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.1 - Stavební část" sheetId="2" r:id="rId2"/>
    <sheet name="SO01.2 - Elektroinstalace..." sheetId="3" r:id="rId3"/>
    <sheet name="SO 02 - Oprava zpevněných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'SO01.1 - Stavební část'!$C$139:$K$370</definedName>
    <definedName name="_xlnm.Print_Area" localSheetId="1">'SO01.1 - Stavební část'!$C$4:$J$76,'SO01.1 - Stavební část'!$C$82:$J$121,'SO01.1 - Stavební část'!$C$127:$J$370</definedName>
    <definedName name="_xlnm.Print_Titles" localSheetId="1">'SO01.1 - Stavební část'!$139:$139</definedName>
    <definedName name="_xlnm._FilterDatabase" localSheetId="2" hidden="1">'SO01.2 - Elektroinstalace...'!$C$124:$K$204</definedName>
    <definedName name="_xlnm.Print_Area" localSheetId="2">'SO01.2 - Elektroinstalace...'!$C$4:$J$76,'SO01.2 - Elektroinstalace...'!$C$82:$J$106,'SO01.2 - Elektroinstalace...'!$C$112:$J$204</definedName>
    <definedName name="_xlnm.Print_Titles" localSheetId="2">'SO01.2 - Elektroinstalace...'!$124:$124</definedName>
    <definedName name="_xlnm._FilterDatabase" localSheetId="3" hidden="1">'SO 02 - Oprava zpevněných...'!$C$123:$K$173</definedName>
    <definedName name="_xlnm.Print_Area" localSheetId="3">'SO 02 - Oprava zpevněných...'!$C$4:$J$76,'SO 02 - Oprava zpevněných...'!$C$82:$J$105,'SO 02 - Oprava zpevněných...'!$C$111:$J$173</definedName>
    <definedName name="_xlnm.Print_Titles" localSheetId="3">'SO 02 - Oprava zpevněných...'!$123:$123</definedName>
  </definedNames>
  <calcPr/>
</workbook>
</file>

<file path=xl/calcChain.xml><?xml version="1.0" encoding="utf-8"?>
<calcChain xmlns="http://schemas.openxmlformats.org/spreadsheetml/2006/main">
  <c i="4" l="1" r="J173"/>
  <c r="J37"/>
  <c r="J36"/>
  <c i="1" r="AY97"/>
  <c i="4" r="J35"/>
  <c i="1" r="AX97"/>
  <c i="4" r="J10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T166"/>
  <c r="R167"/>
  <c r="R166"/>
  <c r="P167"/>
  <c r="P166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92"/>
  <c r="J17"/>
  <c r="J12"/>
  <c r="J89"/>
  <c r="E7"/>
  <c r="E85"/>
  <c i="3" r="J204"/>
  <c r="J37"/>
  <c r="J36"/>
  <c i="1" r="AY96"/>
  <c i="3" r="J35"/>
  <c i="1" r="AX96"/>
  <c i="3" r="J1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J121"/>
  <c r="F121"/>
  <c r="F119"/>
  <c r="E117"/>
  <c r="J91"/>
  <c r="F91"/>
  <c r="F89"/>
  <c r="E87"/>
  <c r="J24"/>
  <c r="E24"/>
  <c r="J92"/>
  <c r="J23"/>
  <c r="J18"/>
  <c r="E18"/>
  <c r="F122"/>
  <c r="J17"/>
  <c r="J12"/>
  <c r="J119"/>
  <c r="E7"/>
  <c r="E85"/>
  <c i="2" r="J370"/>
  <c r="J37"/>
  <c r="J36"/>
  <c i="1" r="AY95"/>
  <c i="2" r="J35"/>
  <c i="1" r="AX95"/>
  <c i="2" r="J12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T266"/>
  <c r="R267"/>
  <c r="R266"/>
  <c r="P267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J136"/>
  <c r="F136"/>
  <c r="F134"/>
  <c r="E132"/>
  <c r="J91"/>
  <c r="F91"/>
  <c r="F89"/>
  <c r="E87"/>
  <c r="J24"/>
  <c r="E24"/>
  <c r="J92"/>
  <c r="J23"/>
  <c r="J18"/>
  <c r="E18"/>
  <c r="F137"/>
  <c r="J17"/>
  <c r="J12"/>
  <c r="J134"/>
  <c r="E7"/>
  <c r="E130"/>
  <c i="1" r="L90"/>
  <c r="AM90"/>
  <c r="AM89"/>
  <c r="L89"/>
  <c r="AM87"/>
  <c r="L87"/>
  <c r="L85"/>
  <c r="L84"/>
  <c i="2" r="BK360"/>
  <c r="J326"/>
  <c r="J282"/>
  <c r="J223"/>
  <c r="J324"/>
  <c r="J146"/>
  <c r="J246"/>
  <c r="J209"/>
  <c r="BK217"/>
  <c r="BK144"/>
  <c r="J167"/>
  <c r="J354"/>
  <c r="BK239"/>
  <c r="BK306"/>
  <c r="BK210"/>
  <c r="J179"/>
  <c r="J321"/>
  <c r="BK150"/>
  <c r="BK259"/>
  <c r="BK187"/>
  <c i="3" r="J202"/>
  <c r="BK192"/>
  <c r="BK169"/>
  <c r="BK198"/>
  <c r="BK174"/>
  <c r="BK163"/>
  <c r="BK157"/>
  <c r="BK147"/>
  <c r="BK129"/>
  <c r="J166"/>
  <c r="BK151"/>
  <c r="BK154"/>
  <c r="J145"/>
  <c r="BK201"/>
  <c r="BK180"/>
  <c r="BK165"/>
  <c r="J143"/>
  <c r="J192"/>
  <c r="J147"/>
  <c r="J142"/>
  <c i="4" r="J171"/>
  <c r="BK169"/>
  <c r="BK171"/>
  <c r="BK160"/>
  <c r="BK148"/>
  <c r="J144"/>
  <c r="J137"/>
  <c r="BK152"/>
  <c r="BK163"/>
  <c r="BK137"/>
  <c i="2" r="BK343"/>
  <c r="J252"/>
  <c r="BK161"/>
  <c r="BK348"/>
  <c r="BK326"/>
  <c r="J260"/>
  <c r="J187"/>
  <c r="BK336"/>
  <c r="BK275"/>
  <c r="J245"/>
  <c r="J249"/>
  <c r="BK159"/>
  <c r="BK167"/>
  <c r="J341"/>
  <c r="BK149"/>
  <c r="BK366"/>
  <c r="J357"/>
  <c r="BK323"/>
  <c r="J193"/>
  <c r="J310"/>
  <c r="BK213"/>
  <c r="BK199"/>
  <c r="J157"/>
  <c r="BK230"/>
  <c r="BK338"/>
  <c r="BK280"/>
  <c r="BK241"/>
  <c r="BK315"/>
  <c r="BK349"/>
  <c r="BK365"/>
  <c r="J297"/>
  <c r="BK359"/>
  <c r="BK158"/>
  <c r="BK179"/>
  <c r="J343"/>
  <c r="BK369"/>
  <c r="BK358"/>
  <c r="BK354"/>
  <c r="J227"/>
  <c r="J271"/>
  <c r="J331"/>
  <c r="BK183"/>
  <c r="BK353"/>
  <c r="J323"/>
  <c r="BK249"/>
  <c r="BK205"/>
  <c r="BK363"/>
  <c r="BK310"/>
  <c r="BK265"/>
  <c r="J150"/>
  <c r="J263"/>
  <c r="BK252"/>
  <c r="BK193"/>
  <c r="BK180"/>
  <c r="J153"/>
  <c r="J336"/>
  <c r="J318"/>
  <c r="BK362"/>
  <c r="J346"/>
  <c r="J333"/>
  <c r="BK297"/>
  <c r="BK223"/>
  <c r="BK182"/>
  <c r="J158"/>
  <c r="J145"/>
  <c i="4" r="J138"/>
  <c i="2" r="J356"/>
  <c r="J303"/>
  <c r="J226"/>
  <c r="BK364"/>
  <c r="BK344"/>
  <c r="BK282"/>
  <c r="BK157"/>
  <c r="BK318"/>
  <c r="BK160"/>
  <c r="BK271"/>
  <c r="J240"/>
  <c r="J198"/>
  <c r="BK201"/>
  <c r="BK145"/>
  <c r="BK329"/>
  <c r="J190"/>
  <c r="BK368"/>
  <c r="J360"/>
  <c r="J317"/>
  <c r="J284"/>
  <c r="J200"/>
  <c r="BK314"/>
  <c r="BK263"/>
  <c r="J156"/>
  <c r="J349"/>
  <c r="BK200"/>
  <c r="J142"/>
  <c r="J275"/>
  <c r="J256"/>
  <c r="J280"/>
  <c r="BK245"/>
  <c r="BK220"/>
  <c r="J201"/>
  <c i="1" r="AS94"/>
  <c i="3" r="BK183"/>
  <c r="J173"/>
  <c r="BK167"/>
  <c r="J161"/>
  <c r="BK158"/>
  <c r="J154"/>
  <c r="J144"/>
  <c r="BK141"/>
  <c r="BK148"/>
  <c r="BK155"/>
  <c r="J172"/>
  <c r="J165"/>
  <c r="J157"/>
  <c r="BK149"/>
  <c r="J135"/>
  <c r="J151"/>
  <c r="BK139"/>
  <c r="J127"/>
  <c r="BK199"/>
  <c r="J183"/>
  <c r="J169"/>
  <c r="J167"/>
  <c r="BK164"/>
  <c r="J160"/>
  <c r="J138"/>
  <c r="BK133"/>
  <c r="J171"/>
  <c r="BK162"/>
  <c r="BK146"/>
  <c r="BK144"/>
  <c r="J129"/>
  <c i="4" r="J172"/>
  <c r="J136"/>
  <c r="BK167"/>
  <c r="J148"/>
  <c r="BK172"/>
  <c r="J169"/>
  <c r="J165"/>
  <c r="J152"/>
  <c r="J147"/>
  <c r="J159"/>
  <c r="J143"/>
  <c r="J130"/>
  <c r="BK145"/>
  <c r="BK134"/>
  <c r="BK126"/>
  <c r="BK136"/>
  <c r="J145"/>
  <c r="J142"/>
  <c r="BK147"/>
  <c r="BK142"/>
  <c i="2" r="BK341"/>
  <c r="BK313"/>
  <c r="BK246"/>
  <c r="BK356"/>
  <c r="BK324"/>
  <c r="BK254"/>
  <c r="J144"/>
  <c r="J164"/>
  <c r="J205"/>
  <c r="BK227"/>
  <c r="BK173"/>
  <c r="BK226"/>
  <c r="BK181"/>
  <c r="J353"/>
  <c r="J369"/>
  <c r="J359"/>
  <c r="BK345"/>
  <c r="J291"/>
  <c r="BK240"/>
  <c r="BK243"/>
  <c r="BK321"/>
  <c r="BK352"/>
  <c r="BK256"/>
  <c r="BK164"/>
  <c r="BK260"/>
  <c r="J264"/>
  <c r="J230"/>
  <c r="BK327"/>
  <c r="J348"/>
  <c r="BK331"/>
  <c r="J202"/>
  <c r="J278"/>
  <c r="J143"/>
  <c r="J254"/>
  <c r="BK270"/>
  <c r="J255"/>
  <c r="BK238"/>
  <c r="J217"/>
  <c r="BK175"/>
  <c i="3" r="J203"/>
  <c r="J198"/>
  <c r="J186"/>
  <c r="J174"/>
  <c r="BK161"/>
  <c r="J199"/>
  <c r="BK196"/>
  <c r="BK186"/>
  <c r="J175"/>
  <c r="BK171"/>
  <c r="J168"/>
  <c r="J162"/>
  <c r="BK160"/>
  <c r="BK153"/>
  <c r="BK142"/>
  <c r="BK140"/>
  <c r="J146"/>
  <c r="J141"/>
  <c r="BK175"/>
  <c r="BK159"/>
  <c r="BK150"/>
  <c r="J140"/>
  <c r="BK137"/>
  <c r="J152"/>
  <c r="J148"/>
  <c r="BK138"/>
  <c r="BK202"/>
  <c r="BK200"/>
  <c r="J196"/>
  <c r="J189"/>
  <c r="BK170"/>
  <c r="BK168"/>
  <c r="J163"/>
  <c r="BK156"/>
  <c r="J137"/>
  <c r="BK135"/>
  <c r="BK172"/>
  <c r="J164"/>
  <c r="J153"/>
  <c r="BK145"/>
  <c i="4" r="BK165"/>
  <c r="BK130"/>
  <c r="BK156"/>
  <c r="BK143"/>
  <c r="J167"/>
  <c r="BK159"/>
  <c r="BK149"/>
  <c r="BK170"/>
  <c r="J146"/>
  <c r="J134"/>
  <c r="F36"/>
  <c i="2" r="J327"/>
  <c r="J270"/>
  <c r="BK244"/>
  <c r="BK153"/>
  <c r="J351"/>
  <c r="J183"/>
  <c r="BK357"/>
  <c r="J329"/>
  <c r="BK272"/>
  <c r="BK196"/>
  <c r="J345"/>
  <c r="J213"/>
  <c r="J161"/>
  <c r="BK337"/>
  <c r="J182"/>
  <c r="J363"/>
  <c r="J344"/>
  <c r="J306"/>
  <c r="BK267"/>
  <c r="J366"/>
  <c r="BK300"/>
  <c r="BK264"/>
  <c r="J173"/>
  <c r="J149"/>
  <c r="J253"/>
  <c r="BK156"/>
  <c r="J337"/>
  <c r="J272"/>
  <c r="BK317"/>
  <c r="J265"/>
  <c i="3" r="BK203"/>
  <c r="J201"/>
  <c r="BK173"/>
  <c r="BK189"/>
  <c r="J177"/>
  <c r="J170"/>
  <c r="J159"/>
  <c r="J149"/>
  <c r="BK152"/>
  <c r="J180"/>
  <c r="J158"/>
  <c r="J139"/>
  <c r="J150"/>
  <c r="J133"/>
  <c r="J200"/>
  <c r="BK177"/>
  <c r="BK166"/>
  <c r="J155"/>
  <c r="BK127"/>
  <c r="J156"/>
  <c r="BK143"/>
  <c i="4" r="BK146"/>
  <c r="J160"/>
  <c r="J170"/>
  <c r="J156"/>
  <c r="J163"/>
  <c r="BK138"/>
  <c r="BK144"/>
  <c r="J149"/>
  <c r="J126"/>
  <c i="2" r="BK333"/>
  <c r="J243"/>
  <c r="J244"/>
  <c r="J330"/>
  <c r="BK253"/>
  <c r="J315"/>
  <c r="BK190"/>
  <c r="J325"/>
  <c r="J365"/>
  <c r="BK330"/>
  <c r="J238"/>
  <c r="BK209"/>
  <c r="BK146"/>
  <c r="BK143"/>
  <c r="J267"/>
  <c r="BK303"/>
  <c r="BK325"/>
  <c r="BK281"/>
  <c r="J236"/>
  <c r="BK198"/>
  <c r="J352"/>
  <c r="BK346"/>
  <c r="J210"/>
  <c r="J358"/>
  <c r="BK142"/>
  <c r="J241"/>
  <c r="J159"/>
  <c r="J220"/>
  <c r="BK178"/>
  <c r="J338"/>
  <c r="J199"/>
  <c r="J368"/>
  <c r="BK351"/>
  <c r="J313"/>
  <c r="J269"/>
  <c r="J160"/>
  <c r="BK278"/>
  <c r="J234"/>
  <c r="J178"/>
  <c r="J364"/>
  <c r="BK255"/>
  <c r="BK202"/>
  <c r="J281"/>
  <c r="J239"/>
  <c r="BK269"/>
  <c r="J362"/>
  <c r="BK236"/>
  <c r="J300"/>
  <c r="J196"/>
  <c r="J175"/>
  <c r="J180"/>
  <c r="J314"/>
  <c r="BK291"/>
  <c r="J181"/>
  <c r="BK234"/>
  <c r="J259"/>
  <c r="BK284"/>
  <c l="1" r="BK216"/>
  <c r="J216"/>
  <c r="J102"/>
  <c r="T237"/>
  <c r="R279"/>
  <c r="R322"/>
  <c r="P347"/>
  <c r="BK367"/>
  <c r="J367"/>
  <c r="J119"/>
  <c r="R174"/>
  <c r="T208"/>
  <c r="P237"/>
  <c r="R268"/>
  <c r="T322"/>
  <c r="T347"/>
  <c r="P367"/>
  <c i="3" r="BK136"/>
  <c i="2" r="R141"/>
  <c r="T186"/>
  <c r="P197"/>
  <c r="R216"/>
  <c r="R237"/>
  <c r="R283"/>
  <c r="BK322"/>
  <c r="J322"/>
  <c r="J111"/>
  <c r="P332"/>
  <c r="R342"/>
  <c r="BK350"/>
  <c r="J350"/>
  <c r="J116"/>
  <c r="T355"/>
  <c r="R367"/>
  <c r="BK174"/>
  <c r="J174"/>
  <c r="J98"/>
  <c r="P242"/>
  <c r="BK279"/>
  <c r="J279"/>
  <c r="J108"/>
  <c r="BK332"/>
  <c r="J332"/>
  <c r="J113"/>
  <c r="T350"/>
  <c r="BK141"/>
  <c r="T197"/>
  <c r="P283"/>
  <c r="BK328"/>
  <c r="J328"/>
  <c r="J112"/>
  <c r="T342"/>
  <c r="R361"/>
  <c i="3" r="P136"/>
  <c r="P125"/>
  <c i="1" r="AU96"/>
  <c i="2" r="P141"/>
  <c r="BK197"/>
  <c r="J197"/>
  <c r="J100"/>
  <c r="P208"/>
  <c r="BK237"/>
  <c r="J237"/>
  <c r="J104"/>
  <c r="BK268"/>
  <c r="J268"/>
  <c r="J107"/>
  <c r="BK316"/>
  <c r="J316"/>
  <c r="J110"/>
  <c r="T328"/>
  <c r="R347"/>
  <c r="R355"/>
  <c i="3" r="R136"/>
  <c r="R125"/>
  <c i="2" r="R186"/>
  <c r="BK208"/>
  <c r="J208"/>
  <c r="J101"/>
  <c r="T242"/>
  <c r="T268"/>
  <c r="P316"/>
  <c r="R332"/>
  <c r="BK355"/>
  <c r="J355"/>
  <c r="J117"/>
  <c r="T367"/>
  <c i="3" r="T136"/>
  <c r="T125"/>
  <c i="2" r="BK186"/>
  <c r="J186"/>
  <c r="J99"/>
  <c r="R242"/>
  <c r="P279"/>
  <c r="R328"/>
  <c r="P361"/>
  <c i="3" r="R176"/>
  <c r="BK197"/>
  <c r="J197"/>
  <c r="J104"/>
  <c i="2" r="T174"/>
  <c r="P216"/>
  <c r="BK283"/>
  <c r="J283"/>
  <c r="J109"/>
  <c r="T316"/>
  <c r="P342"/>
  <c r="BK361"/>
  <c r="J361"/>
  <c r="J118"/>
  <c i="3" r="P176"/>
  <c r="P197"/>
  <c i="4" r="P125"/>
  <c r="BK135"/>
  <c r="J135"/>
  <c r="J98"/>
  <c r="R135"/>
  <c r="T141"/>
  <c i="2" r="T141"/>
  <c r="T140"/>
  <c r="P186"/>
  <c r="R197"/>
  <c r="R208"/>
  <c r="BK242"/>
  <c r="J242"/>
  <c r="J105"/>
  <c r="P268"/>
  <c r="T279"/>
  <c r="R316"/>
  <c r="P322"/>
  <c r="T332"/>
  <c r="BK347"/>
  <c r="J347"/>
  <c r="J115"/>
  <c r="P350"/>
  <c r="P355"/>
  <c r="T361"/>
  <c i="3" r="T176"/>
  <c r="R197"/>
  <c i="4" r="T125"/>
  <c r="BK141"/>
  <c r="J141"/>
  <c r="J99"/>
  <c r="R141"/>
  <c r="R155"/>
  <c i="2" r="P174"/>
  <c r="T216"/>
  <c r="T283"/>
  <c r="P328"/>
  <c r="BK342"/>
  <c r="J342"/>
  <c r="J114"/>
  <c r="R350"/>
  <c i="3" r="BK176"/>
  <c r="J176"/>
  <c r="J102"/>
  <c r="T197"/>
  <c i="4" r="BK125"/>
  <c r="J125"/>
  <c r="J97"/>
  <c r="R125"/>
  <c r="P135"/>
  <c r="T135"/>
  <c r="P141"/>
  <c r="BK155"/>
  <c r="J155"/>
  <c r="J100"/>
  <c r="P155"/>
  <c r="T155"/>
  <c r="BK168"/>
  <c r="J168"/>
  <c r="J103"/>
  <c r="P168"/>
  <c r="R168"/>
  <c r="T168"/>
  <c i="2" r="BK235"/>
  <c r="J235"/>
  <c r="J103"/>
  <c r="BK266"/>
  <c r="J266"/>
  <c r="J106"/>
  <c i="3" r="BK128"/>
  <c r="J128"/>
  <c r="J98"/>
  <c r="BK195"/>
  <c r="J195"/>
  <c r="J103"/>
  <c r="BK126"/>
  <c r="J126"/>
  <c r="J97"/>
  <c r="BK132"/>
  <c r="J132"/>
  <c r="J99"/>
  <c r="BK134"/>
  <c r="J134"/>
  <c r="J100"/>
  <c i="4" r="BK164"/>
  <c r="J164"/>
  <c r="J101"/>
  <c r="BK166"/>
  <c r="J166"/>
  <c r="J102"/>
  <c r="E114"/>
  <c r="BE134"/>
  <c r="BE136"/>
  <c r="BE148"/>
  <c r="BE172"/>
  <c r="J118"/>
  <c r="BE138"/>
  <c i="3" r="J136"/>
  <c r="J101"/>
  <c i="4" r="F121"/>
  <c r="BE130"/>
  <c r="BE137"/>
  <c r="BE142"/>
  <c r="BE144"/>
  <c r="BE163"/>
  <c r="BE169"/>
  <c r="BE143"/>
  <c r="BE146"/>
  <c r="BE159"/>
  <c r="J92"/>
  <c r="BE152"/>
  <c r="BE171"/>
  <c r="BE149"/>
  <c r="BE156"/>
  <c r="BE160"/>
  <c r="BE167"/>
  <c i="1" r="BC97"/>
  <c i="4" r="BE126"/>
  <c r="BE165"/>
  <c r="BE170"/>
  <c r="BE145"/>
  <c r="BE147"/>
  <c i="2" r="J141"/>
  <c r="J97"/>
  <c i="3" r="E115"/>
  <c r="BE138"/>
  <c r="BE148"/>
  <c r="BE149"/>
  <c r="BE159"/>
  <c r="BE161"/>
  <c r="BE166"/>
  <c r="BE167"/>
  <c r="BE175"/>
  <c r="BE189"/>
  <c r="BE142"/>
  <c r="BE143"/>
  <c r="BE153"/>
  <c r="BE160"/>
  <c r="BE169"/>
  <c r="BE174"/>
  <c r="BE186"/>
  <c r="BE198"/>
  <c r="BE199"/>
  <c r="BE200"/>
  <c r="BE201"/>
  <c r="BE202"/>
  <c r="J122"/>
  <c r="BE133"/>
  <c r="BE137"/>
  <c r="BE144"/>
  <c r="BE147"/>
  <c r="BE146"/>
  <c r="BE152"/>
  <c r="BE163"/>
  <c r="BE173"/>
  <c r="J89"/>
  <c r="BE141"/>
  <c r="BE145"/>
  <c r="F92"/>
  <c r="BE127"/>
  <c r="BE140"/>
  <c r="BE151"/>
  <c r="BE154"/>
  <c r="BE135"/>
  <c r="BE139"/>
  <c r="BE129"/>
  <c r="BE150"/>
  <c r="BE162"/>
  <c r="BE164"/>
  <c r="BE165"/>
  <c r="BE168"/>
  <c r="BE171"/>
  <c r="BE172"/>
  <c r="BE180"/>
  <c r="BE183"/>
  <c r="BE192"/>
  <c r="BE203"/>
  <c r="BE155"/>
  <c r="BE156"/>
  <c r="BE157"/>
  <c r="BE158"/>
  <c r="BE170"/>
  <c r="BE177"/>
  <c r="BE196"/>
  <c i="2" r="J137"/>
  <c r="BE143"/>
  <c r="BE164"/>
  <c r="BE182"/>
  <c r="BE190"/>
  <c r="BE198"/>
  <c r="BE236"/>
  <c r="BE241"/>
  <c r="BE256"/>
  <c r="BE260"/>
  <c r="BE263"/>
  <c r="BE291"/>
  <c r="BE306"/>
  <c r="BE313"/>
  <c r="F92"/>
  <c r="BE144"/>
  <c r="BE173"/>
  <c r="BE179"/>
  <c r="BE199"/>
  <c r="BE209"/>
  <c r="BE223"/>
  <c r="BE252"/>
  <c r="BE275"/>
  <c r="BE278"/>
  <c r="BE330"/>
  <c r="BE331"/>
  <c r="BE341"/>
  <c r="BE145"/>
  <c r="BE149"/>
  <c r="BE157"/>
  <c r="BE226"/>
  <c r="BE246"/>
  <c r="BE280"/>
  <c r="BE323"/>
  <c r="BE327"/>
  <c r="BE336"/>
  <c r="BE344"/>
  <c r="BE354"/>
  <c r="BE356"/>
  <c r="E85"/>
  <c r="BE153"/>
  <c r="BE167"/>
  <c r="BE175"/>
  <c r="BE239"/>
  <c r="BE267"/>
  <c r="BE282"/>
  <c r="BE315"/>
  <c r="BE317"/>
  <c r="BE321"/>
  <c r="BE357"/>
  <c r="J89"/>
  <c r="BE183"/>
  <c r="BE201"/>
  <c r="BE243"/>
  <c r="BE249"/>
  <c r="BE254"/>
  <c r="BE265"/>
  <c r="BE270"/>
  <c r="BE271"/>
  <c r="BE272"/>
  <c r="BE281"/>
  <c r="BE318"/>
  <c r="BE325"/>
  <c r="BE351"/>
  <c r="BE359"/>
  <c r="BE364"/>
  <c r="BE365"/>
  <c r="BE368"/>
  <c r="BE369"/>
  <c r="BE161"/>
  <c r="BE202"/>
  <c r="BE210"/>
  <c r="BE253"/>
  <c r="BE348"/>
  <c r="BE358"/>
  <c r="BE360"/>
  <c r="BE205"/>
  <c r="BE213"/>
  <c r="BE300"/>
  <c r="BE329"/>
  <c r="BE146"/>
  <c r="BE343"/>
  <c r="BE180"/>
  <c r="BE181"/>
  <c r="BE187"/>
  <c r="BE200"/>
  <c r="BE255"/>
  <c r="BE259"/>
  <c r="BE297"/>
  <c r="BE310"/>
  <c r="BE314"/>
  <c r="BE150"/>
  <c r="BE217"/>
  <c r="BE238"/>
  <c r="BE244"/>
  <c r="BE264"/>
  <c r="BE284"/>
  <c r="BE303"/>
  <c r="BE324"/>
  <c r="BE326"/>
  <c r="BE337"/>
  <c r="BE362"/>
  <c r="BE142"/>
  <c r="BE227"/>
  <c r="BE269"/>
  <c r="BE333"/>
  <c r="BE345"/>
  <c r="BE349"/>
  <c r="BE352"/>
  <c r="BE353"/>
  <c r="BE366"/>
  <c r="BE156"/>
  <c r="BE158"/>
  <c r="BE159"/>
  <c r="BE160"/>
  <c r="BE178"/>
  <c r="BE193"/>
  <c r="BE196"/>
  <c r="BE220"/>
  <c r="BE230"/>
  <c r="BE234"/>
  <c r="BE240"/>
  <c r="BE245"/>
  <c r="BE338"/>
  <c r="BE346"/>
  <c r="BE363"/>
  <c i="4" r="F35"/>
  <c i="1" r="BB97"/>
  <c i="4" r="J34"/>
  <c i="1" r="AW97"/>
  <c i="2" r="F35"/>
  <c i="1" r="BB95"/>
  <c i="3" r="F34"/>
  <c i="1" r="BA96"/>
  <c i="3" r="J34"/>
  <c i="1" r="AW96"/>
  <c i="3" r="F36"/>
  <c i="1" r="BC96"/>
  <c i="3" r="F35"/>
  <c i="1" r="BB96"/>
  <c i="2" r="F36"/>
  <c i="1" r="BC95"/>
  <c i="4" r="F37"/>
  <c i="1" r="BD97"/>
  <c i="4" r="F34"/>
  <c i="1" r="BA97"/>
  <c i="2" r="J34"/>
  <c i="1" r="AW95"/>
  <c i="2" r="F34"/>
  <c i="1" r="BA95"/>
  <c i="2" r="F37"/>
  <c i="1" r="BD95"/>
  <c i="3" r="F37"/>
  <c i="1" r="BD96"/>
  <c i="2" l="1" r="P140"/>
  <c i="1" r="AU95"/>
  <c i="4" r="R124"/>
  <c i="2" r="BK140"/>
  <c r="J140"/>
  <c r="J96"/>
  <c r="R140"/>
  <c i="3" r="BK125"/>
  <c r="J125"/>
  <c i="4" r="T124"/>
  <c r="P124"/>
  <c i="1" r="AU97"/>
  <c i="4" r="BK124"/>
  <c r="J124"/>
  <c r="J96"/>
  <c i="2" r="F33"/>
  <c i="1" r="AZ95"/>
  <c i="3" r="F33"/>
  <c i="1" r="AZ96"/>
  <c i="4" r="F33"/>
  <c i="1" r="AZ97"/>
  <c i="2" r="J33"/>
  <c i="1" r="AV95"/>
  <c r="AT95"/>
  <c i="3" r="J30"/>
  <c i="1" r="AG96"/>
  <c r="BA94"/>
  <c r="W30"/>
  <c r="BB94"/>
  <c r="AX94"/>
  <c i="3" r="J33"/>
  <c i="1" r="AV96"/>
  <c r="AT96"/>
  <c r="AN96"/>
  <c i="4" r="J33"/>
  <c i="1" r="AV97"/>
  <c r="AT97"/>
  <c r="BD94"/>
  <c r="W33"/>
  <c r="BC94"/>
  <c r="AY94"/>
  <c i="3" l="1" r="J96"/>
  <c r="J39"/>
  <c i="1" r="AU94"/>
  <c i="2" r="J30"/>
  <c i="1" r="AG95"/>
  <c i="4" r="J30"/>
  <c i="1" r="AG97"/>
  <c r="AZ94"/>
  <c r="AV94"/>
  <c r="AK29"/>
  <c r="W32"/>
  <c r="AW94"/>
  <c r="AK30"/>
  <c r="W31"/>
  <c i="2" l="1" r="J39"/>
  <c i="4" r="J39"/>
  <c i="1" r="AN95"/>
  <c r="AN97"/>
  <c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<sst xmlns="http://schemas.openxmlformats.org/spreadsheetml/2006/main">
  <si>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</si>
  <si>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</si>
  <si>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</si>
  <si>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</si>
  <si>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</si>
  <si>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{57859435-9919-499a-8323-a7f5e221fba2}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</si>
  <si>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</si>
  <si>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</si>
  <si>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</si>
  <si>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</si>
  <si>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</si>
  <si>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</si>
  <si>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</si>
  <si>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</si>
  <si>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</si>
  <si>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</si>
  <si>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</si>
  <si>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Linhartovy zast.</t>
  </si>
  <si>
    <t>KSO:</t>
  </si>
  <si>
    <t>CC-CZ:</t>
  </si>
  <si>
    <t>Místo:</t>
  </si>
  <si>
    <t>zast. Linhartovy</t>
  </si>
  <si>
    <t>Datum:</t>
  </si>
  <si>
    <t>21. 9. 2021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</si>
  <si>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</si>
  <si>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</si>
  <si>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</si>
  <si>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</si>
  <si>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</si>
  <si>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</si>
  <si>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</si>
  <si>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</si>
  <si>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</si>
  <si>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47865628</t>
  </si>
  <si>
    <t>Ing. Radek Pavlík</t>
  </si>
  <si>
    <t>CZ6607221148</t>
  </si>
  <si>
    <t>True</t>
  </si>
  <si>
    <t>Zpracovatel:</t>
  </si>
  <si>
    <t xml:space="preserve"> </t>
  </si>
  <si>
    <t>Poznámka:</t>
  </si>
  <si>
    <t>Cenová hladina ÚRS PRAHA 2021 02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</si>
  <si>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</si>
  <si>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</si>
  <si>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</si>
  <si>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</si>
  <si>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</si>
  <si>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</si>
  <si>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</si>
  <si>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</si>
  <si>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</si>
  <si>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</si>
  <si>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</si>
  <si>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</si>
  <si>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</si>
  <si>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</si>
  <si>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</si>
  <si>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</si>
  <si>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</si>
  <si>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</si>
  <si>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</si>
  <si>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</si>
  <si>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</si>
  <si>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</si>
  <si>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</si>
  <si>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</si>
  <si>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</si>
  <si>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</si>
  <si>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</si>
  <si>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</si>
  <si>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</si>
  <si>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</si>
  <si>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</si>
  <si>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</si>
  <si>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</si>
  <si>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</si>
  <si>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</si>
  <si>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</si>
  <si>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</si>
  <si>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</si>
  <si>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</si>
  <si>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</si>
  <si>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</si>
  <si>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</si>
  <si>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</si>
  <si>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</si>
  <si>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</si>
  <si>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SO01.1</t>
  </si>
  <si>
    <t>Stavební část</t>
  </si>
  <si>
    <t>STA</t>
  </si>
  <si>
    <t>1</t>
  </si>
  <si>
    <t>{ace7ddce-2285-4a0f-bce0-9d7b0f1a7fa2}</t>
  </si>
  <si>
    <t>2</t>
  </si>
  <si>
    <t>SO01.2</t>
  </si>
  <si>
    <t>Elektroinstalace a LPS</t>
  </si>
  <si>
    <t>{a4f25657-abdc-4b9f-978c-1c385246bef3}</t>
  </si>
  <si>
    <t>SO 02</t>
  </si>
  <si>
    <t>Oprava zpevněných ploch</t>
  </si>
  <si>
    <t>{d9c7a3d1-42d7-4840-ace0-ef83cb0d3212}</t>
  </si>
  <si>
    <t>KRYCÍ LIST SOUPISU PRACÍ</t>
  </si>
  <si>
    <t>Objekt:</t>
  </si>
  <si>
    <t>SO01.1 -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</si>
  <si>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</si>
  <si>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</si>
  <si>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</si>
  <si>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</si>
  <si>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</si>
  <si>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</si>
  <si>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Základy a zvláštní zakládání</t>
  </si>
  <si>
    <t>3 - Svislé a kompletní konstrukce</t>
  </si>
  <si>
    <t>5 - Komunikace</t>
  </si>
  <si>
    <t>61 - Úpravy povrchů vnitřní</t>
  </si>
  <si>
    <t>63 - Podlahy a podlahové konstrukce</t>
  </si>
  <si>
    <t>93 - Dokončovací práce inženýrských staveb</t>
  </si>
  <si>
    <t>95 - Dokončovací konstrukce na pozemních stavbách</t>
  </si>
  <si>
    <t>96 - Bourání konstrukcí</t>
  </si>
  <si>
    <t>99 - Staveništní přesun hmot</t>
  </si>
  <si>
    <t>711 - Izolace proti vodě</t>
  </si>
  <si>
    <t>720 - Zdravotechnická instalace</t>
  </si>
  <si>
    <t>762 - Konstrukce tesařské</t>
  </si>
  <si>
    <t>764 - Konstrukce klempířské</t>
  </si>
  <si>
    <t>766 - Konstrukce truhlářské</t>
  </si>
  <si>
    <t>767 - Konstrukce zámečnické</t>
  </si>
  <si>
    <t>781 - Obklady keramické</t>
  </si>
  <si>
    <t>783 - Nátěry</t>
  </si>
  <si>
    <t>784 - Malby</t>
  </si>
  <si>
    <t>M21 - Elektromontáže</t>
  </si>
  <si>
    <t>D96 - Přesuny suti a vybouraných hmot</t>
  </si>
  <si>
    <t>VN - Vedlejší náklady</t>
  </si>
  <si>
    <t>ON - Ostatní náklady</t>
  </si>
  <si>
    <t>Celkem -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</si>
  <si>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</si>
  <si>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</si>
  <si>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</si>
  <si>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</si>
  <si>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</si>
  <si>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</si>
  <si>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</si>
  <si>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</si>
  <si>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</si>
  <si>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</si>
  <si>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</si>
  <si>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</si>
  <si>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</si>
  <si>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</si>
  <si>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</si>
  <si>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</si>
  <si>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</si>
  <si>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i s kořeny na ploše do 1000 m2</t>
  </si>
  <si>
    <t>m2</t>
  </si>
  <si>
    <t>4</t>
  </si>
  <si>
    <t>111201401</t>
  </si>
  <si>
    <t>Spálení křovin a stromů o průměru do 100 mm</t>
  </si>
  <si>
    <t>3</t>
  </si>
  <si>
    <t>139711101</t>
  </si>
  <si>
    <t>Vykopávka v uzavřených prostorách v hor.1-4</t>
  </si>
  <si>
    <t>m3</t>
  </si>
  <si>
    <t>6</t>
  </si>
  <si>
    <t>162701105</t>
  </si>
  <si>
    <t>Vodorovné přemístění výkopku z hor.1-4 do 10000 m</t>
  </si>
  <si>
    <t>8</t>
  </si>
  <si>
    <t>5</t>
  </si>
  <si>
    <t>162701109</t>
  </si>
  <si>
    <t>Příplatek k vod. přemístění hor.1-4 za další 1 km</t>
  </si>
  <si>
    <t>10</t>
  </si>
  <si>
    <t>VV</t>
  </si>
  <si>
    <t>16,34760*5</t>
  </si>
  <si>
    <t>Součet</t>
  </si>
  <si>
    <t>174101101</t>
  </si>
  <si>
    <t>Zásyp jam, rýh, šachet se zhutněním</t>
  </si>
  <si>
    <t>12</t>
  </si>
  <si>
    <t>7</t>
  </si>
  <si>
    <t>180402111</t>
  </si>
  <si>
    <t>Založení trávníku parkového výsevem v rovině</t>
  </si>
  <si>
    <t>14</t>
  </si>
  <si>
    <t>(4,40+18,86+4,02+2,00+2,00+12,85+4,02+2,00+16,588)*0,30</t>
  </si>
  <si>
    <t>180402112</t>
  </si>
  <si>
    <t>Založení trávníku parkového výsevem svah do 1:2</t>
  </si>
  <si>
    <t>16</t>
  </si>
  <si>
    <t>(4,40+18,86+4,02+2,00+2,00+12,85+4,02+2,00+16,588)*1,70</t>
  </si>
  <si>
    <t>9</t>
  </si>
  <si>
    <t>181101102</t>
  </si>
  <si>
    <t>Úprava pláně v zářezech v hor. 1-4, se zhutněním</t>
  </si>
  <si>
    <t>18</t>
  </si>
  <si>
    <t>181301101</t>
  </si>
  <si>
    <t>Rozprostření ornice, rovina, tl. do 10 cm do 500m2</t>
  </si>
  <si>
    <t>20</t>
  </si>
  <si>
    <t>11</t>
  </si>
  <si>
    <t>182001111</t>
  </si>
  <si>
    <t>Plošná úprava terénu, nerovnosti do 10 cm v rovině</t>
  </si>
  <si>
    <t>22</t>
  </si>
  <si>
    <t>182001112</t>
  </si>
  <si>
    <t>Plošná úprava terénu, nerovnosti do 10 cm svah 1:2</t>
  </si>
  <si>
    <t>24</t>
  </si>
  <si>
    <t>13</t>
  </si>
  <si>
    <t>182301121</t>
  </si>
  <si>
    <t>Rozprostření ornice, svah, tl. do 10 cm, do 500 m2</t>
  </si>
  <si>
    <t>26</t>
  </si>
  <si>
    <t>00572400</t>
  </si>
  <si>
    <t>Směs travní parková I. běžná zátěž PROFI á 25 kg</t>
  </si>
  <si>
    <t>kg</t>
  </si>
  <si>
    <t>28</t>
  </si>
  <si>
    <t>133,476*0,04*1,05</t>
  </si>
  <si>
    <t>10364200</t>
  </si>
  <si>
    <t>Ornice pro pozemkové úpravy</t>
  </si>
  <si>
    <t>30</t>
  </si>
  <si>
    <t>133,45460*0,10*1,05</t>
  </si>
  <si>
    <t>581</t>
  </si>
  <si>
    <t>Zemina podkladní</t>
  </si>
  <si>
    <t>t</t>
  </si>
  <si>
    <t>32</t>
  </si>
  <si>
    <t>Začátek provozního součtu</t>
  </si>
  <si>
    <t xml:space="preserve">  žumpa - zemina : 6,00*0,50</t>
  </si>
  <si>
    <t>Konec provozního součtu</t>
  </si>
  <si>
    <t>3,00*1,67*1,05</t>
  </si>
  <si>
    <t>17</t>
  </si>
  <si>
    <t>583418024</t>
  </si>
  <si>
    <t xml:space="preserve">Kamenivo drcené frakce  16-63</t>
  </si>
  <si>
    <t>34</t>
  </si>
  <si>
    <t>Základy a zvláštní zakládání</t>
  </si>
  <si>
    <t>215901101</t>
  </si>
  <si>
    <t>Zhutnění podloží z hornin nesoudržných do 92% PS vibrační deskou</t>
  </si>
  <si>
    <t>36</t>
  </si>
  <si>
    <t>10,27+28,12+7,09</t>
  </si>
  <si>
    <t>19</t>
  </si>
  <si>
    <t>274313621</t>
  </si>
  <si>
    <t xml:space="preserve">Beton základových pasů prostý C 20/25  XC1 (C1,F1)-S3</t>
  </si>
  <si>
    <t>38</t>
  </si>
  <si>
    <t>274351215</t>
  </si>
  <si>
    <t>Bednění stěn základových pasů - zřízení</t>
  </si>
  <si>
    <t>40</t>
  </si>
  <si>
    <t>274351216</t>
  </si>
  <si>
    <t>Bednění stěn základových pasů - odstranění</t>
  </si>
  <si>
    <t>42</t>
  </si>
  <si>
    <t>274361921</t>
  </si>
  <si>
    <t xml:space="preserve">Výztuž základových pasů ze svařovaných sítí průměr drátu  8,0, oka 150/150 mm KY80</t>
  </si>
  <si>
    <t>44</t>
  </si>
  <si>
    <t>23</t>
  </si>
  <si>
    <t>289971211</t>
  </si>
  <si>
    <t>Zřízení vrstvy z geotextilie rovina, sklon do 1:5 š.do 3 m</t>
  </si>
  <si>
    <t>46</t>
  </si>
  <si>
    <t>69366198</t>
  </si>
  <si>
    <t>Geotextilie 300 g/m2 š. 200cm 100% PP</t>
  </si>
  <si>
    <t>48</t>
  </si>
  <si>
    <t>45,48*1,10</t>
  </si>
  <si>
    <t>Svislé a kompletní konstrukce</t>
  </si>
  <si>
    <t>25</t>
  </si>
  <si>
    <t>317234410</t>
  </si>
  <si>
    <t>Vyzdívka mezi nosníky cihlami pálenými na MC</t>
  </si>
  <si>
    <t>50</t>
  </si>
  <si>
    <t>0,14*1,30*0,14</t>
  </si>
  <si>
    <t>317941123</t>
  </si>
  <si>
    <t xml:space="preserve">Osazení ocelových válcovaných nosníků  č.14-22 včetně dodávky profilu I č.14</t>
  </si>
  <si>
    <t>52</t>
  </si>
  <si>
    <t>1,30*14,30*1,15/1000</t>
  </si>
  <si>
    <t>27</t>
  </si>
  <si>
    <t>346244381</t>
  </si>
  <si>
    <t>Plentování ocelových nosníků výšky do 20 cm</t>
  </si>
  <si>
    <t>54</t>
  </si>
  <si>
    <t>(0,14+0,14+0,14)*1,30</t>
  </si>
  <si>
    <t>311232121R01</t>
  </si>
  <si>
    <t>Zdivo z cihel klinkerových plných, oboustranně pohledových,oboustr.spár.,tl. zdiva 140mm</t>
  </si>
  <si>
    <t>56</t>
  </si>
  <si>
    <t>Komunikace</t>
  </si>
  <si>
    <t>29</t>
  </si>
  <si>
    <t>564201111</t>
  </si>
  <si>
    <t>Podklad ze štěrkopísku po zhutnění tloušťky 4 cm frakce 4-8 mm</t>
  </si>
  <si>
    <t>58</t>
  </si>
  <si>
    <t>564831111</t>
  </si>
  <si>
    <t>Podklad ze štěrkodrti po zhutnění tloušťky 10 cm štěrkodrť frakce 0-8 mm</t>
  </si>
  <si>
    <t>60</t>
  </si>
  <si>
    <t>31</t>
  </si>
  <si>
    <t>564851111</t>
  </si>
  <si>
    <t>Podklad ze štěrkodrti po zhutnění tloušťky 15 cm štěrkodrť frakce 8-16 mm</t>
  </si>
  <si>
    <t>62</t>
  </si>
  <si>
    <t>596215020</t>
  </si>
  <si>
    <t>Kladení zámkové dlažby tl. 6 cm do drtě tl. 2 cm</t>
  </si>
  <si>
    <t>64</t>
  </si>
  <si>
    <t>33</t>
  </si>
  <si>
    <t>596811111</t>
  </si>
  <si>
    <t>Kladení dlaždic kom.pro pěší, lože z kameniva těž. vč.dlaždic betonových 50/50/5 cm spárování křemičitým pískem</t>
  </si>
  <si>
    <t>66</t>
  </si>
  <si>
    <t>(1,45+0,50+12,85+1,00+4,02+0,50)*0,50</t>
  </si>
  <si>
    <t>59245110</t>
  </si>
  <si>
    <t>Dlažba sklad. 20x10x6 cm přírodní</t>
  </si>
  <si>
    <t>68</t>
  </si>
  <si>
    <t>45,48*1,05</t>
  </si>
  <si>
    <t>61</t>
  </si>
  <si>
    <t>Úpravy povrchů vnitřní</t>
  </si>
  <si>
    <t>35</t>
  </si>
  <si>
    <t>601023193</t>
  </si>
  <si>
    <t>Penetrace hloubková stropů</t>
  </si>
  <si>
    <t>70</t>
  </si>
  <si>
    <t>611471411</t>
  </si>
  <si>
    <t>Úprava stropů aktivovaným štukem tl. 2 - 3 mm</t>
  </si>
  <si>
    <t>72</t>
  </si>
  <si>
    <t>2,76*3,71+7,58*3,71+1,91*3,71</t>
  </si>
  <si>
    <t>37</t>
  </si>
  <si>
    <t>611481211</t>
  </si>
  <si>
    <t>Montáž výztužné sítě (perlinky) do stěrky-stropy včetně výztužné sítě a stěrkového tmelu</t>
  </si>
  <si>
    <t>74</t>
  </si>
  <si>
    <t>63</t>
  </si>
  <si>
    <t>Podlahy a podlahové konstrukce</t>
  </si>
  <si>
    <t>614471715</t>
  </si>
  <si>
    <t>Vyspravení beton. konstrukcí - adhézní můstek</t>
  </si>
  <si>
    <t>76</t>
  </si>
  <si>
    <t>(13,05+4,22)*2*0,25</t>
  </si>
  <si>
    <t>39</t>
  </si>
  <si>
    <t>631311131</t>
  </si>
  <si>
    <t>Doplnění mazanin betonem do 1 m2, nad tl. 8 cm C 20/25 - XC2</t>
  </si>
  <si>
    <t>78</t>
  </si>
  <si>
    <t>0,79*0,25*0,20*2</t>
  </si>
  <si>
    <t>631351101</t>
  </si>
  <si>
    <t>Bednění stěn, rýh a otvorů v podlahách - zřízení</t>
  </si>
  <si>
    <t>80</t>
  </si>
  <si>
    <t>(13,05+4,22)*2*0,10+(12,25+3,42)*2*0,10</t>
  </si>
  <si>
    <t>41</t>
  </si>
  <si>
    <t>631351102</t>
  </si>
  <si>
    <t>Bednění stěn, rýh a otvorů v podlahách -odstranění</t>
  </si>
  <si>
    <t>82</t>
  </si>
  <si>
    <t>632411904</t>
  </si>
  <si>
    <t>Penetrace betonových podkladů</t>
  </si>
  <si>
    <t>84</t>
  </si>
  <si>
    <t>43</t>
  </si>
  <si>
    <t>632451021</t>
  </si>
  <si>
    <t>Vyrovnávací potěr MC 15, v pásu, tl. 20 mm</t>
  </si>
  <si>
    <t>86</t>
  </si>
  <si>
    <t xml:space="preserve">srovnání podkladu stáv.zákl.pasů : </t>
  </si>
  <si>
    <t>(12,85+4,02)*2*0,15</t>
  </si>
  <si>
    <t>631991</t>
  </si>
  <si>
    <t xml:space="preserve">Cementová zálivka tl. 20-30mm, přísada výztužnými vlákny, pevnost v tlaku 45MPa,  modul pruž.v tlaku 20GPa - viz popis TZ a výkres.dokumentace</t>
  </si>
  <si>
    <t>88</t>
  </si>
  <si>
    <t>93</t>
  </si>
  <si>
    <t>Dokončovací práce inženýrských staveb</t>
  </si>
  <si>
    <t>45</t>
  </si>
  <si>
    <t>91</t>
  </si>
  <si>
    <t>Vývoz žumpy vč. vyčištění</t>
  </si>
  <si>
    <t>kpl</t>
  </si>
  <si>
    <t>90</t>
  </si>
  <si>
    <t>95</t>
  </si>
  <si>
    <t>Dokončovací konstrukce na pozemních stavbách</t>
  </si>
  <si>
    <t>951</t>
  </si>
  <si>
    <t>Dodávka a montáž informační tabule - vývěsní skříň, hliníková prosklená, uzamykatelná popis viz TZ a výkresová dokumentace</t>
  </si>
  <si>
    <t>soubor</t>
  </si>
  <si>
    <t>92</t>
  </si>
  <si>
    <t>47</t>
  </si>
  <si>
    <t>952</t>
  </si>
  <si>
    <t>Demontáž a zpětná montáž tabule s názvem stanice vč. uskladnění</t>
  </si>
  <si>
    <t>kus</t>
  </si>
  <si>
    <t>94</t>
  </si>
  <si>
    <t>953</t>
  </si>
  <si>
    <t>Dodávka a upevnění stojanu na 5 kol</t>
  </si>
  <si>
    <t>96</t>
  </si>
  <si>
    <t>49</t>
  </si>
  <si>
    <t>954</t>
  </si>
  <si>
    <t>Osazení vč. dodávky piktogramu "KONEC NÁSTUPIŠTĚ"</t>
  </si>
  <si>
    <t>98</t>
  </si>
  <si>
    <t>Bourání konstrukcí</t>
  </si>
  <si>
    <t>961021311</t>
  </si>
  <si>
    <t>Bourání základů ze zdiva kamenného</t>
  </si>
  <si>
    <t>100</t>
  </si>
  <si>
    <t>51</t>
  </si>
  <si>
    <t>961055111</t>
  </si>
  <si>
    <t>Bourání základů železobetonových</t>
  </si>
  <si>
    <t>102</t>
  </si>
  <si>
    <t>962032241</t>
  </si>
  <si>
    <t>Bourání zdiva z cihel pálených na MC</t>
  </si>
  <si>
    <t>104</t>
  </si>
  <si>
    <t>53</t>
  </si>
  <si>
    <t>962032641</t>
  </si>
  <si>
    <t>Bourání zdiva komínového z cihel na MC</t>
  </si>
  <si>
    <t>106</t>
  </si>
  <si>
    <t>0,45*0,45*3,60</t>
  </si>
  <si>
    <t>962081141</t>
  </si>
  <si>
    <t>Bourání příček ze skleněných tvárnic tl. 15 cm</t>
  </si>
  <si>
    <t>108</t>
  </si>
  <si>
    <t>0,82*0,80</t>
  </si>
  <si>
    <t>55</t>
  </si>
  <si>
    <t>965042141</t>
  </si>
  <si>
    <t>Bourání mazanin betonových tl. 10 cm, nad 4 m2</t>
  </si>
  <si>
    <t>110</t>
  </si>
  <si>
    <t>965042241</t>
  </si>
  <si>
    <t>Bourání mazanin betonových tl. nad 10 cm, nad 4 m2</t>
  </si>
  <si>
    <t>112</t>
  </si>
  <si>
    <t>57</t>
  </si>
  <si>
    <t>965043341</t>
  </si>
  <si>
    <t>Bourání podkladů bet., potěr tl. 10 cm, nad 4 m2</t>
  </si>
  <si>
    <t>114</t>
  </si>
  <si>
    <t>965049111</t>
  </si>
  <si>
    <t>Příplatek, bourání mazanin se svař. síťí tl. 10 cm</t>
  </si>
  <si>
    <t>116</t>
  </si>
  <si>
    <t>59</t>
  </si>
  <si>
    <t>965082933</t>
  </si>
  <si>
    <t>Odstranění násypu tl. do 20 cm, plocha nad 2 m2 tl. násypu 10 - 15 cm, plocha nad 2 m2</t>
  </si>
  <si>
    <t>118</t>
  </si>
  <si>
    <t>3,89*3,70*0,14</t>
  </si>
  <si>
    <t>968061125</t>
  </si>
  <si>
    <t>Vyvěšení dřevěných dveřních křídel pl. do 2 m2</t>
  </si>
  <si>
    <t>120</t>
  </si>
  <si>
    <t>975021211</t>
  </si>
  <si>
    <t>Podchycení zdiva pod stropem při tl.zdi do 45 cm</t>
  </si>
  <si>
    <t>m</t>
  </si>
  <si>
    <t>122</t>
  </si>
  <si>
    <t>13,85*3+5,02*9</t>
  </si>
  <si>
    <t>960</t>
  </si>
  <si>
    <t>Očištění povrchu stropních podhledů</t>
  </si>
  <si>
    <t>124</t>
  </si>
  <si>
    <t>962</t>
  </si>
  <si>
    <t>Odstranění oplechování dveřního křídla</t>
  </si>
  <si>
    <t>126</t>
  </si>
  <si>
    <t>975005</t>
  </si>
  <si>
    <t>Příplatek za podchycování konstrukcí po etapách</t>
  </si>
  <si>
    <t>128</t>
  </si>
  <si>
    <t>99</t>
  </si>
  <si>
    <t>Staveništní přesun hmot</t>
  </si>
  <si>
    <t>65</t>
  </si>
  <si>
    <t>999281105</t>
  </si>
  <si>
    <t>Přesun hmot pro opravy a údržbu do výšky 6 m</t>
  </si>
  <si>
    <t>130</t>
  </si>
  <si>
    <t>711</t>
  </si>
  <si>
    <t>Izolace proti vodě</t>
  </si>
  <si>
    <t>711111001</t>
  </si>
  <si>
    <t>Izolace proti vlhkosti vodor. nátěr ALP za studena 1x nátěr - včetně dodávky penetračního laku ALP</t>
  </si>
  <si>
    <t>132</t>
  </si>
  <si>
    <t>67</t>
  </si>
  <si>
    <t>711141559</t>
  </si>
  <si>
    <t>Izolace proti vlhk. vodorovná pásy přitavením 1 vrstva - materiál ve specifikaci</t>
  </si>
  <si>
    <t>134</t>
  </si>
  <si>
    <t>711140101</t>
  </si>
  <si>
    <t>Odstr.izolace proti vlhk.vodor. pásy přitav.,1vrst</t>
  </si>
  <si>
    <t>136</t>
  </si>
  <si>
    <t>69</t>
  </si>
  <si>
    <t>711140102</t>
  </si>
  <si>
    <t>Odstr.izolace proti vlhk.vodor. pásy přitav.,2vrst</t>
  </si>
  <si>
    <t>138</t>
  </si>
  <si>
    <t>12,85*4,02</t>
  </si>
  <si>
    <t>62855011</t>
  </si>
  <si>
    <t>Pás modifikovaný SBS asfalt tl. 5mm</t>
  </si>
  <si>
    <t>140</t>
  </si>
  <si>
    <t>5,061*1,15</t>
  </si>
  <si>
    <t>71</t>
  </si>
  <si>
    <t>998711201</t>
  </si>
  <si>
    <t>Přesun hmot pro izolace proti vodě, výšky do 6 m</t>
  </si>
  <si>
    <t>%</t>
  </si>
  <si>
    <t>142</t>
  </si>
  <si>
    <t>720</t>
  </si>
  <si>
    <t>Zdravotechnická instalace</t>
  </si>
  <si>
    <t>72001</t>
  </si>
  <si>
    <t>Demontáž zařizovacích předmětů</t>
  </si>
  <si>
    <t>hod</t>
  </si>
  <si>
    <t>144</t>
  </si>
  <si>
    <t>73</t>
  </si>
  <si>
    <t>72002</t>
  </si>
  <si>
    <t>Demontáž vnitřních rozvodů vody</t>
  </si>
  <si>
    <t>146</t>
  </si>
  <si>
    <t>72003</t>
  </si>
  <si>
    <t>Demontáž vnitřních rozvodů kanalizace</t>
  </si>
  <si>
    <t>148</t>
  </si>
  <si>
    <t>762</t>
  </si>
  <si>
    <t>Konstrukce tesařské</t>
  </si>
  <si>
    <t>75</t>
  </si>
  <si>
    <t>762112120</t>
  </si>
  <si>
    <t>Montáž konstrukce stěn z řeziva hraněn. do 224 cm2</t>
  </si>
  <si>
    <t>150</t>
  </si>
  <si>
    <t>0,55*4+0,60*4+0,65*2+0,75*2+0,80*2+1,35+1,70*2</t>
  </si>
  <si>
    <t>1,78*4+1,85+3,20+3,58*2</t>
  </si>
  <si>
    <t>0,55+0,58+1,19*4+1,31*2+1,41+1,76*2+2,89*4+3,55</t>
  </si>
  <si>
    <t>0,82*2+1,50*4+1,70*4+3,35*2</t>
  </si>
  <si>
    <t>0,41*2+0,42*2+0,71*2+0,79*4</t>
  </si>
  <si>
    <t>762112130</t>
  </si>
  <si>
    <t>Montáž konstrukce stěn z řeziva hraněn. do 288 cm2</t>
  </si>
  <si>
    <t>152</t>
  </si>
  <si>
    <t>0,70+2,25+2,44*2+2,95+3,12*5+3,15+3,80*2</t>
  </si>
  <si>
    <t>3,12*5+3,80*2+12,90</t>
  </si>
  <si>
    <t>1,60*2+3,12*2+3,80*2</t>
  </si>
  <si>
    <t>3,12*4+3,80*2+4,05</t>
  </si>
  <si>
    <t>77</t>
  </si>
  <si>
    <t>762195000</t>
  </si>
  <si>
    <t>Spojovací a ochranné prostředky pro montáž stěn</t>
  </si>
  <si>
    <t>154</t>
  </si>
  <si>
    <t>1,431+1,326+0,764+0,655</t>
  </si>
  <si>
    <t>762522811</t>
  </si>
  <si>
    <t>Demontáž podlah s polštáři z prken/DTD tl. do 32 mm</t>
  </si>
  <si>
    <t>156</t>
  </si>
  <si>
    <t>3,89*3,70+6,38*3,70+1,96*1,80+1,96*1,79</t>
  </si>
  <si>
    <t>79</t>
  </si>
  <si>
    <t>762711820</t>
  </si>
  <si>
    <t>Demontáž vázaných konstrukcí hraněných do 224 cm2</t>
  </si>
  <si>
    <t>158</t>
  </si>
  <si>
    <t>1,41+3,90+3,90*4+1,41*2+3,50*4</t>
  </si>
  <si>
    <t>762711830</t>
  </si>
  <si>
    <t>Demontáž vázaných konstrukcí hraněných do 288 cm2</t>
  </si>
  <si>
    <t>160</t>
  </si>
  <si>
    <t>3,60*7+12,85*4+12,85*4+3,60*7+2,24*2</t>
  </si>
  <si>
    <t>3,60*2+4,02*4+3,60*4+4,02*4-0,79*2</t>
  </si>
  <si>
    <t>81</t>
  </si>
  <si>
    <t>7620801</t>
  </si>
  <si>
    <t>Kotvení prahových trámců na chem kotvy á 2,00m, HIT HY 150, kotva HAS M16x350 vrt DN18/250</t>
  </si>
  <si>
    <t>162</t>
  </si>
  <si>
    <t>8+7+7</t>
  </si>
  <si>
    <t>60515901</t>
  </si>
  <si>
    <t>Vícevrstvý lepený hranol z lamel BSH-Si podledový, hoblovaný, rozměr 120x150 severská borovice, popis viz TZ, výkresová dokumentace</t>
  </si>
  <si>
    <t>164</t>
  </si>
  <si>
    <t>83</t>
  </si>
  <si>
    <t>60515902</t>
  </si>
  <si>
    <t>Vícevrstvý lepený hranol z lamel BSH-Si podledový, hoblovaný, rozměr 150x150 severská borovice, popis viz TZ, výkresová dokumentace</t>
  </si>
  <si>
    <t>166</t>
  </si>
  <si>
    <t>998762202</t>
  </si>
  <si>
    <t>Přesun hmot pro tesařské konstrukce, výšky do 12 m</t>
  </si>
  <si>
    <t>168</t>
  </si>
  <si>
    <t>764</t>
  </si>
  <si>
    <t>Konstrukce klempířské</t>
  </si>
  <si>
    <t>85</t>
  </si>
  <si>
    <t>764454291</t>
  </si>
  <si>
    <t>Montáž trub Pz odpadních kruhových ZPĚTNÁ MONTÁŽ</t>
  </si>
  <si>
    <t>170</t>
  </si>
  <si>
    <t>764454801</t>
  </si>
  <si>
    <t>Demontáž odpadních trub kruhových,D 75 a 100 mm PRO ZPĚTNOU MONTÁŽ</t>
  </si>
  <si>
    <t>172</t>
  </si>
  <si>
    <t>4,00*4</t>
  </si>
  <si>
    <t>87</t>
  </si>
  <si>
    <t>998764201</t>
  </si>
  <si>
    <t>Přesun hmot pro klempířské konstr., výšky do 6 m</t>
  </si>
  <si>
    <t>174</t>
  </si>
  <si>
    <t>766</t>
  </si>
  <si>
    <t>Konstrukce truhlářské</t>
  </si>
  <si>
    <t>766665921</t>
  </si>
  <si>
    <t>Zakování dveří 1křídlých kompletizovaných vč. oboustranné kliky, dodávky bezpečnostní FAB</t>
  </si>
  <si>
    <t>176</t>
  </si>
  <si>
    <t>89</t>
  </si>
  <si>
    <t>766670011</t>
  </si>
  <si>
    <t>Montáž obložkové zárubně a dřevěného křídla dveří</t>
  </si>
  <si>
    <t>178</t>
  </si>
  <si>
    <t>61173112R12</t>
  </si>
  <si>
    <t>Dveře plné palubkové 80x197 cm, jednostranné plnoplošné oplechování tl. 0,63mm</t>
  </si>
  <si>
    <t>180</t>
  </si>
  <si>
    <t>61181</t>
  </si>
  <si>
    <t>Zárubeň fošnová hoblovaná 80x197 cm</t>
  </si>
  <si>
    <t>182</t>
  </si>
  <si>
    <t>998766201</t>
  </si>
  <si>
    <t>Přesun hmot pro truhlářské konstr., výšky do 6 m</t>
  </si>
  <si>
    <t>184</t>
  </si>
  <si>
    <t>767</t>
  </si>
  <si>
    <t>Konstrukce zámečnické</t>
  </si>
  <si>
    <t>767995101</t>
  </si>
  <si>
    <t>Výroba a montáž kov. atypických konstr. do 5 kg kotvení na chem.kotvy 2 ks, HIT HY150,kotva HAS M10x190, vrt DN12/250</t>
  </si>
  <si>
    <t>186</t>
  </si>
  <si>
    <t>13356170</t>
  </si>
  <si>
    <t xml:space="preserve">Ocel pásová jakost S235  150x5,0 mm 11375</t>
  </si>
  <si>
    <t>188</t>
  </si>
  <si>
    <t>998767201</t>
  </si>
  <si>
    <t>Přesun hmot pro zámečnické konstr., výšky do 6 m</t>
  </si>
  <si>
    <t>190</t>
  </si>
  <si>
    <t>781</t>
  </si>
  <si>
    <t>Obklady keramické</t>
  </si>
  <si>
    <t>781731030</t>
  </si>
  <si>
    <t>Montáž obkladů vnějších cihelných do MC, 29x6,5 cm</t>
  </si>
  <si>
    <t>192</t>
  </si>
  <si>
    <t>1,30*0,29*2</t>
  </si>
  <si>
    <t>97</t>
  </si>
  <si>
    <t>781739701</t>
  </si>
  <si>
    <t>Příplatek k obklad.vnějším cihel.,za ztížení práce</t>
  </si>
  <si>
    <t>194</t>
  </si>
  <si>
    <t>781739711</t>
  </si>
  <si>
    <t>Příplatek k obklad.vnějším cihel.za plochu do 10m2</t>
  </si>
  <si>
    <t>196</t>
  </si>
  <si>
    <t>596240200R1</t>
  </si>
  <si>
    <t>Pásek obklad. 290x10x65, barva cihlová červeň světlá</t>
  </si>
  <si>
    <t>198</t>
  </si>
  <si>
    <t>1,30/0,065*2</t>
  </si>
  <si>
    <t>998781201</t>
  </si>
  <si>
    <t>Přesun hmot pro obklady keramické, výšky do 6 m</t>
  </si>
  <si>
    <t>200</t>
  </si>
  <si>
    <t>783</t>
  </si>
  <si>
    <t>Nátěry</t>
  </si>
  <si>
    <t>101</t>
  </si>
  <si>
    <t>783626300</t>
  </si>
  <si>
    <t>Nátěr lazurovací truhlářských výrobků 3x lakování</t>
  </si>
  <si>
    <t>202</t>
  </si>
  <si>
    <t>783726300</t>
  </si>
  <si>
    <t>Nátěr synt. lazurovací tesařských konstr. 3x lak</t>
  </si>
  <si>
    <t>204</t>
  </si>
  <si>
    <t>103</t>
  </si>
  <si>
    <t>783824120</t>
  </si>
  <si>
    <t>Nátěr syntetický betonových povrchů 1x + 2x email</t>
  </si>
  <si>
    <t>206</t>
  </si>
  <si>
    <t>783782205R01</t>
  </si>
  <si>
    <t>Nátěr tesařských konstrukcí Bochemitem QB 3x</t>
  </si>
  <si>
    <t>208</t>
  </si>
  <si>
    <t>784</t>
  </si>
  <si>
    <t>Malby</t>
  </si>
  <si>
    <t>105</t>
  </si>
  <si>
    <t>784161401</t>
  </si>
  <si>
    <t>Penetrace podkladu nátěrem, Klasik, 1 x</t>
  </si>
  <si>
    <t>210</t>
  </si>
  <si>
    <t>784165512</t>
  </si>
  <si>
    <t>Malba Klasik, bílá, bez penetrace, 2 x</t>
  </si>
  <si>
    <t>212</t>
  </si>
  <si>
    <t>M21</t>
  </si>
  <si>
    <t>Elektromontáže</t>
  </si>
  <si>
    <t>107</t>
  </si>
  <si>
    <t>21-1</t>
  </si>
  <si>
    <t>Demontáž vnitřní elektroinstalace</t>
  </si>
  <si>
    <t>214</t>
  </si>
  <si>
    <t>21-2</t>
  </si>
  <si>
    <t>Demontáž kotvících elektro prvků na fasádě</t>
  </si>
  <si>
    <t>216</t>
  </si>
  <si>
    <t>109</t>
  </si>
  <si>
    <t>21-3</t>
  </si>
  <si>
    <t>Demontáž zemnící tyče</t>
  </si>
  <si>
    <t>218</t>
  </si>
  <si>
    <t>21-4</t>
  </si>
  <si>
    <t>Demontáž HDS</t>
  </si>
  <si>
    <t>220</t>
  </si>
  <si>
    <t>D96</t>
  </si>
  <si>
    <t>Přesuny suti a vybouraných hmot</t>
  </si>
  <si>
    <t>111</t>
  </si>
  <si>
    <t>979081111</t>
  </si>
  <si>
    <t>Odvoz suti a vybour. hmot na skládku do 1 km</t>
  </si>
  <si>
    <t>222</t>
  </si>
  <si>
    <t>979081121</t>
  </si>
  <si>
    <t>Příplatek k odvozu za každý další 1 km</t>
  </si>
  <si>
    <t>224</t>
  </si>
  <si>
    <t>113</t>
  </si>
  <si>
    <t>979082111</t>
  </si>
  <si>
    <t>Vnitrostaveništní doprava suti do 10 m</t>
  </si>
  <si>
    <t>226</t>
  </si>
  <si>
    <t>979082121</t>
  </si>
  <si>
    <t>Příplatek k vnitrost. dopravě suti za dalších 5 m</t>
  </si>
  <si>
    <t>228</t>
  </si>
  <si>
    <t>115</t>
  </si>
  <si>
    <t>979990107</t>
  </si>
  <si>
    <t>Poplatek za skládku suti - směs betonu,cihel,dřeva, suti</t>
  </si>
  <si>
    <t>230</t>
  </si>
  <si>
    <t>VN</t>
  </si>
  <si>
    <t>Vedlejší náklady</t>
  </si>
  <si>
    <t>01</t>
  </si>
  <si>
    <t>Vytýčení kabelových tras</t>
  </si>
  <si>
    <t>232</t>
  </si>
  <si>
    <t>117</t>
  </si>
  <si>
    <t>02</t>
  </si>
  <si>
    <t>Vytýčení sítí</t>
  </si>
  <si>
    <t>234</t>
  </si>
  <si>
    <t>04</t>
  </si>
  <si>
    <t>Koordinace se zástupci ST Ostrava</t>
  </si>
  <si>
    <t>236</t>
  </si>
  <si>
    <t>119</t>
  </si>
  <si>
    <t>05</t>
  </si>
  <si>
    <t>Zajištění potřebných povolení</t>
  </si>
  <si>
    <t>238</t>
  </si>
  <si>
    <t>06</t>
  </si>
  <si>
    <t>Odpojení a odstranění veškerých zařízení ve správě ST Ostrava, náležících k objektu elektroměr, rozvaděče a kabelové skříně</t>
  </si>
  <si>
    <t>240</t>
  </si>
  <si>
    <t>ON</t>
  </si>
  <si>
    <t>Ostatní náklady</t>
  </si>
  <si>
    <t>121</t>
  </si>
  <si>
    <t>005121R</t>
  </si>
  <si>
    <t>Zařízení staveniště</t>
  </si>
  <si>
    <t>242</t>
  </si>
  <si>
    <t>034103000</t>
  </si>
  <si>
    <t>Oplocení staveniště - montáž, provoz, demontáž, odvoz</t>
  </si>
  <si>
    <t>244</t>
  </si>
  <si>
    <t>Celkem</t>
  </si>
  <si>
    <t>SO01.2 - Elektroinstalace a LPS</t>
  </si>
  <si>
    <t>4 - Vodorovné konstrukce</t>
  </si>
  <si>
    <t>M46 - Zemní práce při montážích</t>
  </si>
  <si>
    <t>ONVN - Ostatní a vedlejší náklady</t>
  </si>
  <si>
    <t>312</t>
  </si>
  <si>
    <t>Zapravení otvoru o navrtávce a vtažení kabelu</t>
  </si>
  <si>
    <t>Vodorovné konstrukce</t>
  </si>
  <si>
    <t>451573111</t>
  </si>
  <si>
    <t>Lože pod potrubí ze štěrkopísku do 63 mm</t>
  </si>
  <si>
    <t>(30,00+12,85)*0,30*0,10</t>
  </si>
  <si>
    <t>970051100</t>
  </si>
  <si>
    <t>Vrtání jádrové do ŽB do D 100 mm</t>
  </si>
  <si>
    <t>998276101</t>
  </si>
  <si>
    <t>Přesun hmot</t>
  </si>
  <si>
    <t>210010136</t>
  </si>
  <si>
    <t>Trubka ochranná z PE, uložená pevně, DN do 100 mm</t>
  </si>
  <si>
    <t>210100002</t>
  </si>
  <si>
    <t>Ukončení vodičů v rozvaděči + zapojení do 6 mm2</t>
  </si>
  <si>
    <t>210100004</t>
  </si>
  <si>
    <t>Ukončení vodičů v rozvaděči + zapojení do 25 mm2</t>
  </si>
  <si>
    <t>210110001</t>
  </si>
  <si>
    <t>Spínač nástěnný jednopól.- řaz. 1, obyč.prostředí včetně dodávky spínače IP 44</t>
  </si>
  <si>
    <t>210111071</t>
  </si>
  <si>
    <t>Zásuvka domovní spojovací 16A,250V 2P+PE</t>
  </si>
  <si>
    <t>210120803</t>
  </si>
  <si>
    <t>Chránič proudový dvoupólový do 40 A</t>
  </si>
  <si>
    <t>210120421</t>
  </si>
  <si>
    <t>Jistič jednopólový modulární</t>
  </si>
  <si>
    <t>210120441</t>
  </si>
  <si>
    <t>Jistič třípólový modulární</t>
  </si>
  <si>
    <t>210130401</t>
  </si>
  <si>
    <t>Relé jistící pro stykače, R 100, 101, do 50 A</t>
  </si>
  <si>
    <t>210201523</t>
  </si>
  <si>
    <t>Svítidlo LED technické stropní závěsné 2 upev.body</t>
  </si>
  <si>
    <t>210220021</t>
  </si>
  <si>
    <t>Vedení uzemňovací v zemi FeZn do 120 mm2 vč.svorek včetně pásku FeZn 30 x 4 mm</t>
  </si>
  <si>
    <t>210800105</t>
  </si>
  <si>
    <t>Kabel CYKY 750 V 3x1,5 mm2 uložený pod omítkou včetně dodávky kabelu</t>
  </si>
  <si>
    <t>210810046</t>
  </si>
  <si>
    <t>Kabel CYKY-m 750 V 3 x 2,5 mm2 pevně uložený včetně dodávky kabelu</t>
  </si>
  <si>
    <t>210810057</t>
  </si>
  <si>
    <t>Kabel CYKY-m 750 V 5 žil 4 až 16 mm pevně uložený včetně dodávky kabelu 5x4 mm2</t>
  </si>
  <si>
    <t>222111002</t>
  </si>
  <si>
    <t>Skříň rozvaděče do 20 p. na zeď</t>
  </si>
  <si>
    <t>210112041R01</t>
  </si>
  <si>
    <t>Montáž vypínače 4-pólového vč. dodávky vypínače IP 20</t>
  </si>
  <si>
    <t>Spojovací materiál</t>
  </si>
  <si>
    <t>Drobný spojovací materiál</t>
  </si>
  <si>
    <t>Výstražná fólie - RUDÁ</t>
  </si>
  <si>
    <t>21510001</t>
  </si>
  <si>
    <t xml:space="preserve">Montáž hromosvodu  KOMPLET</t>
  </si>
  <si>
    <t>220264141R01</t>
  </si>
  <si>
    <t>Kabelový žlab drátěný 50x50 mm</t>
  </si>
  <si>
    <t>34535580R10</t>
  </si>
  <si>
    <t xml:space="preserve">Vypínač  IP 66   4-pólový DIN</t>
  </si>
  <si>
    <t>345710700</t>
  </si>
  <si>
    <t>Trubka elektroinst.bezhalogenová 1516EHF</t>
  </si>
  <si>
    <t>3457114708</t>
  </si>
  <si>
    <t>Trubka kabelová chránička KOPOFLEX KF 09160</t>
  </si>
  <si>
    <t>3457114710</t>
  </si>
  <si>
    <t>Trubka kabelová chránička KOPOFLEX KF 09200</t>
  </si>
  <si>
    <t>348001R</t>
  </si>
  <si>
    <t>Světlo LED 8W, 1000lm, THORN ESCORT</t>
  </si>
  <si>
    <t>348002R</t>
  </si>
  <si>
    <t>Světlo LED 35W, 4690lm, THORN AQUAFORCE Pro</t>
  </si>
  <si>
    <t>35441560</t>
  </si>
  <si>
    <t>Podpěra vedení na plechové střechy PV 23</t>
  </si>
  <si>
    <t>354420911</t>
  </si>
  <si>
    <t xml:space="preserve">Tyč zemnicí  ZT 1,5s  1500 mm</t>
  </si>
  <si>
    <t>35444103</t>
  </si>
  <si>
    <t xml:space="preserve">Svorka spojovací N   SS N</t>
  </si>
  <si>
    <t>35444180</t>
  </si>
  <si>
    <t>Drát 8 AlMgSi T/4</t>
  </si>
  <si>
    <t>357123510</t>
  </si>
  <si>
    <t>Skříň rozvaděčová NP 66-0302015</t>
  </si>
  <si>
    <t>35811077</t>
  </si>
  <si>
    <t>Zásuvka nástěnná IZG 1632 16 A 220 V horní přívod</t>
  </si>
  <si>
    <t>35822003012</t>
  </si>
  <si>
    <t>Jistič S201M-B16, 1pólový, 16A/B, 10kA</t>
  </si>
  <si>
    <t>35822003015</t>
  </si>
  <si>
    <t>Jistič S203M-B16, 3pólový, 16A/B, 10kA</t>
  </si>
  <si>
    <t>35825711.A</t>
  </si>
  <si>
    <t xml:space="preserve">Relé jistící nadproud. LRD-02 tř.10  0,16až 0,25 A</t>
  </si>
  <si>
    <t>358890405</t>
  </si>
  <si>
    <t>Chránič proudový F200, 4P-25A/30mA/typ AC,10kA 3 fázový</t>
  </si>
  <si>
    <t>37501365</t>
  </si>
  <si>
    <t>Výstražná tabulka systému, SZ117</t>
  </si>
  <si>
    <t>M46</t>
  </si>
  <si>
    <t>Zemní práce při montážích</t>
  </si>
  <si>
    <t>199000005</t>
  </si>
  <si>
    <t>Poplatek za skládku zeminy 1- 4</t>
  </si>
  <si>
    <t>2,9995*1,67</t>
  </si>
  <si>
    <t>460200153</t>
  </si>
  <si>
    <t xml:space="preserve">Výkop kabelové rýhy 35/70 cm  hor.3</t>
  </si>
  <si>
    <t>(30,00+12,85)</t>
  </si>
  <si>
    <t>460420018</t>
  </si>
  <si>
    <t>Zřízení kabelového lože v rýze š.do 35 cm z písku tloušťka vrstvy 20 cm</t>
  </si>
  <si>
    <t>460570133</t>
  </si>
  <si>
    <t>Zához rýhy 35/50 cm, hornina třídy 3, se zhutněním</t>
  </si>
  <si>
    <t>460600001</t>
  </si>
  <si>
    <t>Naložení a odvoz zeminy odvoz na vzdálenost 10000 m</t>
  </si>
  <si>
    <t>0,35*0,20*42,85</t>
  </si>
  <si>
    <t>460600002</t>
  </si>
  <si>
    <t>Příplatek za odvoz za každých dalších 1000 m</t>
  </si>
  <si>
    <t>2,9995*5</t>
  </si>
  <si>
    <t>97901</t>
  </si>
  <si>
    <t>Odvoz suti a vybouranýc hmot vč. poplatku za skládku</t>
  </si>
  <si>
    <t>ONVN</t>
  </si>
  <si>
    <t>Ostatní a vedlejší náklady</t>
  </si>
  <si>
    <t>21900</t>
  </si>
  <si>
    <t>Revize elektro výchozí</t>
  </si>
  <si>
    <t>21901</t>
  </si>
  <si>
    <t>Dokladová část - VRZ</t>
  </si>
  <si>
    <t>21902</t>
  </si>
  <si>
    <t>Dokladová část - TPZ</t>
  </si>
  <si>
    <t>21903</t>
  </si>
  <si>
    <t>Dokladová část - PZ</t>
  </si>
  <si>
    <t>2199000</t>
  </si>
  <si>
    <t>PD skutečného stavu</t>
  </si>
  <si>
    <t>2199005</t>
  </si>
  <si>
    <t>Zkoušky a seřízení - elektro</t>
  </si>
  <si>
    <t>SO 02 - Oprava zpevněných ploch</t>
  </si>
  <si>
    <t>91 - Doplňující práce na komunikaci</t>
  </si>
  <si>
    <t>113107325</t>
  </si>
  <si>
    <t>Odstranění podkladu pl. 50 m2,kam.těžené tl.25 cm</t>
  </si>
  <si>
    <t>2,50*6,628+18,86*2,40+2,57*2,00</t>
  </si>
  <si>
    <t>3,25*2,00+12,85*3,352+0,50*3,352+16,588*2,22</t>
  </si>
  <si>
    <t>139601102</t>
  </si>
  <si>
    <t>Ruční výkop jam, rýh a šachet v hornině tř. 3</t>
  </si>
  <si>
    <t xml:space="preserve">výkop pro záchytnou desku : </t>
  </si>
  <si>
    <t>(30,749+23,66+1,092)*0,50*0,30</t>
  </si>
  <si>
    <t>174101102</t>
  </si>
  <si>
    <t>Zásyp ruční se zhutněním</t>
  </si>
  <si>
    <t>155,04856*1,10</t>
  </si>
  <si>
    <t>597091111</t>
  </si>
  <si>
    <t>Žlab odvodňovací ACO N 100, dl. 1000 mm, A15, B125 šířka 130 mm, stavební výška 130-300 mm</t>
  </si>
  <si>
    <t>597091153</t>
  </si>
  <si>
    <t>Krycí rošt ACO DRAIN N100 zatížení C 250 dl.500 mm můstkový, grafitová tvárná litina</t>
  </si>
  <si>
    <t>597091163</t>
  </si>
  <si>
    <t>Aretace roštu ACO DRAIN N100 C250</t>
  </si>
  <si>
    <t>597091193</t>
  </si>
  <si>
    <t>Příplatek ke žlabu N 100 za únosnost lože C 250</t>
  </si>
  <si>
    <t>59701</t>
  </si>
  <si>
    <t>Dodávka a montáž výplňové desky D3 (70/280/1000) vč.kotvení k podložce nástupištní tvárnice</t>
  </si>
  <si>
    <t>(30,749+23,66+1,092)</t>
  </si>
  <si>
    <t>5924511908</t>
  </si>
  <si>
    <t>Dlažba HOLLAND III BF 20x20x6 cm přírodní</t>
  </si>
  <si>
    <t>155,04856*1,05</t>
  </si>
  <si>
    <t>Doplňující práce na komunikaci</t>
  </si>
  <si>
    <t>916561111R01</t>
  </si>
  <si>
    <t>Osazení záhon.obrubníků do lože z C 20/25 nXF3 s opěrou</t>
  </si>
  <si>
    <t>(0,983+6,628+2,50+4,40+18,86+4,80+2,10+2,00+16,588+1,408)</t>
  </si>
  <si>
    <t>917931122RT3</t>
  </si>
  <si>
    <t>Osazení přídlažby,kostka velká,2 řady, lože C 20/25 nXF3 včetně dodávky kamenných dlažebních kostek</t>
  </si>
  <si>
    <t>918101111R01</t>
  </si>
  <si>
    <t>Lože pod obrubníky nebo obruby dlažeb z C 20/25 nXF3</t>
  </si>
  <si>
    <t>60,267*0,20*0,30</t>
  </si>
  <si>
    <t>59217335</t>
  </si>
  <si>
    <t>Obrubník zahradní 1000/50/250 mm šedý</t>
  </si>
  <si>
    <t>998223011</t>
  </si>
  <si>
    <t>Přesun hmot, pozemní komunikace, kryt dlážděný</t>
  </si>
  <si>
    <t>979082213</t>
  </si>
  <si>
    <t>Vodorovná doprava suti po suchu do 1 km</t>
  </si>
  <si>
    <t>979082219</t>
  </si>
  <si>
    <t>Příplatek za dopravu suti po suchu za další 1 km</t>
  </si>
  <si>
    <t>979087212</t>
  </si>
  <si>
    <t>Nakládání suti na dopravní prostředky - komunikace</t>
  </si>
  <si>
    <t>979990001</t>
  </si>
  <si>
    <t>Poplatek za skládku stavební suti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</si>
</sst>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56</v>
      </c>
      <c r="AI60" s="41"/>
      <c r="AJ60" s="41"/>
      <c r="AK60" s="41"/>
      <c r="AL60" s="41"/>
      <c r="AM60" s="63" t="s">
        <v>57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56</v>
      </c>
      <c r="AI75" s="41"/>
      <c r="AJ75" s="41"/>
      <c r="AK75" s="41"/>
      <c r="AL75" s="41"/>
      <c r="AM75" s="63" t="s">
        <v>57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SO01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Linhartovy zast.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zast. Linhartovy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21. 9. 2021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Radek Pavlík</v>
      </c>
      <c r="AN89" s="70"/>
      <c r="AO89" s="70"/>
      <c r="AP89" s="70"/>
      <c r="AQ89" s="39"/>
      <c r="AR89" s="43"/>
      <c r="AS89" s="80" t="s">
        <v>61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62</v>
      </c>
      <c r="D92" s="93"/>
      <c r="E92" s="93"/>
      <c r="F92" s="93"/>
      <c r="G92" s="93"/>
      <c r="H92" s="94"/>
      <c r="I92" s="95" t="s">
        <v>63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64</v>
      </c>
      <c r="AH92" s="93"/>
      <c r="AI92" s="93"/>
      <c r="AJ92" s="93"/>
      <c r="AK92" s="93"/>
      <c r="AL92" s="93"/>
      <c r="AM92" s="93"/>
      <c r="AN92" s="95" t="s">
        <v>65</v>
      </c>
      <c r="AO92" s="93"/>
      <c r="AP92" s="97"/>
      <c r="AQ92" s="98" t="s">
        <v>66</v>
      </c>
      <c r="AR92" s="43"/>
      <c r="AS92" s="99" t="s">
        <v>67</v>
      </c>
      <c r="AT92" s="100" t="s">
        <v>68</v>
      </c>
      <c r="AU92" s="100" t="s">
        <v>69</v>
      </c>
      <c r="AV92" s="100" t="s">
        <v>70</v>
      </c>
      <c r="AW92" s="100" t="s">
        <v>71</v>
      </c>
      <c r="AX92" s="100" t="s">
        <v>72</v>
      </c>
      <c r="AY92" s="100" t="s">
        <v>73</v>
      </c>
      <c r="AZ92" s="100" t="s">
        <v>74</v>
      </c>
      <c r="BA92" s="100" t="s">
        <v>75</v>
      </c>
      <c r="BB92" s="100" t="s">
        <v>76</v>
      </c>
      <c r="BC92" s="100" t="s">
        <v>77</v>
      </c>
      <c r="BD92" s="101" t="s">
        <v>78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79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80</v>
      </c>
      <c r="BT94" s="116" t="s">
        <v>81</v>
      </c>
      <c r="BU94" s="117" t="s">
        <v>82</v>
      </c>
      <c r="BV94" s="116" t="s">
        <v>83</v>
      </c>
      <c r="BW94" s="116" t="s">
        <v>5</v>
      </c>
      <c r="BX94" s="116" t="s">
        <v>84</v>
      </c>
      <c r="CL94" s="116" t="s">
        <v>1</v>
      </c>
    </row>
    <row r="95" s="7" customFormat="1" ht="16.5" customHeight="1">
      <c r="A95" s="118" t="s">
        <v>85</v>
      </c>
      <c r="B95" s="119"/>
      <c r="C95" s="120"/>
      <c r="D95" s="121" t="s">
        <v>86</v>
      </c>
      <c r="E95" s="121"/>
      <c r="F95" s="121"/>
      <c r="G95" s="121"/>
      <c r="H95" s="121"/>
      <c r="I95" s="122"/>
      <c r="J95" s="121" t="s">
        <v>87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'SO01.1 - Stavební část'!J30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88</v>
      </c>
      <c r="AR95" s="125"/>
      <c r="AS95" s="126">
        <v>0</v>
      </c>
      <c r="AT95" s="127">
        <f>ROUND(SUM(AV95:AW95),2)</f>
        <v>0</v>
      </c>
      <c r="AU95" s="128">
        <f>'SO01.1 - Stavební část'!P140</f>
        <v>0</v>
      </c>
      <c r="AV95" s="127">
        <f>'SO01.1 - Stavební část'!J33</f>
        <v>0</v>
      </c>
      <c r="AW95" s="127">
        <f>'SO01.1 - Stavební část'!J34</f>
        <v>0</v>
      </c>
      <c r="AX95" s="127">
        <f>'SO01.1 - Stavební část'!J35</f>
        <v>0</v>
      </c>
      <c r="AY95" s="127">
        <f>'SO01.1 - Stavební část'!J36</f>
        <v>0</v>
      </c>
      <c r="AZ95" s="127">
        <f>'SO01.1 - Stavební část'!F33</f>
        <v>0</v>
      </c>
      <c r="BA95" s="127">
        <f>'SO01.1 - Stavební část'!F34</f>
        <v>0</v>
      </c>
      <c r="BB95" s="127">
        <f>'SO01.1 - Stavební část'!F35</f>
        <v>0</v>
      </c>
      <c r="BC95" s="127">
        <f>'SO01.1 - Stavební část'!F36</f>
        <v>0</v>
      </c>
      <c r="BD95" s="129">
        <f>'SO01.1 - Stavební část'!F37</f>
        <v>0</v>
      </c>
      <c r="BE95" s="7"/>
      <c r="BT95" s="130" t="s">
        <v>89</v>
      </c>
      <c r="BV95" s="130" t="s">
        <v>83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16.5" customHeight="1">
      <c r="A96" s="118" t="s">
        <v>85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'SO01.2 - Elektroinstalace...'!J30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88</v>
      </c>
      <c r="AR96" s="125"/>
      <c r="AS96" s="126">
        <v>0</v>
      </c>
      <c r="AT96" s="127">
        <f>ROUND(SUM(AV96:AW96),2)</f>
        <v>0</v>
      </c>
      <c r="AU96" s="128">
        <f>'SO01.2 - Elektroinstalace...'!P125</f>
        <v>0</v>
      </c>
      <c r="AV96" s="127">
        <f>'SO01.2 - Elektroinstalace...'!J33</f>
        <v>0</v>
      </c>
      <c r="AW96" s="127">
        <f>'SO01.2 - Elektroinstalace...'!J34</f>
        <v>0</v>
      </c>
      <c r="AX96" s="127">
        <f>'SO01.2 - Elektroinstalace...'!J35</f>
        <v>0</v>
      </c>
      <c r="AY96" s="127">
        <f>'SO01.2 - Elektroinstalace...'!J36</f>
        <v>0</v>
      </c>
      <c r="AZ96" s="127">
        <f>'SO01.2 - Elektroinstalace...'!F33</f>
        <v>0</v>
      </c>
      <c r="BA96" s="127">
        <f>'SO01.2 - Elektroinstalace...'!F34</f>
        <v>0</v>
      </c>
      <c r="BB96" s="127">
        <f>'SO01.2 - Elektroinstalace...'!F35</f>
        <v>0</v>
      </c>
      <c r="BC96" s="127">
        <f>'SO01.2 - Elektroinstalace...'!F36</f>
        <v>0</v>
      </c>
      <c r="BD96" s="129">
        <f>'SO01.2 - Elektroinstalace...'!F37</f>
        <v>0</v>
      </c>
      <c r="BE96" s="7"/>
      <c r="BT96" s="130" t="s">
        <v>89</v>
      </c>
      <c r="BV96" s="130" t="s">
        <v>83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16.5" customHeight="1">
      <c r="A97" s="118" t="s">
        <v>85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02 - Oprava zpevněných...'!J30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88</v>
      </c>
      <c r="AR97" s="125"/>
      <c r="AS97" s="131">
        <v>0</v>
      </c>
      <c r="AT97" s="132">
        <f>ROUND(SUM(AV97:AW97),2)</f>
        <v>0</v>
      </c>
      <c r="AU97" s="133">
        <f>'SO 02 - Oprava zpevněných...'!P124</f>
        <v>0</v>
      </c>
      <c r="AV97" s="132">
        <f>'SO 02 - Oprava zpevněných...'!J33</f>
        <v>0</v>
      </c>
      <c r="AW97" s="132">
        <f>'SO 02 - Oprava zpevněných...'!J34</f>
        <v>0</v>
      </c>
      <c r="AX97" s="132">
        <f>'SO 02 - Oprava zpevněných...'!J35</f>
        <v>0</v>
      </c>
      <c r="AY97" s="132">
        <f>'SO 02 - Oprava zpevněných...'!J36</f>
        <v>0</v>
      </c>
      <c r="AZ97" s="132">
        <f>'SO 02 - Oprava zpevněných...'!F33</f>
        <v>0</v>
      </c>
      <c r="BA97" s="132">
        <f>'SO 02 - Oprava zpevněných...'!F34</f>
        <v>0</v>
      </c>
      <c r="BB97" s="132">
        <f>'SO 02 - Oprava zpevněných...'!F35</f>
        <v>0</v>
      </c>
      <c r="BC97" s="132">
        <f>'SO 02 - Oprava zpevněných...'!F36</f>
        <v>0</v>
      </c>
      <c r="BD97" s="134">
        <f>'SO 02 - Oprava zpevněných...'!F37</f>
        <v>0</v>
      </c>
      <c r="BE97" s="7"/>
      <c r="BT97" s="130" t="s">
        <v>89</v>
      </c>
      <c r="BV97" s="130" t="s">
        <v>83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K0o+XvbVjWx9qgjI2+V5E/Uhdk3COI6q4dA0eCwpge0P/rws08Vpaa77LrIuy2Wog5iQqR5nMZyZQQitcp695Q==" hashValue="zp5I28ngu97p7PNKUHIK1gHeDSnZCF4NdLKox6kgdDIghZeaZhy5fDWpUkR5sSNcDVhiuLgA4/Z8WVOrKq1TJ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01.1 - Stavební část'!C2" display="/"/>
    <hyperlink ref="A96" location="'SO01.2 - Elektroinstalace...'!C2" display="/"/>
    <hyperlink ref="A97" location="'SO 02 - Oprava zpevněný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Linhartovy zast.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40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ROUND(J140,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ROUND((SUM(BE140:BE370)),  2)</f>
        <v>0</v>
      </c>
      <c r="G33" s="37"/>
      <c r="H33" s="37"/>
      <c r="I33" s="154">
        <v>0.20999999999999999</v>
      </c>
      <c r="J33" s="153">
        <f>ROUND(((SUM(BE140:BE370))*I33),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ROUND((SUM(BF140:BF370)),  2)</f>
        <v>0</v>
      </c>
      <c r="G34" s="37"/>
      <c r="H34" s="37"/>
      <c r="I34" s="154">
        <v>0.14999999999999999</v>
      </c>
      <c r="J34" s="153">
        <f>ROUND(((SUM(BF140:BF370))*I34),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ROUND((SUM(BG140:BG370)),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ROUND((SUM(BH140:BH370)),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ROUND((SUM(BI140:BI370)),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Linhartovy zast.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SO01.1 -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zast. Linhartovy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>Ing. Radek Pavlík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J140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J141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107</v>
      </c>
      <c r="E98" s="181"/>
      <c r="F98" s="181"/>
      <c r="G98" s="181"/>
      <c r="H98" s="181"/>
      <c r="I98" s="181"/>
      <c r="J98" s="182">
        <f>J174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108</v>
      </c>
      <c r="E99" s="181"/>
      <c r="F99" s="181"/>
      <c r="G99" s="181"/>
      <c r="H99" s="181"/>
      <c r="I99" s="181"/>
      <c r="J99" s="182">
        <f>J186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109</v>
      </c>
      <c r="E100" s="181"/>
      <c r="F100" s="181"/>
      <c r="G100" s="181"/>
      <c r="H100" s="181"/>
      <c r="I100" s="181"/>
      <c r="J100" s="182">
        <f>J197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110</v>
      </c>
      <c r="E101" s="181"/>
      <c r="F101" s="181"/>
      <c r="G101" s="181"/>
      <c r="H101" s="181"/>
      <c r="I101" s="181"/>
      <c r="J101" s="182">
        <f>J208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111</v>
      </c>
      <c r="E102" s="181"/>
      <c r="F102" s="181"/>
      <c r="G102" s="181"/>
      <c r="H102" s="181"/>
      <c r="I102" s="181"/>
      <c r="J102" s="182">
        <f>J216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112</v>
      </c>
      <c r="E103" s="181"/>
      <c r="F103" s="181"/>
      <c r="G103" s="181"/>
      <c r="H103" s="181"/>
      <c r="I103" s="181"/>
      <c r="J103" s="182">
        <f>J235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113</v>
      </c>
      <c r="E104" s="181"/>
      <c r="F104" s="181"/>
      <c r="G104" s="181"/>
      <c r="H104" s="181"/>
      <c r="I104" s="181"/>
      <c r="J104" s="182">
        <f>J237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114</v>
      </c>
      <c r="E105" s="181"/>
      <c r="F105" s="181"/>
      <c r="G105" s="181"/>
      <c r="H105" s="181"/>
      <c r="I105" s="181"/>
      <c r="J105" s="182">
        <f>J242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8"/>
      <c r="C106" s="179"/>
      <c r="D106" s="180" t="s">
        <v>115</v>
      </c>
      <c r="E106" s="181"/>
      <c r="F106" s="181"/>
      <c r="G106" s="181"/>
      <c r="H106" s="181"/>
      <c r="I106" s="181"/>
      <c r="J106" s="182">
        <f>J266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8"/>
      <c r="C107" s="179"/>
      <c r="D107" s="180" t="s">
        <v>116</v>
      </c>
      <c r="E107" s="181"/>
      <c r="F107" s="181"/>
      <c r="G107" s="181"/>
      <c r="H107" s="181"/>
      <c r="I107" s="181"/>
      <c r="J107" s="182">
        <f>J268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8"/>
      <c r="C108" s="179"/>
      <c r="D108" s="180" t="s">
        <v>117</v>
      </c>
      <c r="E108" s="181"/>
      <c r="F108" s="181"/>
      <c r="G108" s="181"/>
      <c r="H108" s="181"/>
      <c r="I108" s="181"/>
      <c r="J108" s="182">
        <f>J279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8"/>
      <c r="C109" s="179"/>
      <c r="D109" s="180" t="s">
        <v>118</v>
      </c>
      <c r="E109" s="181"/>
      <c r="F109" s="181"/>
      <c r="G109" s="181"/>
      <c r="H109" s="181"/>
      <c r="I109" s="181"/>
      <c r="J109" s="182">
        <f>J283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8"/>
      <c r="C110" s="179"/>
      <c r="D110" s="180" t="s">
        <v>119</v>
      </c>
      <c r="E110" s="181"/>
      <c r="F110" s="181"/>
      <c r="G110" s="181"/>
      <c r="H110" s="181"/>
      <c r="I110" s="181"/>
      <c r="J110" s="182">
        <f>J316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120</v>
      </c>
      <c r="E111" s="181"/>
      <c r="F111" s="181"/>
      <c r="G111" s="181"/>
      <c r="H111" s="181"/>
      <c r="I111" s="181"/>
      <c r="J111" s="182">
        <f>J322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8"/>
      <c r="C112" s="179"/>
      <c r="D112" s="180" t="s">
        <v>121</v>
      </c>
      <c r="E112" s="181"/>
      <c r="F112" s="181"/>
      <c r="G112" s="181"/>
      <c r="H112" s="181"/>
      <c r="I112" s="181"/>
      <c r="J112" s="182">
        <f>J328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8"/>
      <c r="C113" s="179"/>
      <c r="D113" s="180" t="s">
        <v>122</v>
      </c>
      <c r="E113" s="181"/>
      <c r="F113" s="181"/>
      <c r="G113" s="181"/>
      <c r="H113" s="181"/>
      <c r="I113" s="181"/>
      <c r="J113" s="182">
        <f>J332</f>
        <v>0</v>
      </c>
      <c r="K113" s="179"/>
      <c r="L113" s="18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8"/>
      <c r="C114" s="179"/>
      <c r="D114" s="180" t="s">
        <v>123</v>
      </c>
      <c r="E114" s="181"/>
      <c r="F114" s="181"/>
      <c r="G114" s="181"/>
      <c r="H114" s="181"/>
      <c r="I114" s="181"/>
      <c r="J114" s="182">
        <f>J342</f>
        <v>0</v>
      </c>
      <c r="K114" s="179"/>
      <c r="L114" s="18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8"/>
      <c r="C115" s="179"/>
      <c r="D115" s="180" t="s">
        <v>124</v>
      </c>
      <c r="E115" s="181"/>
      <c r="F115" s="181"/>
      <c r="G115" s="181"/>
      <c r="H115" s="181"/>
      <c r="I115" s="181"/>
      <c r="J115" s="182">
        <f>J347</f>
        <v>0</v>
      </c>
      <c r="K115" s="179"/>
      <c r="L115" s="18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8"/>
      <c r="C116" s="179"/>
      <c r="D116" s="180" t="s">
        <v>125</v>
      </c>
      <c r="E116" s="181"/>
      <c r="F116" s="181"/>
      <c r="G116" s="181"/>
      <c r="H116" s="181"/>
      <c r="I116" s="181"/>
      <c r="J116" s="182">
        <f>J350</f>
        <v>0</v>
      </c>
      <c r="K116" s="179"/>
      <c r="L116" s="18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78"/>
      <c r="C117" s="179"/>
      <c r="D117" s="180" t="s">
        <v>126</v>
      </c>
      <c r="E117" s="181"/>
      <c r="F117" s="181"/>
      <c r="G117" s="181"/>
      <c r="H117" s="181"/>
      <c r="I117" s="181"/>
      <c r="J117" s="182">
        <f>J355</f>
        <v>0</v>
      </c>
      <c r="K117" s="179"/>
      <c r="L117" s="183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78"/>
      <c r="C118" s="179"/>
      <c r="D118" s="180" t="s">
        <v>127</v>
      </c>
      <c r="E118" s="181"/>
      <c r="F118" s="181"/>
      <c r="G118" s="181"/>
      <c r="H118" s="181"/>
      <c r="I118" s="181"/>
      <c r="J118" s="182">
        <f>J361</f>
        <v>0</v>
      </c>
      <c r="K118" s="179"/>
      <c r="L118" s="18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78"/>
      <c r="C119" s="179"/>
      <c r="D119" s="180" t="s">
        <v>128</v>
      </c>
      <c r="E119" s="181"/>
      <c r="F119" s="181"/>
      <c r="G119" s="181"/>
      <c r="H119" s="181"/>
      <c r="I119" s="181"/>
      <c r="J119" s="182">
        <f>J367</f>
        <v>0</v>
      </c>
      <c r="K119" s="179"/>
      <c r="L119" s="18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78"/>
      <c r="C120" s="179"/>
      <c r="D120" s="180" t="s">
        <v>129</v>
      </c>
      <c r="E120" s="181"/>
      <c r="F120" s="181"/>
      <c r="G120" s="181"/>
      <c r="H120" s="181"/>
      <c r="I120" s="181"/>
      <c r="J120" s="182">
        <f>J370</f>
        <v>0</v>
      </c>
      <c r="K120" s="179"/>
      <c r="L120" s="183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130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173" t="str">
        <f>E7</f>
        <v>Linhartovy zast.</v>
      </c>
      <c r="F130" s="31"/>
      <c r="G130" s="31"/>
      <c r="H130" s="31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99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9"/>
      <c r="D132" s="39"/>
      <c r="E132" s="75" t="str">
        <f>E9</f>
        <v>SO01.1 - Stavební část</v>
      </c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9"/>
      <c r="E134" s="39"/>
      <c r="F134" s="26" t="str">
        <f>F12</f>
        <v>zast. Linhartovy</v>
      </c>
      <c r="G134" s="39"/>
      <c r="H134" s="39"/>
      <c r="I134" s="31" t="s">
        <v>22</v>
      </c>
      <c r="J134" s="78" t="str">
        <f>IF(J12="","",J12)</f>
        <v>21. 9. 2021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24</v>
      </c>
      <c r="D136" s="39"/>
      <c r="E136" s="39"/>
      <c r="F136" s="26" t="str">
        <f>E15</f>
        <v>Správa železnic, státní organizace</v>
      </c>
      <c r="G136" s="39"/>
      <c r="H136" s="39"/>
      <c r="I136" s="31" t="s">
        <v>32</v>
      </c>
      <c r="J136" s="35" t="str">
        <f>E21</f>
        <v>Ing. Radek Pavlík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30</v>
      </c>
      <c r="D137" s="39"/>
      <c r="E137" s="39"/>
      <c r="F137" s="26" t="str">
        <f>IF(E18="","",E18)</f>
        <v>Vyplň údaj</v>
      </c>
      <c r="G137" s="39"/>
      <c r="H137" s="39"/>
      <c r="I137" s="31" t="s">
        <v>37</v>
      </c>
      <c r="J137" s="35" t="str">
        <f>E24</f>
        <v xml:space="preserve"> 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0" customFormat="1" ht="29.28" customHeight="1">
      <c r="A139" s="184"/>
      <c r="B139" s="185"/>
      <c r="C139" s="186" t="s">
        <v>131</v>
      </c>
      <c r="D139" s="187" t="s">
        <v>66</v>
      </c>
      <c r="E139" s="187" t="s">
        <v>62</v>
      </c>
      <c r="F139" s="187" t="s">
        <v>63</v>
      </c>
      <c r="G139" s="187" t="s">
        <v>132</v>
      </c>
      <c r="H139" s="187" t="s">
        <v>133</v>
      </c>
      <c r="I139" s="187" t="s">
        <v>134</v>
      </c>
      <c r="J139" s="188" t="s">
        <v>103</v>
      </c>
      <c r="K139" s="189" t="s">
        <v>135</v>
      </c>
      <c r="L139" s="190"/>
      <c r="M139" s="99" t="s">
        <v>1</v>
      </c>
      <c r="N139" s="100" t="s">
        <v>45</v>
      </c>
      <c r="O139" s="100" t="s">
        <v>136</v>
      </c>
      <c r="P139" s="100" t="s">
        <v>137</v>
      </c>
      <c r="Q139" s="100" t="s">
        <v>138</v>
      </c>
      <c r="R139" s="100" t="s">
        <v>139</v>
      </c>
      <c r="S139" s="100" t="s">
        <v>140</v>
      </c>
      <c r="T139" s="101" t="s">
        <v>141</v>
      </c>
      <c r="U139" s="184"/>
      <c r="V139" s="184"/>
      <c r="W139" s="184"/>
      <c r="X139" s="184"/>
      <c r="Y139" s="184"/>
      <c r="Z139" s="184"/>
      <c r="AA139" s="184"/>
      <c r="AB139" s="184"/>
      <c r="AC139" s="184"/>
      <c r="AD139" s="184"/>
      <c r="AE139" s="184"/>
    </row>
    <row r="140" s="2" customFormat="1" ht="22.8" customHeight="1">
      <c r="A140" s="37"/>
      <c r="B140" s="38"/>
      <c r="C140" s="106" t="s">
        <v>142</v>
      </c>
      <c r="D140" s="39"/>
      <c r="E140" s="39"/>
      <c r="F140" s="39"/>
      <c r="G140" s="39"/>
      <c r="H140" s="39"/>
      <c r="I140" s="39"/>
      <c r="J140" s="191">
        <f>BK140</f>
        <v>0</v>
      </c>
      <c r="K140" s="39"/>
      <c r="L140" s="43"/>
      <c r="M140" s="102"/>
      <c r="N140" s="192"/>
      <c r="O140" s="103"/>
      <c r="P140" s="193">
        <f>P141+P174+P186+P197+P208+P216+P235+P237+P242+P266+P268+P279+P283+P316+P322+P328+P332+P342+P347+P350+P355+P361+P367+P370</f>
        <v>0</v>
      </c>
      <c r="Q140" s="103"/>
      <c r="R140" s="193">
        <f>R141+R174+R186+R197+R208+R216+R235+R237+R242+R266+R268+R279+R283+R316+R322+R328+R332+R342+R347+R350+R355+R361+R367+R370</f>
        <v>0</v>
      </c>
      <c r="S140" s="103"/>
      <c r="T140" s="194">
        <f>T141+T174+T186+T197+T208+T216+T235+T237+T242+T266+T268+T279+T283+T316+T322+T328+T332+T342+T347+T350+T355+T361+T367+T370</f>
        <v>5.5225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80</v>
      </c>
      <c r="AU140" s="16" t="s">
        <v>105</v>
      </c>
      <c r="BK140" s="195">
        <f>BK141+BK174+BK186+BK197+BK208+BK216+BK235+BK237+BK242+BK266+BK268+BK279+BK283+BK316+BK322+BK328+BK332+BK342+BK347+BK350+BK355+BK361+BK367+BK370</f>
        <v>0</v>
      </c>
    </row>
    <row r="141" s="11" customFormat="1" ht="25.92" customHeight="1">
      <c r="A141" s="11"/>
      <c r="B141" s="196"/>
      <c r="C141" s="197"/>
      <c r="D141" s="198" t="s">
        <v>80</v>
      </c>
      <c r="E141" s="199" t="s">
        <v>89</v>
      </c>
      <c r="F141" s="199" t="s">
        <v>143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SUM(P142:P173)</f>
        <v>0</v>
      </c>
      <c r="Q141" s="204"/>
      <c r="R141" s="205">
        <f>SUM(R142:R173)</f>
        <v>0</v>
      </c>
      <c r="S141" s="204"/>
      <c r="T141" s="206">
        <f>SUM(T142:T173)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89</v>
      </c>
      <c r="AT141" s="208" t="s">
        <v>80</v>
      </c>
      <c r="AU141" s="208" t="s">
        <v>81</v>
      </c>
      <c r="AY141" s="207" t="s">
        <v>144</v>
      </c>
      <c r="BK141" s="209">
        <f>SUM(BK142:BK173)</f>
        <v>0</v>
      </c>
    </row>
    <row r="142" s="2" customFormat="1" ht="21.75" customHeight="1">
      <c r="A142" s="37"/>
      <c r="B142" s="38"/>
      <c r="C142" s="210" t="s">
        <v>89</v>
      </c>
      <c r="D142" s="210" t="s">
        <v>145</v>
      </c>
      <c r="E142" s="211" t="s">
        <v>146</v>
      </c>
      <c r="F142" s="212" t="s">
        <v>147</v>
      </c>
      <c r="G142" s="213" t="s">
        <v>148</v>
      </c>
      <c r="H142" s="214">
        <v>100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46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149</v>
      </c>
      <c r="AT142" s="222" t="s">
        <v>145</v>
      </c>
      <c r="AU142" s="222" t="s">
        <v>89</v>
      </c>
      <c r="AY142" s="16" t="s">
        <v>144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89</v>
      </c>
      <c r="BK142" s="223">
        <f>ROUND(I142*H142,2)</f>
        <v>0</v>
      </c>
      <c r="BL142" s="16" t="s">
        <v>149</v>
      </c>
      <c r="BM142" s="222" t="s">
        <v>91</v>
      </c>
    </row>
    <row r="143" s="2" customFormat="1" ht="21.75" customHeight="1">
      <c r="A143" s="37"/>
      <c r="B143" s="38"/>
      <c r="C143" s="210" t="s">
        <v>91</v>
      </c>
      <c r="D143" s="210" t="s">
        <v>145</v>
      </c>
      <c r="E143" s="211" t="s">
        <v>150</v>
      </c>
      <c r="F143" s="212" t="s">
        <v>151</v>
      </c>
      <c r="G143" s="213" t="s">
        <v>148</v>
      </c>
      <c r="H143" s="214">
        <v>100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46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149</v>
      </c>
      <c r="AT143" s="222" t="s">
        <v>145</v>
      </c>
      <c r="AU143" s="222" t="s">
        <v>89</v>
      </c>
      <c r="AY143" s="16" t="s">
        <v>144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89</v>
      </c>
      <c r="BK143" s="223">
        <f>ROUND(I143*H143,2)</f>
        <v>0</v>
      </c>
      <c r="BL143" s="16" t="s">
        <v>149</v>
      </c>
      <c r="BM143" s="222" t="s">
        <v>149</v>
      </c>
    </row>
    <row r="144" s="2" customFormat="1" ht="16.5" customHeight="1">
      <c r="A144" s="37"/>
      <c r="B144" s="38"/>
      <c r="C144" s="210" t="s">
        <v>152</v>
      </c>
      <c r="D144" s="210" t="s">
        <v>145</v>
      </c>
      <c r="E144" s="211" t="s">
        <v>153</v>
      </c>
      <c r="F144" s="212" t="s">
        <v>154</v>
      </c>
      <c r="G144" s="213" t="s">
        <v>155</v>
      </c>
      <c r="H144" s="214">
        <v>1.5249999999999999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46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149</v>
      </c>
      <c r="AT144" s="222" t="s">
        <v>145</v>
      </c>
      <c r="AU144" s="222" t="s">
        <v>89</v>
      </c>
      <c r="AY144" s="16" t="s">
        <v>144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89</v>
      </c>
      <c r="BK144" s="223">
        <f>ROUND(I144*H144,2)</f>
        <v>0</v>
      </c>
      <c r="BL144" s="16" t="s">
        <v>149</v>
      </c>
      <c r="BM144" s="222" t="s">
        <v>156</v>
      </c>
    </row>
    <row r="145" s="2" customFormat="1" ht="21.75" customHeight="1">
      <c r="A145" s="37"/>
      <c r="B145" s="38"/>
      <c r="C145" s="210" t="s">
        <v>149</v>
      </c>
      <c r="D145" s="210" t="s">
        <v>145</v>
      </c>
      <c r="E145" s="211" t="s">
        <v>157</v>
      </c>
      <c r="F145" s="212" t="s">
        <v>158</v>
      </c>
      <c r="G145" s="213" t="s">
        <v>155</v>
      </c>
      <c r="H145" s="214">
        <v>16.347999999999999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46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149</v>
      </c>
      <c r="AT145" s="222" t="s">
        <v>145</v>
      </c>
      <c r="AU145" s="222" t="s">
        <v>89</v>
      </c>
      <c r="AY145" s="16" t="s">
        <v>144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89</v>
      </c>
      <c r="BK145" s="223">
        <f>ROUND(I145*H145,2)</f>
        <v>0</v>
      </c>
      <c r="BL145" s="16" t="s">
        <v>149</v>
      </c>
      <c r="BM145" s="222" t="s">
        <v>159</v>
      </c>
    </row>
    <row r="146" s="2" customFormat="1" ht="21.75" customHeight="1">
      <c r="A146" s="37"/>
      <c r="B146" s="38"/>
      <c r="C146" s="210" t="s">
        <v>160</v>
      </c>
      <c r="D146" s="210" t="s">
        <v>145</v>
      </c>
      <c r="E146" s="211" t="s">
        <v>161</v>
      </c>
      <c r="F146" s="212" t="s">
        <v>162</v>
      </c>
      <c r="G146" s="213" t="s">
        <v>155</v>
      </c>
      <c r="H146" s="214">
        <v>81.738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46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149</v>
      </c>
      <c r="AT146" s="222" t="s">
        <v>145</v>
      </c>
      <c r="AU146" s="222" t="s">
        <v>89</v>
      </c>
      <c r="AY146" s="16" t="s">
        <v>144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89</v>
      </c>
      <c r="BK146" s="223">
        <f>ROUND(I146*H146,2)</f>
        <v>0</v>
      </c>
      <c r="BL146" s="16" t="s">
        <v>149</v>
      </c>
      <c r="BM146" s="222" t="s">
        <v>163</v>
      </c>
    </row>
    <row r="147" s="12" customFormat="1">
      <c r="A147" s="12"/>
      <c r="B147" s="224"/>
      <c r="C147" s="225"/>
      <c r="D147" s="226" t="s">
        <v>164</v>
      </c>
      <c r="E147" s="227" t="s">
        <v>1</v>
      </c>
      <c r="F147" s="228" t="s">
        <v>165</v>
      </c>
      <c r="G147" s="225"/>
      <c r="H147" s="229">
        <v>81.738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5" t="s">
        <v>164</v>
      </c>
      <c r="AU147" s="235" t="s">
        <v>89</v>
      </c>
      <c r="AV147" s="12" t="s">
        <v>91</v>
      </c>
      <c r="AW147" s="12" t="s">
        <v>36</v>
      </c>
      <c r="AX147" s="12" t="s">
        <v>81</v>
      </c>
      <c r="AY147" s="235" t="s">
        <v>144</v>
      </c>
    </row>
    <row r="148" s="13" customFormat="1">
      <c r="A148" s="13"/>
      <c r="B148" s="236"/>
      <c r="C148" s="237"/>
      <c r="D148" s="226" t="s">
        <v>164</v>
      </c>
      <c r="E148" s="238" t="s">
        <v>1</v>
      </c>
      <c r="F148" s="239" t="s">
        <v>166</v>
      </c>
      <c r="G148" s="237"/>
      <c r="H148" s="240">
        <v>81.738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164</v>
      </c>
      <c r="AU148" s="246" t="s">
        <v>89</v>
      </c>
      <c r="AV148" s="13" t="s">
        <v>149</v>
      </c>
      <c r="AW148" s="13" t="s">
        <v>36</v>
      </c>
      <c r="AX148" s="13" t="s">
        <v>89</v>
      </c>
      <c r="AY148" s="246" t="s">
        <v>144</v>
      </c>
    </row>
    <row r="149" s="2" customFormat="1" ht="16.5" customHeight="1">
      <c r="A149" s="37"/>
      <c r="B149" s="38"/>
      <c r="C149" s="210" t="s">
        <v>156</v>
      </c>
      <c r="D149" s="210" t="s">
        <v>145</v>
      </c>
      <c r="E149" s="211" t="s">
        <v>167</v>
      </c>
      <c r="F149" s="212" t="s">
        <v>168</v>
      </c>
      <c r="G149" s="213" t="s">
        <v>155</v>
      </c>
      <c r="H149" s="214">
        <v>15.749000000000001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46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149</v>
      </c>
      <c r="AT149" s="222" t="s">
        <v>145</v>
      </c>
      <c r="AU149" s="222" t="s">
        <v>89</v>
      </c>
      <c r="AY149" s="16" t="s">
        <v>144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89</v>
      </c>
      <c r="BK149" s="223">
        <f>ROUND(I149*H149,2)</f>
        <v>0</v>
      </c>
      <c r="BL149" s="16" t="s">
        <v>149</v>
      </c>
      <c r="BM149" s="222" t="s">
        <v>169</v>
      </c>
    </row>
    <row r="150" s="2" customFormat="1" ht="16.5" customHeight="1">
      <c r="A150" s="37"/>
      <c r="B150" s="38"/>
      <c r="C150" s="210" t="s">
        <v>170</v>
      </c>
      <c r="D150" s="210" t="s">
        <v>145</v>
      </c>
      <c r="E150" s="211" t="s">
        <v>171</v>
      </c>
      <c r="F150" s="212" t="s">
        <v>172</v>
      </c>
      <c r="G150" s="213" t="s">
        <v>148</v>
      </c>
      <c r="H150" s="214">
        <v>20.021000000000001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46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149</v>
      </c>
      <c r="AT150" s="222" t="s">
        <v>145</v>
      </c>
      <c r="AU150" s="222" t="s">
        <v>89</v>
      </c>
      <c r="AY150" s="16" t="s">
        <v>144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89</v>
      </c>
      <c r="BK150" s="223">
        <f>ROUND(I150*H150,2)</f>
        <v>0</v>
      </c>
      <c r="BL150" s="16" t="s">
        <v>149</v>
      </c>
      <c r="BM150" s="222" t="s">
        <v>173</v>
      </c>
    </row>
    <row r="151" s="12" customFormat="1">
      <c r="A151" s="12"/>
      <c r="B151" s="224"/>
      <c r="C151" s="225"/>
      <c r="D151" s="226" t="s">
        <v>164</v>
      </c>
      <c r="E151" s="227" t="s">
        <v>1</v>
      </c>
      <c r="F151" s="228" t="s">
        <v>174</v>
      </c>
      <c r="G151" s="225"/>
      <c r="H151" s="229">
        <v>20.021000000000001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5" t="s">
        <v>164</v>
      </c>
      <c r="AU151" s="235" t="s">
        <v>89</v>
      </c>
      <c r="AV151" s="12" t="s">
        <v>91</v>
      </c>
      <c r="AW151" s="12" t="s">
        <v>36</v>
      </c>
      <c r="AX151" s="12" t="s">
        <v>81</v>
      </c>
      <c r="AY151" s="235" t="s">
        <v>144</v>
      </c>
    </row>
    <row r="152" s="13" customFormat="1">
      <c r="A152" s="13"/>
      <c r="B152" s="236"/>
      <c r="C152" s="237"/>
      <c r="D152" s="226" t="s">
        <v>164</v>
      </c>
      <c r="E152" s="238" t="s">
        <v>1</v>
      </c>
      <c r="F152" s="239" t="s">
        <v>166</v>
      </c>
      <c r="G152" s="237"/>
      <c r="H152" s="240">
        <v>20.021000000000001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164</v>
      </c>
      <c r="AU152" s="246" t="s">
        <v>89</v>
      </c>
      <c r="AV152" s="13" t="s">
        <v>149</v>
      </c>
      <c r="AW152" s="13" t="s">
        <v>36</v>
      </c>
      <c r="AX152" s="13" t="s">
        <v>89</v>
      </c>
      <c r="AY152" s="246" t="s">
        <v>144</v>
      </c>
    </row>
    <row r="153" s="2" customFormat="1" ht="21.75" customHeight="1">
      <c r="A153" s="37"/>
      <c r="B153" s="38"/>
      <c r="C153" s="210" t="s">
        <v>159</v>
      </c>
      <c r="D153" s="210" t="s">
        <v>145</v>
      </c>
      <c r="E153" s="211" t="s">
        <v>175</v>
      </c>
      <c r="F153" s="212" t="s">
        <v>176</v>
      </c>
      <c r="G153" s="213" t="s">
        <v>148</v>
      </c>
      <c r="H153" s="214">
        <v>113.455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46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149</v>
      </c>
      <c r="AT153" s="222" t="s">
        <v>145</v>
      </c>
      <c r="AU153" s="222" t="s">
        <v>89</v>
      </c>
      <c r="AY153" s="16" t="s">
        <v>144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89</v>
      </c>
      <c r="BK153" s="223">
        <f>ROUND(I153*H153,2)</f>
        <v>0</v>
      </c>
      <c r="BL153" s="16" t="s">
        <v>149</v>
      </c>
      <c r="BM153" s="222" t="s">
        <v>177</v>
      </c>
    </row>
    <row r="154" s="12" customFormat="1">
      <c r="A154" s="12"/>
      <c r="B154" s="224"/>
      <c r="C154" s="225"/>
      <c r="D154" s="226" t="s">
        <v>164</v>
      </c>
      <c r="E154" s="227" t="s">
        <v>1</v>
      </c>
      <c r="F154" s="228" t="s">
        <v>178</v>
      </c>
      <c r="G154" s="225"/>
      <c r="H154" s="229">
        <v>113.455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5" t="s">
        <v>164</v>
      </c>
      <c r="AU154" s="235" t="s">
        <v>89</v>
      </c>
      <c r="AV154" s="12" t="s">
        <v>91</v>
      </c>
      <c r="AW154" s="12" t="s">
        <v>36</v>
      </c>
      <c r="AX154" s="12" t="s">
        <v>81</v>
      </c>
      <c r="AY154" s="235" t="s">
        <v>144</v>
      </c>
    </row>
    <row r="155" s="13" customFormat="1">
      <c r="A155" s="13"/>
      <c r="B155" s="236"/>
      <c r="C155" s="237"/>
      <c r="D155" s="226" t="s">
        <v>164</v>
      </c>
      <c r="E155" s="238" t="s">
        <v>1</v>
      </c>
      <c r="F155" s="239" t="s">
        <v>166</v>
      </c>
      <c r="G155" s="237"/>
      <c r="H155" s="240">
        <v>113.455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164</v>
      </c>
      <c r="AU155" s="246" t="s">
        <v>89</v>
      </c>
      <c r="AV155" s="13" t="s">
        <v>149</v>
      </c>
      <c r="AW155" s="13" t="s">
        <v>36</v>
      </c>
      <c r="AX155" s="13" t="s">
        <v>89</v>
      </c>
      <c r="AY155" s="246" t="s">
        <v>144</v>
      </c>
    </row>
    <row r="156" s="2" customFormat="1" ht="21.75" customHeight="1">
      <c r="A156" s="37"/>
      <c r="B156" s="38"/>
      <c r="C156" s="210" t="s">
        <v>179</v>
      </c>
      <c r="D156" s="210" t="s">
        <v>145</v>
      </c>
      <c r="E156" s="211" t="s">
        <v>180</v>
      </c>
      <c r="F156" s="212" t="s">
        <v>181</v>
      </c>
      <c r="G156" s="213" t="s">
        <v>148</v>
      </c>
      <c r="H156" s="214">
        <v>133.476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46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149</v>
      </c>
      <c r="AT156" s="222" t="s">
        <v>145</v>
      </c>
      <c r="AU156" s="222" t="s">
        <v>89</v>
      </c>
      <c r="AY156" s="16" t="s">
        <v>144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89</v>
      </c>
      <c r="BK156" s="223">
        <f>ROUND(I156*H156,2)</f>
        <v>0</v>
      </c>
      <c r="BL156" s="16" t="s">
        <v>149</v>
      </c>
      <c r="BM156" s="222" t="s">
        <v>182</v>
      </c>
    </row>
    <row r="157" s="2" customFormat="1" ht="21.75" customHeight="1">
      <c r="A157" s="37"/>
      <c r="B157" s="38"/>
      <c r="C157" s="210" t="s">
        <v>163</v>
      </c>
      <c r="D157" s="210" t="s">
        <v>145</v>
      </c>
      <c r="E157" s="211" t="s">
        <v>183</v>
      </c>
      <c r="F157" s="212" t="s">
        <v>184</v>
      </c>
      <c r="G157" s="213" t="s">
        <v>148</v>
      </c>
      <c r="H157" s="214">
        <v>20.021000000000001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46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149</v>
      </c>
      <c r="AT157" s="222" t="s">
        <v>145</v>
      </c>
      <c r="AU157" s="222" t="s">
        <v>89</v>
      </c>
      <c r="AY157" s="16" t="s">
        <v>144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89</v>
      </c>
      <c r="BK157" s="223">
        <f>ROUND(I157*H157,2)</f>
        <v>0</v>
      </c>
      <c r="BL157" s="16" t="s">
        <v>149</v>
      </c>
      <c r="BM157" s="222" t="s">
        <v>185</v>
      </c>
    </row>
    <row r="158" s="2" customFormat="1" ht="21.75" customHeight="1">
      <c r="A158" s="37"/>
      <c r="B158" s="38"/>
      <c r="C158" s="210" t="s">
        <v>186</v>
      </c>
      <c r="D158" s="210" t="s">
        <v>145</v>
      </c>
      <c r="E158" s="211" t="s">
        <v>187</v>
      </c>
      <c r="F158" s="212" t="s">
        <v>188</v>
      </c>
      <c r="G158" s="213" t="s">
        <v>148</v>
      </c>
      <c r="H158" s="214">
        <v>20.021000000000001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46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149</v>
      </c>
      <c r="AT158" s="222" t="s">
        <v>145</v>
      </c>
      <c r="AU158" s="222" t="s">
        <v>89</v>
      </c>
      <c r="AY158" s="16" t="s">
        <v>144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89</v>
      </c>
      <c r="BK158" s="223">
        <f>ROUND(I158*H158,2)</f>
        <v>0</v>
      </c>
      <c r="BL158" s="16" t="s">
        <v>149</v>
      </c>
      <c r="BM158" s="222" t="s">
        <v>189</v>
      </c>
    </row>
    <row r="159" s="2" customFormat="1" ht="21.75" customHeight="1">
      <c r="A159" s="37"/>
      <c r="B159" s="38"/>
      <c r="C159" s="210" t="s">
        <v>169</v>
      </c>
      <c r="D159" s="210" t="s">
        <v>145</v>
      </c>
      <c r="E159" s="211" t="s">
        <v>190</v>
      </c>
      <c r="F159" s="212" t="s">
        <v>191</v>
      </c>
      <c r="G159" s="213" t="s">
        <v>148</v>
      </c>
      <c r="H159" s="214">
        <v>113.455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46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149</v>
      </c>
      <c r="AT159" s="222" t="s">
        <v>145</v>
      </c>
      <c r="AU159" s="222" t="s">
        <v>89</v>
      </c>
      <c r="AY159" s="16" t="s">
        <v>144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89</v>
      </c>
      <c r="BK159" s="223">
        <f>ROUND(I159*H159,2)</f>
        <v>0</v>
      </c>
      <c r="BL159" s="16" t="s">
        <v>149</v>
      </c>
      <c r="BM159" s="222" t="s">
        <v>192</v>
      </c>
    </row>
    <row r="160" s="2" customFormat="1" ht="21.75" customHeight="1">
      <c r="A160" s="37"/>
      <c r="B160" s="38"/>
      <c r="C160" s="210" t="s">
        <v>193</v>
      </c>
      <c r="D160" s="210" t="s">
        <v>145</v>
      </c>
      <c r="E160" s="211" t="s">
        <v>194</v>
      </c>
      <c r="F160" s="212" t="s">
        <v>195</v>
      </c>
      <c r="G160" s="213" t="s">
        <v>148</v>
      </c>
      <c r="H160" s="214">
        <v>113.455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46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149</v>
      </c>
      <c r="AT160" s="222" t="s">
        <v>145</v>
      </c>
      <c r="AU160" s="222" t="s">
        <v>89</v>
      </c>
      <c r="AY160" s="16" t="s">
        <v>144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89</v>
      </c>
      <c r="BK160" s="223">
        <f>ROUND(I160*H160,2)</f>
        <v>0</v>
      </c>
      <c r="BL160" s="16" t="s">
        <v>149</v>
      </c>
      <c r="BM160" s="222" t="s">
        <v>196</v>
      </c>
    </row>
    <row r="161" s="2" customFormat="1" ht="21.75" customHeight="1">
      <c r="A161" s="37"/>
      <c r="B161" s="38"/>
      <c r="C161" s="210" t="s">
        <v>173</v>
      </c>
      <c r="D161" s="210" t="s">
        <v>145</v>
      </c>
      <c r="E161" s="211" t="s">
        <v>197</v>
      </c>
      <c r="F161" s="212" t="s">
        <v>198</v>
      </c>
      <c r="G161" s="213" t="s">
        <v>199</v>
      </c>
      <c r="H161" s="214">
        <v>5.6059999999999999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46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149</v>
      </c>
      <c r="AT161" s="222" t="s">
        <v>145</v>
      </c>
      <c r="AU161" s="222" t="s">
        <v>89</v>
      </c>
      <c r="AY161" s="16" t="s">
        <v>144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89</v>
      </c>
      <c r="BK161" s="223">
        <f>ROUND(I161*H161,2)</f>
        <v>0</v>
      </c>
      <c r="BL161" s="16" t="s">
        <v>149</v>
      </c>
      <c r="BM161" s="222" t="s">
        <v>200</v>
      </c>
    </row>
    <row r="162" s="12" customFormat="1">
      <c r="A162" s="12"/>
      <c r="B162" s="224"/>
      <c r="C162" s="225"/>
      <c r="D162" s="226" t="s">
        <v>164</v>
      </c>
      <c r="E162" s="227" t="s">
        <v>1</v>
      </c>
      <c r="F162" s="228" t="s">
        <v>201</v>
      </c>
      <c r="G162" s="225"/>
      <c r="H162" s="229">
        <v>5.6059999999999999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5" t="s">
        <v>164</v>
      </c>
      <c r="AU162" s="235" t="s">
        <v>89</v>
      </c>
      <c r="AV162" s="12" t="s">
        <v>91</v>
      </c>
      <c r="AW162" s="12" t="s">
        <v>36</v>
      </c>
      <c r="AX162" s="12" t="s">
        <v>81</v>
      </c>
      <c r="AY162" s="235" t="s">
        <v>144</v>
      </c>
    </row>
    <row r="163" s="13" customFormat="1">
      <c r="A163" s="13"/>
      <c r="B163" s="236"/>
      <c r="C163" s="237"/>
      <c r="D163" s="226" t="s">
        <v>164</v>
      </c>
      <c r="E163" s="238" t="s">
        <v>1</v>
      </c>
      <c r="F163" s="239" t="s">
        <v>166</v>
      </c>
      <c r="G163" s="237"/>
      <c r="H163" s="240">
        <v>5.6059999999999999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164</v>
      </c>
      <c r="AU163" s="246" t="s">
        <v>89</v>
      </c>
      <c r="AV163" s="13" t="s">
        <v>149</v>
      </c>
      <c r="AW163" s="13" t="s">
        <v>36</v>
      </c>
      <c r="AX163" s="13" t="s">
        <v>89</v>
      </c>
      <c r="AY163" s="246" t="s">
        <v>144</v>
      </c>
    </row>
    <row r="164" s="2" customFormat="1" ht="16.5" customHeight="1">
      <c r="A164" s="37"/>
      <c r="B164" s="38"/>
      <c r="C164" s="210" t="s">
        <v>8</v>
      </c>
      <c r="D164" s="210" t="s">
        <v>145</v>
      </c>
      <c r="E164" s="211" t="s">
        <v>202</v>
      </c>
      <c r="F164" s="212" t="s">
        <v>203</v>
      </c>
      <c r="G164" s="213" t="s">
        <v>155</v>
      </c>
      <c r="H164" s="214">
        <v>14.013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46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149</v>
      </c>
      <c r="AT164" s="222" t="s">
        <v>145</v>
      </c>
      <c r="AU164" s="222" t="s">
        <v>89</v>
      </c>
      <c r="AY164" s="16" t="s">
        <v>144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89</v>
      </c>
      <c r="BK164" s="223">
        <f>ROUND(I164*H164,2)</f>
        <v>0</v>
      </c>
      <c r="BL164" s="16" t="s">
        <v>149</v>
      </c>
      <c r="BM164" s="222" t="s">
        <v>204</v>
      </c>
    </row>
    <row r="165" s="12" customFormat="1">
      <c r="A165" s="12"/>
      <c r="B165" s="224"/>
      <c r="C165" s="225"/>
      <c r="D165" s="226" t="s">
        <v>164</v>
      </c>
      <c r="E165" s="227" t="s">
        <v>1</v>
      </c>
      <c r="F165" s="228" t="s">
        <v>205</v>
      </c>
      <c r="G165" s="225"/>
      <c r="H165" s="229">
        <v>14.013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5" t="s">
        <v>164</v>
      </c>
      <c r="AU165" s="235" t="s">
        <v>89</v>
      </c>
      <c r="AV165" s="12" t="s">
        <v>91</v>
      </c>
      <c r="AW165" s="12" t="s">
        <v>36</v>
      </c>
      <c r="AX165" s="12" t="s">
        <v>81</v>
      </c>
      <c r="AY165" s="235" t="s">
        <v>144</v>
      </c>
    </row>
    <row r="166" s="13" customFormat="1">
      <c r="A166" s="13"/>
      <c r="B166" s="236"/>
      <c r="C166" s="237"/>
      <c r="D166" s="226" t="s">
        <v>164</v>
      </c>
      <c r="E166" s="238" t="s">
        <v>1</v>
      </c>
      <c r="F166" s="239" t="s">
        <v>166</v>
      </c>
      <c r="G166" s="237"/>
      <c r="H166" s="240">
        <v>14.013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164</v>
      </c>
      <c r="AU166" s="246" t="s">
        <v>89</v>
      </c>
      <c r="AV166" s="13" t="s">
        <v>149</v>
      </c>
      <c r="AW166" s="13" t="s">
        <v>36</v>
      </c>
      <c r="AX166" s="13" t="s">
        <v>89</v>
      </c>
      <c r="AY166" s="246" t="s">
        <v>144</v>
      </c>
    </row>
    <row r="167" s="2" customFormat="1" ht="16.5" customHeight="1">
      <c r="A167" s="37"/>
      <c r="B167" s="38"/>
      <c r="C167" s="210" t="s">
        <v>177</v>
      </c>
      <c r="D167" s="210" t="s">
        <v>145</v>
      </c>
      <c r="E167" s="211" t="s">
        <v>206</v>
      </c>
      <c r="F167" s="212" t="s">
        <v>207</v>
      </c>
      <c r="G167" s="213" t="s">
        <v>208</v>
      </c>
      <c r="H167" s="214">
        <v>5.2610000000000001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46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149</v>
      </c>
      <c r="AT167" s="222" t="s">
        <v>145</v>
      </c>
      <c r="AU167" s="222" t="s">
        <v>89</v>
      </c>
      <c r="AY167" s="16" t="s">
        <v>144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89</v>
      </c>
      <c r="BK167" s="223">
        <f>ROUND(I167*H167,2)</f>
        <v>0</v>
      </c>
      <c r="BL167" s="16" t="s">
        <v>149</v>
      </c>
      <c r="BM167" s="222" t="s">
        <v>209</v>
      </c>
    </row>
    <row r="168" s="14" customFormat="1">
      <c r="A168" s="14"/>
      <c r="B168" s="247"/>
      <c r="C168" s="248"/>
      <c r="D168" s="226" t="s">
        <v>164</v>
      </c>
      <c r="E168" s="249" t="s">
        <v>1</v>
      </c>
      <c r="F168" s="250" t="s">
        <v>210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164</v>
      </c>
      <c r="AU168" s="256" t="s">
        <v>89</v>
      </c>
      <c r="AV168" s="14" t="s">
        <v>89</v>
      </c>
      <c r="AW168" s="14" t="s">
        <v>36</v>
      </c>
      <c r="AX168" s="14" t="s">
        <v>81</v>
      </c>
      <c r="AY168" s="256" t="s">
        <v>144</v>
      </c>
    </row>
    <row r="169" s="14" customFormat="1">
      <c r="A169" s="14"/>
      <c r="B169" s="247"/>
      <c r="C169" s="248"/>
      <c r="D169" s="226" t="s">
        <v>164</v>
      </c>
      <c r="E169" s="249" t="s">
        <v>1</v>
      </c>
      <c r="F169" s="250" t="s">
        <v>211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164</v>
      </c>
      <c r="AU169" s="256" t="s">
        <v>89</v>
      </c>
      <c r="AV169" s="14" t="s">
        <v>89</v>
      </c>
      <c r="AW169" s="14" t="s">
        <v>36</v>
      </c>
      <c r="AX169" s="14" t="s">
        <v>81</v>
      </c>
      <c r="AY169" s="256" t="s">
        <v>144</v>
      </c>
    </row>
    <row r="170" s="14" customFormat="1">
      <c r="A170" s="14"/>
      <c r="B170" s="247"/>
      <c r="C170" s="248"/>
      <c r="D170" s="226" t="s">
        <v>164</v>
      </c>
      <c r="E170" s="249" t="s">
        <v>1</v>
      </c>
      <c r="F170" s="250" t="s">
        <v>212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164</v>
      </c>
      <c r="AU170" s="256" t="s">
        <v>89</v>
      </c>
      <c r="AV170" s="14" t="s">
        <v>89</v>
      </c>
      <c r="AW170" s="14" t="s">
        <v>36</v>
      </c>
      <c r="AX170" s="14" t="s">
        <v>81</v>
      </c>
      <c r="AY170" s="256" t="s">
        <v>144</v>
      </c>
    </row>
    <row r="171" s="12" customFormat="1">
      <c r="A171" s="12"/>
      <c r="B171" s="224"/>
      <c r="C171" s="225"/>
      <c r="D171" s="226" t="s">
        <v>164</v>
      </c>
      <c r="E171" s="227" t="s">
        <v>1</v>
      </c>
      <c r="F171" s="228" t="s">
        <v>213</v>
      </c>
      <c r="G171" s="225"/>
      <c r="H171" s="229">
        <v>5.2610000000000001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5" t="s">
        <v>164</v>
      </c>
      <c r="AU171" s="235" t="s">
        <v>89</v>
      </c>
      <c r="AV171" s="12" t="s">
        <v>91</v>
      </c>
      <c r="AW171" s="12" t="s">
        <v>36</v>
      </c>
      <c r="AX171" s="12" t="s">
        <v>81</v>
      </c>
      <c r="AY171" s="235" t="s">
        <v>144</v>
      </c>
    </row>
    <row r="172" s="13" customFormat="1">
      <c r="A172" s="13"/>
      <c r="B172" s="236"/>
      <c r="C172" s="237"/>
      <c r="D172" s="226" t="s">
        <v>164</v>
      </c>
      <c r="E172" s="238" t="s">
        <v>1</v>
      </c>
      <c r="F172" s="239" t="s">
        <v>166</v>
      </c>
      <c r="G172" s="237"/>
      <c r="H172" s="240">
        <v>5.2610000000000001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164</v>
      </c>
      <c r="AU172" s="246" t="s">
        <v>89</v>
      </c>
      <c r="AV172" s="13" t="s">
        <v>149</v>
      </c>
      <c r="AW172" s="13" t="s">
        <v>36</v>
      </c>
      <c r="AX172" s="13" t="s">
        <v>89</v>
      </c>
      <c r="AY172" s="246" t="s">
        <v>144</v>
      </c>
    </row>
    <row r="173" s="2" customFormat="1" ht="16.5" customHeight="1">
      <c r="A173" s="37"/>
      <c r="B173" s="38"/>
      <c r="C173" s="210" t="s">
        <v>214</v>
      </c>
      <c r="D173" s="210" t="s">
        <v>145</v>
      </c>
      <c r="E173" s="211" t="s">
        <v>215</v>
      </c>
      <c r="F173" s="212" t="s">
        <v>216</v>
      </c>
      <c r="G173" s="213" t="s">
        <v>208</v>
      </c>
      <c r="H173" s="214">
        <v>18.741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46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149</v>
      </c>
      <c r="AT173" s="222" t="s">
        <v>145</v>
      </c>
      <c r="AU173" s="222" t="s">
        <v>89</v>
      </c>
      <c r="AY173" s="16" t="s">
        <v>144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89</v>
      </c>
      <c r="BK173" s="223">
        <f>ROUND(I173*H173,2)</f>
        <v>0</v>
      </c>
      <c r="BL173" s="16" t="s">
        <v>149</v>
      </c>
      <c r="BM173" s="222" t="s">
        <v>217</v>
      </c>
    </row>
    <row r="174" s="11" customFormat="1" ht="25.92" customHeight="1">
      <c r="A174" s="11"/>
      <c r="B174" s="196"/>
      <c r="C174" s="197"/>
      <c r="D174" s="198" t="s">
        <v>80</v>
      </c>
      <c r="E174" s="199" t="s">
        <v>91</v>
      </c>
      <c r="F174" s="199" t="s">
        <v>218</v>
      </c>
      <c r="G174" s="197"/>
      <c r="H174" s="197"/>
      <c r="I174" s="200"/>
      <c r="J174" s="201">
        <f>BK174</f>
        <v>0</v>
      </c>
      <c r="K174" s="197"/>
      <c r="L174" s="202"/>
      <c r="M174" s="203"/>
      <c r="N174" s="204"/>
      <c r="O174" s="204"/>
      <c r="P174" s="205">
        <f>SUM(P175:P185)</f>
        <v>0</v>
      </c>
      <c r="Q174" s="204"/>
      <c r="R174" s="205">
        <f>SUM(R175:R185)</f>
        <v>0</v>
      </c>
      <c r="S174" s="204"/>
      <c r="T174" s="206">
        <f>SUM(T175:T185)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7" t="s">
        <v>89</v>
      </c>
      <c r="AT174" s="208" t="s">
        <v>80</v>
      </c>
      <c r="AU174" s="208" t="s">
        <v>81</v>
      </c>
      <c r="AY174" s="207" t="s">
        <v>144</v>
      </c>
      <c r="BK174" s="209">
        <f>SUM(BK175:BK185)</f>
        <v>0</v>
      </c>
    </row>
    <row r="175" s="2" customFormat="1" ht="24.15" customHeight="1">
      <c r="A175" s="37"/>
      <c r="B175" s="38"/>
      <c r="C175" s="210" t="s">
        <v>182</v>
      </c>
      <c r="D175" s="210" t="s">
        <v>145</v>
      </c>
      <c r="E175" s="211" t="s">
        <v>219</v>
      </c>
      <c r="F175" s="212" t="s">
        <v>220</v>
      </c>
      <c r="G175" s="213" t="s">
        <v>148</v>
      </c>
      <c r="H175" s="214">
        <v>45.479999999999997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46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149</v>
      </c>
      <c r="AT175" s="222" t="s">
        <v>145</v>
      </c>
      <c r="AU175" s="222" t="s">
        <v>89</v>
      </c>
      <c r="AY175" s="16" t="s">
        <v>144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89</v>
      </c>
      <c r="BK175" s="223">
        <f>ROUND(I175*H175,2)</f>
        <v>0</v>
      </c>
      <c r="BL175" s="16" t="s">
        <v>149</v>
      </c>
      <c r="BM175" s="222" t="s">
        <v>221</v>
      </c>
    </row>
    <row r="176" s="12" customFormat="1">
      <c r="A176" s="12"/>
      <c r="B176" s="224"/>
      <c r="C176" s="225"/>
      <c r="D176" s="226" t="s">
        <v>164</v>
      </c>
      <c r="E176" s="227" t="s">
        <v>1</v>
      </c>
      <c r="F176" s="228" t="s">
        <v>222</v>
      </c>
      <c r="G176" s="225"/>
      <c r="H176" s="229">
        <v>45.479999999999997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5" t="s">
        <v>164</v>
      </c>
      <c r="AU176" s="235" t="s">
        <v>89</v>
      </c>
      <c r="AV176" s="12" t="s">
        <v>91</v>
      </c>
      <c r="AW176" s="12" t="s">
        <v>36</v>
      </c>
      <c r="AX176" s="12" t="s">
        <v>81</v>
      </c>
      <c r="AY176" s="235" t="s">
        <v>144</v>
      </c>
    </row>
    <row r="177" s="13" customFormat="1">
      <c r="A177" s="13"/>
      <c r="B177" s="236"/>
      <c r="C177" s="237"/>
      <c r="D177" s="226" t="s">
        <v>164</v>
      </c>
      <c r="E177" s="238" t="s">
        <v>1</v>
      </c>
      <c r="F177" s="239" t="s">
        <v>166</v>
      </c>
      <c r="G177" s="237"/>
      <c r="H177" s="240">
        <v>45.479999999999997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164</v>
      </c>
      <c r="AU177" s="246" t="s">
        <v>89</v>
      </c>
      <c r="AV177" s="13" t="s">
        <v>149</v>
      </c>
      <c r="AW177" s="13" t="s">
        <v>36</v>
      </c>
      <c r="AX177" s="13" t="s">
        <v>89</v>
      </c>
      <c r="AY177" s="246" t="s">
        <v>144</v>
      </c>
    </row>
    <row r="178" s="2" customFormat="1" ht="24.15" customHeight="1">
      <c r="A178" s="37"/>
      <c r="B178" s="38"/>
      <c r="C178" s="210" t="s">
        <v>223</v>
      </c>
      <c r="D178" s="210" t="s">
        <v>145</v>
      </c>
      <c r="E178" s="211" t="s">
        <v>224</v>
      </c>
      <c r="F178" s="212" t="s">
        <v>225</v>
      </c>
      <c r="G178" s="213" t="s">
        <v>155</v>
      </c>
      <c r="H178" s="214">
        <v>2.302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46</v>
      </c>
      <c r="O178" s="90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149</v>
      </c>
      <c r="AT178" s="222" t="s">
        <v>145</v>
      </c>
      <c r="AU178" s="222" t="s">
        <v>89</v>
      </c>
      <c r="AY178" s="16" t="s">
        <v>144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89</v>
      </c>
      <c r="BK178" s="223">
        <f>ROUND(I178*H178,2)</f>
        <v>0</v>
      </c>
      <c r="BL178" s="16" t="s">
        <v>149</v>
      </c>
      <c r="BM178" s="222" t="s">
        <v>226</v>
      </c>
    </row>
    <row r="179" s="2" customFormat="1" ht="16.5" customHeight="1">
      <c r="A179" s="37"/>
      <c r="B179" s="38"/>
      <c r="C179" s="210" t="s">
        <v>185</v>
      </c>
      <c r="D179" s="210" t="s">
        <v>145</v>
      </c>
      <c r="E179" s="211" t="s">
        <v>227</v>
      </c>
      <c r="F179" s="212" t="s">
        <v>228</v>
      </c>
      <c r="G179" s="213" t="s">
        <v>148</v>
      </c>
      <c r="H179" s="214">
        <v>8.2200000000000006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46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149</v>
      </c>
      <c r="AT179" s="222" t="s">
        <v>145</v>
      </c>
      <c r="AU179" s="222" t="s">
        <v>89</v>
      </c>
      <c r="AY179" s="16" t="s">
        <v>144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89</v>
      </c>
      <c r="BK179" s="223">
        <f>ROUND(I179*H179,2)</f>
        <v>0</v>
      </c>
      <c r="BL179" s="16" t="s">
        <v>149</v>
      </c>
      <c r="BM179" s="222" t="s">
        <v>229</v>
      </c>
    </row>
    <row r="180" s="2" customFormat="1" ht="16.5" customHeight="1">
      <c r="A180" s="37"/>
      <c r="B180" s="38"/>
      <c r="C180" s="210" t="s">
        <v>7</v>
      </c>
      <c r="D180" s="210" t="s">
        <v>145</v>
      </c>
      <c r="E180" s="211" t="s">
        <v>230</v>
      </c>
      <c r="F180" s="212" t="s">
        <v>231</v>
      </c>
      <c r="G180" s="213" t="s">
        <v>148</v>
      </c>
      <c r="H180" s="214">
        <v>8.2200000000000006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46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149</v>
      </c>
      <c r="AT180" s="222" t="s">
        <v>145</v>
      </c>
      <c r="AU180" s="222" t="s">
        <v>89</v>
      </c>
      <c r="AY180" s="16" t="s">
        <v>144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89</v>
      </c>
      <c r="BK180" s="223">
        <f>ROUND(I180*H180,2)</f>
        <v>0</v>
      </c>
      <c r="BL180" s="16" t="s">
        <v>149</v>
      </c>
      <c r="BM180" s="222" t="s">
        <v>232</v>
      </c>
    </row>
    <row r="181" s="2" customFormat="1" ht="24.15" customHeight="1">
      <c r="A181" s="37"/>
      <c r="B181" s="38"/>
      <c r="C181" s="210" t="s">
        <v>189</v>
      </c>
      <c r="D181" s="210" t="s">
        <v>145</v>
      </c>
      <c r="E181" s="211" t="s">
        <v>233</v>
      </c>
      <c r="F181" s="212" t="s">
        <v>234</v>
      </c>
      <c r="G181" s="213" t="s">
        <v>208</v>
      </c>
      <c r="H181" s="214">
        <v>0.082000000000000003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46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149</v>
      </c>
      <c r="AT181" s="222" t="s">
        <v>145</v>
      </c>
      <c r="AU181" s="222" t="s">
        <v>89</v>
      </c>
      <c r="AY181" s="16" t="s">
        <v>144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89</v>
      </c>
      <c r="BK181" s="223">
        <f>ROUND(I181*H181,2)</f>
        <v>0</v>
      </c>
      <c r="BL181" s="16" t="s">
        <v>149</v>
      </c>
      <c r="BM181" s="222" t="s">
        <v>235</v>
      </c>
    </row>
    <row r="182" s="2" customFormat="1" ht="21.75" customHeight="1">
      <c r="A182" s="37"/>
      <c r="B182" s="38"/>
      <c r="C182" s="210" t="s">
        <v>236</v>
      </c>
      <c r="D182" s="210" t="s">
        <v>145</v>
      </c>
      <c r="E182" s="211" t="s">
        <v>237</v>
      </c>
      <c r="F182" s="212" t="s">
        <v>238</v>
      </c>
      <c r="G182" s="213" t="s">
        <v>148</v>
      </c>
      <c r="H182" s="214">
        <v>45.479999999999997</v>
      </c>
      <c r="I182" s="215"/>
      <c r="J182" s="216">
        <f>ROUND(I182*H182,2)</f>
        <v>0</v>
      </c>
      <c r="K182" s="217"/>
      <c r="L182" s="43"/>
      <c r="M182" s="218" t="s">
        <v>1</v>
      </c>
      <c r="N182" s="219" t="s">
        <v>46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149</v>
      </c>
      <c r="AT182" s="222" t="s">
        <v>145</v>
      </c>
      <c r="AU182" s="222" t="s">
        <v>89</v>
      </c>
      <c r="AY182" s="16" t="s">
        <v>144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89</v>
      </c>
      <c r="BK182" s="223">
        <f>ROUND(I182*H182,2)</f>
        <v>0</v>
      </c>
      <c r="BL182" s="16" t="s">
        <v>149</v>
      </c>
      <c r="BM182" s="222" t="s">
        <v>239</v>
      </c>
    </row>
    <row r="183" s="2" customFormat="1" ht="16.5" customHeight="1">
      <c r="A183" s="37"/>
      <c r="B183" s="38"/>
      <c r="C183" s="210" t="s">
        <v>192</v>
      </c>
      <c r="D183" s="210" t="s">
        <v>145</v>
      </c>
      <c r="E183" s="211" t="s">
        <v>240</v>
      </c>
      <c r="F183" s="212" t="s">
        <v>241</v>
      </c>
      <c r="G183" s="213" t="s">
        <v>148</v>
      </c>
      <c r="H183" s="214">
        <v>50.027999999999999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46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149</v>
      </c>
      <c r="AT183" s="222" t="s">
        <v>145</v>
      </c>
      <c r="AU183" s="222" t="s">
        <v>89</v>
      </c>
      <c r="AY183" s="16" t="s">
        <v>144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89</v>
      </c>
      <c r="BK183" s="223">
        <f>ROUND(I183*H183,2)</f>
        <v>0</v>
      </c>
      <c r="BL183" s="16" t="s">
        <v>149</v>
      </c>
      <c r="BM183" s="222" t="s">
        <v>242</v>
      </c>
    </row>
    <row r="184" s="12" customFormat="1">
      <c r="A184" s="12"/>
      <c r="B184" s="224"/>
      <c r="C184" s="225"/>
      <c r="D184" s="226" t="s">
        <v>164</v>
      </c>
      <c r="E184" s="227" t="s">
        <v>1</v>
      </c>
      <c r="F184" s="228" t="s">
        <v>243</v>
      </c>
      <c r="G184" s="225"/>
      <c r="H184" s="229">
        <v>50.027999999999999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5" t="s">
        <v>164</v>
      </c>
      <c r="AU184" s="235" t="s">
        <v>89</v>
      </c>
      <c r="AV184" s="12" t="s">
        <v>91</v>
      </c>
      <c r="AW184" s="12" t="s">
        <v>36</v>
      </c>
      <c r="AX184" s="12" t="s">
        <v>81</v>
      </c>
      <c r="AY184" s="235" t="s">
        <v>144</v>
      </c>
    </row>
    <row r="185" s="13" customFormat="1">
      <c r="A185" s="13"/>
      <c r="B185" s="236"/>
      <c r="C185" s="237"/>
      <c r="D185" s="226" t="s">
        <v>164</v>
      </c>
      <c r="E185" s="238" t="s">
        <v>1</v>
      </c>
      <c r="F185" s="239" t="s">
        <v>166</v>
      </c>
      <c r="G185" s="237"/>
      <c r="H185" s="240">
        <v>50.027999999999999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164</v>
      </c>
      <c r="AU185" s="246" t="s">
        <v>89</v>
      </c>
      <c r="AV185" s="13" t="s">
        <v>149</v>
      </c>
      <c r="AW185" s="13" t="s">
        <v>36</v>
      </c>
      <c r="AX185" s="13" t="s">
        <v>89</v>
      </c>
      <c r="AY185" s="246" t="s">
        <v>144</v>
      </c>
    </row>
    <row r="186" s="11" customFormat="1" ht="25.92" customHeight="1">
      <c r="A186" s="11"/>
      <c r="B186" s="196"/>
      <c r="C186" s="197"/>
      <c r="D186" s="198" t="s">
        <v>80</v>
      </c>
      <c r="E186" s="199" t="s">
        <v>152</v>
      </c>
      <c r="F186" s="199" t="s">
        <v>244</v>
      </c>
      <c r="G186" s="197"/>
      <c r="H186" s="197"/>
      <c r="I186" s="200"/>
      <c r="J186" s="201">
        <f>BK186</f>
        <v>0</v>
      </c>
      <c r="K186" s="197"/>
      <c r="L186" s="202"/>
      <c r="M186" s="203"/>
      <c r="N186" s="204"/>
      <c r="O186" s="204"/>
      <c r="P186" s="205">
        <f>SUM(P187:P196)</f>
        <v>0</v>
      </c>
      <c r="Q186" s="204"/>
      <c r="R186" s="205">
        <f>SUM(R187:R196)</f>
        <v>0</v>
      </c>
      <c r="S186" s="204"/>
      <c r="T186" s="206">
        <f>SUM(T187:T196)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89</v>
      </c>
      <c r="AT186" s="208" t="s">
        <v>80</v>
      </c>
      <c r="AU186" s="208" t="s">
        <v>81</v>
      </c>
      <c r="AY186" s="207" t="s">
        <v>144</v>
      </c>
      <c r="BK186" s="209">
        <f>SUM(BK187:BK196)</f>
        <v>0</v>
      </c>
    </row>
    <row r="187" s="2" customFormat="1" ht="16.5" customHeight="1">
      <c r="A187" s="37"/>
      <c r="B187" s="38"/>
      <c r="C187" s="210" t="s">
        <v>245</v>
      </c>
      <c r="D187" s="210" t="s">
        <v>145</v>
      </c>
      <c r="E187" s="211" t="s">
        <v>246</v>
      </c>
      <c r="F187" s="212" t="s">
        <v>247</v>
      </c>
      <c r="G187" s="213" t="s">
        <v>155</v>
      </c>
      <c r="H187" s="214">
        <v>0.025000000000000001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46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149</v>
      </c>
      <c r="AT187" s="222" t="s">
        <v>145</v>
      </c>
      <c r="AU187" s="222" t="s">
        <v>89</v>
      </c>
      <c r="AY187" s="16" t="s">
        <v>144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89</v>
      </c>
      <c r="BK187" s="223">
        <f>ROUND(I187*H187,2)</f>
        <v>0</v>
      </c>
      <c r="BL187" s="16" t="s">
        <v>149</v>
      </c>
      <c r="BM187" s="222" t="s">
        <v>248</v>
      </c>
    </row>
    <row r="188" s="12" customFormat="1">
      <c r="A188" s="12"/>
      <c r="B188" s="224"/>
      <c r="C188" s="225"/>
      <c r="D188" s="226" t="s">
        <v>164</v>
      </c>
      <c r="E188" s="227" t="s">
        <v>1</v>
      </c>
      <c r="F188" s="228" t="s">
        <v>249</v>
      </c>
      <c r="G188" s="225"/>
      <c r="H188" s="229">
        <v>0.025000000000000001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5" t="s">
        <v>164</v>
      </c>
      <c r="AU188" s="235" t="s">
        <v>89</v>
      </c>
      <c r="AV188" s="12" t="s">
        <v>91</v>
      </c>
      <c r="AW188" s="12" t="s">
        <v>36</v>
      </c>
      <c r="AX188" s="12" t="s">
        <v>81</v>
      </c>
      <c r="AY188" s="235" t="s">
        <v>144</v>
      </c>
    </row>
    <row r="189" s="13" customFormat="1">
      <c r="A189" s="13"/>
      <c r="B189" s="236"/>
      <c r="C189" s="237"/>
      <c r="D189" s="226" t="s">
        <v>164</v>
      </c>
      <c r="E189" s="238" t="s">
        <v>1</v>
      </c>
      <c r="F189" s="239" t="s">
        <v>166</v>
      </c>
      <c r="G189" s="237"/>
      <c r="H189" s="240">
        <v>0.025000000000000001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164</v>
      </c>
      <c r="AU189" s="246" t="s">
        <v>89</v>
      </c>
      <c r="AV189" s="13" t="s">
        <v>149</v>
      </c>
      <c r="AW189" s="13" t="s">
        <v>36</v>
      </c>
      <c r="AX189" s="13" t="s">
        <v>89</v>
      </c>
      <c r="AY189" s="246" t="s">
        <v>144</v>
      </c>
    </row>
    <row r="190" s="2" customFormat="1" ht="24.15" customHeight="1">
      <c r="A190" s="37"/>
      <c r="B190" s="38"/>
      <c r="C190" s="210" t="s">
        <v>196</v>
      </c>
      <c r="D190" s="210" t="s">
        <v>145</v>
      </c>
      <c r="E190" s="211" t="s">
        <v>250</v>
      </c>
      <c r="F190" s="212" t="s">
        <v>251</v>
      </c>
      <c r="G190" s="213" t="s">
        <v>208</v>
      </c>
      <c r="H190" s="214">
        <v>0.021000000000000001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46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149</v>
      </c>
      <c r="AT190" s="222" t="s">
        <v>145</v>
      </c>
      <c r="AU190" s="222" t="s">
        <v>89</v>
      </c>
      <c r="AY190" s="16" t="s">
        <v>144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89</v>
      </c>
      <c r="BK190" s="223">
        <f>ROUND(I190*H190,2)</f>
        <v>0</v>
      </c>
      <c r="BL190" s="16" t="s">
        <v>149</v>
      </c>
      <c r="BM190" s="222" t="s">
        <v>252</v>
      </c>
    </row>
    <row r="191" s="12" customFormat="1">
      <c r="A191" s="12"/>
      <c r="B191" s="224"/>
      <c r="C191" s="225"/>
      <c r="D191" s="226" t="s">
        <v>164</v>
      </c>
      <c r="E191" s="227" t="s">
        <v>1</v>
      </c>
      <c r="F191" s="228" t="s">
        <v>253</v>
      </c>
      <c r="G191" s="225"/>
      <c r="H191" s="229">
        <v>0.021000000000000001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5" t="s">
        <v>164</v>
      </c>
      <c r="AU191" s="235" t="s">
        <v>89</v>
      </c>
      <c r="AV191" s="12" t="s">
        <v>91</v>
      </c>
      <c r="AW191" s="12" t="s">
        <v>36</v>
      </c>
      <c r="AX191" s="12" t="s">
        <v>81</v>
      </c>
      <c r="AY191" s="235" t="s">
        <v>144</v>
      </c>
    </row>
    <row r="192" s="13" customFormat="1">
      <c r="A192" s="13"/>
      <c r="B192" s="236"/>
      <c r="C192" s="237"/>
      <c r="D192" s="226" t="s">
        <v>164</v>
      </c>
      <c r="E192" s="238" t="s">
        <v>1</v>
      </c>
      <c r="F192" s="239" t="s">
        <v>166</v>
      </c>
      <c r="G192" s="237"/>
      <c r="H192" s="240">
        <v>0.021000000000000001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164</v>
      </c>
      <c r="AU192" s="246" t="s">
        <v>89</v>
      </c>
      <c r="AV192" s="13" t="s">
        <v>149</v>
      </c>
      <c r="AW192" s="13" t="s">
        <v>36</v>
      </c>
      <c r="AX192" s="13" t="s">
        <v>89</v>
      </c>
      <c r="AY192" s="246" t="s">
        <v>144</v>
      </c>
    </row>
    <row r="193" s="2" customFormat="1" ht="16.5" customHeight="1">
      <c r="A193" s="37"/>
      <c r="B193" s="38"/>
      <c r="C193" s="210" t="s">
        <v>254</v>
      </c>
      <c r="D193" s="210" t="s">
        <v>145</v>
      </c>
      <c r="E193" s="211" t="s">
        <v>255</v>
      </c>
      <c r="F193" s="212" t="s">
        <v>256</v>
      </c>
      <c r="G193" s="213" t="s">
        <v>148</v>
      </c>
      <c r="H193" s="214">
        <v>0.54600000000000004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46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149</v>
      </c>
      <c r="AT193" s="222" t="s">
        <v>145</v>
      </c>
      <c r="AU193" s="222" t="s">
        <v>89</v>
      </c>
      <c r="AY193" s="16" t="s">
        <v>144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89</v>
      </c>
      <c r="BK193" s="223">
        <f>ROUND(I193*H193,2)</f>
        <v>0</v>
      </c>
      <c r="BL193" s="16" t="s">
        <v>149</v>
      </c>
      <c r="BM193" s="222" t="s">
        <v>257</v>
      </c>
    </row>
    <row r="194" s="12" customFormat="1">
      <c r="A194" s="12"/>
      <c r="B194" s="224"/>
      <c r="C194" s="225"/>
      <c r="D194" s="226" t="s">
        <v>164</v>
      </c>
      <c r="E194" s="227" t="s">
        <v>1</v>
      </c>
      <c r="F194" s="228" t="s">
        <v>258</v>
      </c>
      <c r="G194" s="225"/>
      <c r="H194" s="229">
        <v>0.54600000000000004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5" t="s">
        <v>164</v>
      </c>
      <c r="AU194" s="235" t="s">
        <v>89</v>
      </c>
      <c r="AV194" s="12" t="s">
        <v>91</v>
      </c>
      <c r="AW194" s="12" t="s">
        <v>36</v>
      </c>
      <c r="AX194" s="12" t="s">
        <v>81</v>
      </c>
      <c r="AY194" s="235" t="s">
        <v>144</v>
      </c>
    </row>
    <row r="195" s="13" customFormat="1">
      <c r="A195" s="13"/>
      <c r="B195" s="236"/>
      <c r="C195" s="237"/>
      <c r="D195" s="226" t="s">
        <v>164</v>
      </c>
      <c r="E195" s="238" t="s">
        <v>1</v>
      </c>
      <c r="F195" s="239" t="s">
        <v>166</v>
      </c>
      <c r="G195" s="237"/>
      <c r="H195" s="240">
        <v>0.54600000000000004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164</v>
      </c>
      <c r="AU195" s="246" t="s">
        <v>89</v>
      </c>
      <c r="AV195" s="13" t="s">
        <v>149</v>
      </c>
      <c r="AW195" s="13" t="s">
        <v>36</v>
      </c>
      <c r="AX195" s="13" t="s">
        <v>89</v>
      </c>
      <c r="AY195" s="246" t="s">
        <v>144</v>
      </c>
    </row>
    <row r="196" s="2" customFormat="1" ht="24.15" customHeight="1">
      <c r="A196" s="37"/>
      <c r="B196" s="38"/>
      <c r="C196" s="210" t="s">
        <v>200</v>
      </c>
      <c r="D196" s="210" t="s">
        <v>145</v>
      </c>
      <c r="E196" s="211" t="s">
        <v>259</v>
      </c>
      <c r="F196" s="212" t="s">
        <v>260</v>
      </c>
      <c r="G196" s="213" t="s">
        <v>148</v>
      </c>
      <c r="H196" s="214">
        <v>89.905000000000001</v>
      </c>
      <c r="I196" s="215"/>
      <c r="J196" s="216">
        <f>ROUND(I196*H196,2)</f>
        <v>0</v>
      </c>
      <c r="K196" s="217"/>
      <c r="L196" s="43"/>
      <c r="M196" s="218" t="s">
        <v>1</v>
      </c>
      <c r="N196" s="219" t="s">
        <v>46</v>
      </c>
      <c r="O196" s="90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149</v>
      </c>
      <c r="AT196" s="222" t="s">
        <v>145</v>
      </c>
      <c r="AU196" s="222" t="s">
        <v>89</v>
      </c>
      <c r="AY196" s="16" t="s">
        <v>144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89</v>
      </c>
      <c r="BK196" s="223">
        <f>ROUND(I196*H196,2)</f>
        <v>0</v>
      </c>
      <c r="BL196" s="16" t="s">
        <v>149</v>
      </c>
      <c r="BM196" s="222" t="s">
        <v>261</v>
      </c>
    </row>
    <row r="197" s="11" customFormat="1" ht="25.92" customHeight="1">
      <c r="A197" s="11"/>
      <c r="B197" s="196"/>
      <c r="C197" s="197"/>
      <c r="D197" s="198" t="s">
        <v>80</v>
      </c>
      <c r="E197" s="199" t="s">
        <v>160</v>
      </c>
      <c r="F197" s="199" t="s">
        <v>262</v>
      </c>
      <c r="G197" s="197"/>
      <c r="H197" s="197"/>
      <c r="I197" s="200"/>
      <c r="J197" s="201">
        <f>BK197</f>
        <v>0</v>
      </c>
      <c r="K197" s="197"/>
      <c r="L197" s="202"/>
      <c r="M197" s="203"/>
      <c r="N197" s="204"/>
      <c r="O197" s="204"/>
      <c r="P197" s="205">
        <f>SUM(P198:P207)</f>
        <v>0</v>
      </c>
      <c r="Q197" s="204"/>
      <c r="R197" s="205">
        <f>SUM(R198:R207)</f>
        <v>0</v>
      </c>
      <c r="S197" s="204"/>
      <c r="T197" s="206">
        <f>SUM(T198:T207)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7" t="s">
        <v>89</v>
      </c>
      <c r="AT197" s="208" t="s">
        <v>80</v>
      </c>
      <c r="AU197" s="208" t="s">
        <v>81</v>
      </c>
      <c r="AY197" s="207" t="s">
        <v>144</v>
      </c>
      <c r="BK197" s="209">
        <f>SUM(BK198:BK207)</f>
        <v>0</v>
      </c>
    </row>
    <row r="198" s="2" customFormat="1" ht="24.15" customHeight="1">
      <c r="A198" s="37"/>
      <c r="B198" s="38"/>
      <c r="C198" s="210" t="s">
        <v>263</v>
      </c>
      <c r="D198" s="210" t="s">
        <v>145</v>
      </c>
      <c r="E198" s="211" t="s">
        <v>264</v>
      </c>
      <c r="F198" s="212" t="s">
        <v>265</v>
      </c>
      <c r="G198" s="213" t="s">
        <v>148</v>
      </c>
      <c r="H198" s="214">
        <v>45.479999999999997</v>
      </c>
      <c r="I198" s="215"/>
      <c r="J198" s="216">
        <f>ROUND(I198*H198,2)</f>
        <v>0</v>
      </c>
      <c r="K198" s="217"/>
      <c r="L198" s="43"/>
      <c r="M198" s="218" t="s">
        <v>1</v>
      </c>
      <c r="N198" s="219" t="s">
        <v>46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149</v>
      </c>
      <c r="AT198" s="222" t="s">
        <v>145</v>
      </c>
      <c r="AU198" s="222" t="s">
        <v>89</v>
      </c>
      <c r="AY198" s="16" t="s">
        <v>144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89</v>
      </c>
      <c r="BK198" s="223">
        <f>ROUND(I198*H198,2)</f>
        <v>0</v>
      </c>
      <c r="BL198" s="16" t="s">
        <v>149</v>
      </c>
      <c r="BM198" s="222" t="s">
        <v>266</v>
      </c>
    </row>
    <row r="199" s="2" customFormat="1" ht="24.15" customHeight="1">
      <c r="A199" s="37"/>
      <c r="B199" s="38"/>
      <c r="C199" s="210" t="s">
        <v>204</v>
      </c>
      <c r="D199" s="210" t="s">
        <v>145</v>
      </c>
      <c r="E199" s="211" t="s">
        <v>267</v>
      </c>
      <c r="F199" s="212" t="s">
        <v>268</v>
      </c>
      <c r="G199" s="213" t="s">
        <v>148</v>
      </c>
      <c r="H199" s="214">
        <v>10.16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46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149</v>
      </c>
      <c r="AT199" s="222" t="s">
        <v>145</v>
      </c>
      <c r="AU199" s="222" t="s">
        <v>89</v>
      </c>
      <c r="AY199" s="16" t="s">
        <v>144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89</v>
      </c>
      <c r="BK199" s="223">
        <f>ROUND(I199*H199,2)</f>
        <v>0</v>
      </c>
      <c r="BL199" s="16" t="s">
        <v>149</v>
      </c>
      <c r="BM199" s="222" t="s">
        <v>269</v>
      </c>
    </row>
    <row r="200" s="2" customFormat="1" ht="24.15" customHeight="1">
      <c r="A200" s="37"/>
      <c r="B200" s="38"/>
      <c r="C200" s="210" t="s">
        <v>270</v>
      </c>
      <c r="D200" s="210" t="s">
        <v>145</v>
      </c>
      <c r="E200" s="211" t="s">
        <v>271</v>
      </c>
      <c r="F200" s="212" t="s">
        <v>272</v>
      </c>
      <c r="G200" s="213" t="s">
        <v>148</v>
      </c>
      <c r="H200" s="214">
        <v>45.479999999999997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46</v>
      </c>
      <c r="O200" s="90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149</v>
      </c>
      <c r="AT200" s="222" t="s">
        <v>145</v>
      </c>
      <c r="AU200" s="222" t="s">
        <v>89</v>
      </c>
      <c r="AY200" s="16" t="s">
        <v>144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89</v>
      </c>
      <c r="BK200" s="223">
        <f>ROUND(I200*H200,2)</f>
        <v>0</v>
      </c>
      <c r="BL200" s="16" t="s">
        <v>149</v>
      </c>
      <c r="BM200" s="222" t="s">
        <v>273</v>
      </c>
    </row>
    <row r="201" s="2" customFormat="1" ht="21.75" customHeight="1">
      <c r="A201" s="37"/>
      <c r="B201" s="38"/>
      <c r="C201" s="210" t="s">
        <v>209</v>
      </c>
      <c r="D201" s="210" t="s">
        <v>145</v>
      </c>
      <c r="E201" s="211" t="s">
        <v>274</v>
      </c>
      <c r="F201" s="212" t="s">
        <v>275</v>
      </c>
      <c r="G201" s="213" t="s">
        <v>148</v>
      </c>
      <c r="H201" s="214">
        <v>45.479999999999997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46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149</v>
      </c>
      <c r="AT201" s="222" t="s">
        <v>145</v>
      </c>
      <c r="AU201" s="222" t="s">
        <v>89</v>
      </c>
      <c r="AY201" s="16" t="s">
        <v>144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89</v>
      </c>
      <c r="BK201" s="223">
        <f>ROUND(I201*H201,2)</f>
        <v>0</v>
      </c>
      <c r="BL201" s="16" t="s">
        <v>149</v>
      </c>
      <c r="BM201" s="222" t="s">
        <v>276</v>
      </c>
    </row>
    <row r="202" s="2" customFormat="1" ht="37.8" customHeight="1">
      <c r="A202" s="37"/>
      <c r="B202" s="38"/>
      <c r="C202" s="210" t="s">
        <v>277</v>
      </c>
      <c r="D202" s="210" t="s">
        <v>145</v>
      </c>
      <c r="E202" s="211" t="s">
        <v>278</v>
      </c>
      <c r="F202" s="212" t="s">
        <v>279</v>
      </c>
      <c r="G202" s="213" t="s">
        <v>148</v>
      </c>
      <c r="H202" s="214">
        <v>10.16</v>
      </c>
      <c r="I202" s="215"/>
      <c r="J202" s="216">
        <f>ROUND(I202*H202,2)</f>
        <v>0</v>
      </c>
      <c r="K202" s="217"/>
      <c r="L202" s="43"/>
      <c r="M202" s="218" t="s">
        <v>1</v>
      </c>
      <c r="N202" s="219" t="s">
        <v>46</v>
      </c>
      <c r="O202" s="90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149</v>
      </c>
      <c r="AT202" s="222" t="s">
        <v>145</v>
      </c>
      <c r="AU202" s="222" t="s">
        <v>89</v>
      </c>
      <c r="AY202" s="16" t="s">
        <v>144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89</v>
      </c>
      <c r="BK202" s="223">
        <f>ROUND(I202*H202,2)</f>
        <v>0</v>
      </c>
      <c r="BL202" s="16" t="s">
        <v>149</v>
      </c>
      <c r="BM202" s="222" t="s">
        <v>280</v>
      </c>
    </row>
    <row r="203" s="12" customFormat="1">
      <c r="A203" s="12"/>
      <c r="B203" s="224"/>
      <c r="C203" s="225"/>
      <c r="D203" s="226" t="s">
        <v>164</v>
      </c>
      <c r="E203" s="227" t="s">
        <v>1</v>
      </c>
      <c r="F203" s="228" t="s">
        <v>281</v>
      </c>
      <c r="G203" s="225"/>
      <c r="H203" s="229">
        <v>10.16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5" t="s">
        <v>164</v>
      </c>
      <c r="AU203" s="235" t="s">
        <v>89</v>
      </c>
      <c r="AV203" s="12" t="s">
        <v>91</v>
      </c>
      <c r="AW203" s="12" t="s">
        <v>36</v>
      </c>
      <c r="AX203" s="12" t="s">
        <v>81</v>
      </c>
      <c r="AY203" s="235" t="s">
        <v>144</v>
      </c>
    </row>
    <row r="204" s="13" customFormat="1">
      <c r="A204" s="13"/>
      <c r="B204" s="236"/>
      <c r="C204" s="237"/>
      <c r="D204" s="226" t="s">
        <v>164</v>
      </c>
      <c r="E204" s="238" t="s">
        <v>1</v>
      </c>
      <c r="F204" s="239" t="s">
        <v>166</v>
      </c>
      <c r="G204" s="237"/>
      <c r="H204" s="240">
        <v>10.16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164</v>
      </c>
      <c r="AU204" s="246" t="s">
        <v>89</v>
      </c>
      <c r="AV204" s="13" t="s">
        <v>149</v>
      </c>
      <c r="AW204" s="13" t="s">
        <v>36</v>
      </c>
      <c r="AX204" s="13" t="s">
        <v>89</v>
      </c>
      <c r="AY204" s="246" t="s">
        <v>144</v>
      </c>
    </row>
    <row r="205" s="2" customFormat="1" ht="16.5" customHeight="1">
      <c r="A205" s="37"/>
      <c r="B205" s="38"/>
      <c r="C205" s="210" t="s">
        <v>217</v>
      </c>
      <c r="D205" s="210" t="s">
        <v>145</v>
      </c>
      <c r="E205" s="211" t="s">
        <v>282</v>
      </c>
      <c r="F205" s="212" t="s">
        <v>283</v>
      </c>
      <c r="G205" s="213" t="s">
        <v>148</v>
      </c>
      <c r="H205" s="214">
        <v>47.753999999999998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46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149</v>
      </c>
      <c r="AT205" s="222" t="s">
        <v>145</v>
      </c>
      <c r="AU205" s="222" t="s">
        <v>89</v>
      </c>
      <c r="AY205" s="16" t="s">
        <v>144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89</v>
      </c>
      <c r="BK205" s="223">
        <f>ROUND(I205*H205,2)</f>
        <v>0</v>
      </c>
      <c r="BL205" s="16" t="s">
        <v>149</v>
      </c>
      <c r="BM205" s="222" t="s">
        <v>284</v>
      </c>
    </row>
    <row r="206" s="12" customFormat="1">
      <c r="A206" s="12"/>
      <c r="B206" s="224"/>
      <c r="C206" s="225"/>
      <c r="D206" s="226" t="s">
        <v>164</v>
      </c>
      <c r="E206" s="227" t="s">
        <v>1</v>
      </c>
      <c r="F206" s="228" t="s">
        <v>285</v>
      </c>
      <c r="G206" s="225"/>
      <c r="H206" s="229">
        <v>47.753999999999998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5" t="s">
        <v>164</v>
      </c>
      <c r="AU206" s="235" t="s">
        <v>89</v>
      </c>
      <c r="AV206" s="12" t="s">
        <v>91</v>
      </c>
      <c r="AW206" s="12" t="s">
        <v>36</v>
      </c>
      <c r="AX206" s="12" t="s">
        <v>81</v>
      </c>
      <c r="AY206" s="235" t="s">
        <v>144</v>
      </c>
    </row>
    <row r="207" s="13" customFormat="1">
      <c r="A207" s="13"/>
      <c r="B207" s="236"/>
      <c r="C207" s="237"/>
      <c r="D207" s="226" t="s">
        <v>164</v>
      </c>
      <c r="E207" s="238" t="s">
        <v>1</v>
      </c>
      <c r="F207" s="239" t="s">
        <v>166</v>
      </c>
      <c r="G207" s="237"/>
      <c r="H207" s="240">
        <v>47.753999999999998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164</v>
      </c>
      <c r="AU207" s="246" t="s">
        <v>89</v>
      </c>
      <c r="AV207" s="13" t="s">
        <v>149</v>
      </c>
      <c r="AW207" s="13" t="s">
        <v>36</v>
      </c>
      <c r="AX207" s="13" t="s">
        <v>89</v>
      </c>
      <c r="AY207" s="246" t="s">
        <v>144</v>
      </c>
    </row>
    <row r="208" s="11" customFormat="1" ht="25.92" customHeight="1">
      <c r="A208" s="11"/>
      <c r="B208" s="196"/>
      <c r="C208" s="197"/>
      <c r="D208" s="198" t="s">
        <v>80</v>
      </c>
      <c r="E208" s="199" t="s">
        <v>286</v>
      </c>
      <c r="F208" s="199" t="s">
        <v>287</v>
      </c>
      <c r="G208" s="197"/>
      <c r="H208" s="197"/>
      <c r="I208" s="200"/>
      <c r="J208" s="201">
        <f>BK208</f>
        <v>0</v>
      </c>
      <c r="K208" s="197"/>
      <c r="L208" s="202"/>
      <c r="M208" s="203"/>
      <c r="N208" s="204"/>
      <c r="O208" s="204"/>
      <c r="P208" s="205">
        <f>SUM(P209:P215)</f>
        <v>0</v>
      </c>
      <c r="Q208" s="204"/>
      <c r="R208" s="205">
        <f>SUM(R209:R215)</f>
        <v>0</v>
      </c>
      <c r="S208" s="204"/>
      <c r="T208" s="206">
        <f>SUM(T209:T215)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07" t="s">
        <v>89</v>
      </c>
      <c r="AT208" s="208" t="s">
        <v>80</v>
      </c>
      <c r="AU208" s="208" t="s">
        <v>81</v>
      </c>
      <c r="AY208" s="207" t="s">
        <v>144</v>
      </c>
      <c r="BK208" s="209">
        <f>SUM(BK209:BK215)</f>
        <v>0</v>
      </c>
    </row>
    <row r="209" s="2" customFormat="1" ht="16.5" customHeight="1">
      <c r="A209" s="37"/>
      <c r="B209" s="38"/>
      <c r="C209" s="210" t="s">
        <v>288</v>
      </c>
      <c r="D209" s="210" t="s">
        <v>145</v>
      </c>
      <c r="E209" s="211" t="s">
        <v>289</v>
      </c>
      <c r="F209" s="212" t="s">
        <v>290</v>
      </c>
      <c r="G209" s="213" t="s">
        <v>148</v>
      </c>
      <c r="H209" s="214">
        <v>45.448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46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149</v>
      </c>
      <c r="AT209" s="222" t="s">
        <v>145</v>
      </c>
      <c r="AU209" s="222" t="s">
        <v>89</v>
      </c>
      <c r="AY209" s="16" t="s">
        <v>144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89</v>
      </c>
      <c r="BK209" s="223">
        <f>ROUND(I209*H209,2)</f>
        <v>0</v>
      </c>
      <c r="BL209" s="16" t="s">
        <v>149</v>
      </c>
      <c r="BM209" s="222" t="s">
        <v>291</v>
      </c>
    </row>
    <row r="210" s="2" customFormat="1" ht="21.75" customHeight="1">
      <c r="A210" s="37"/>
      <c r="B210" s="38"/>
      <c r="C210" s="210" t="s">
        <v>221</v>
      </c>
      <c r="D210" s="210" t="s">
        <v>145</v>
      </c>
      <c r="E210" s="211" t="s">
        <v>292</v>
      </c>
      <c r="F210" s="212" t="s">
        <v>293</v>
      </c>
      <c r="G210" s="213" t="s">
        <v>148</v>
      </c>
      <c r="H210" s="214">
        <v>45.448</v>
      </c>
      <c r="I210" s="215"/>
      <c r="J210" s="216">
        <f>ROUND(I210*H210,2)</f>
        <v>0</v>
      </c>
      <c r="K210" s="217"/>
      <c r="L210" s="43"/>
      <c r="M210" s="218" t="s">
        <v>1</v>
      </c>
      <c r="N210" s="219" t="s">
        <v>46</v>
      </c>
      <c r="O210" s="90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149</v>
      </c>
      <c r="AT210" s="222" t="s">
        <v>145</v>
      </c>
      <c r="AU210" s="222" t="s">
        <v>89</v>
      </c>
      <c r="AY210" s="16" t="s">
        <v>144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89</v>
      </c>
      <c r="BK210" s="223">
        <f>ROUND(I210*H210,2)</f>
        <v>0</v>
      </c>
      <c r="BL210" s="16" t="s">
        <v>149</v>
      </c>
      <c r="BM210" s="222" t="s">
        <v>294</v>
      </c>
    </row>
    <row r="211" s="12" customFormat="1">
      <c r="A211" s="12"/>
      <c r="B211" s="224"/>
      <c r="C211" s="225"/>
      <c r="D211" s="226" t="s">
        <v>164</v>
      </c>
      <c r="E211" s="227" t="s">
        <v>1</v>
      </c>
      <c r="F211" s="228" t="s">
        <v>295</v>
      </c>
      <c r="G211" s="225"/>
      <c r="H211" s="229">
        <v>45.448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5" t="s">
        <v>164</v>
      </c>
      <c r="AU211" s="235" t="s">
        <v>89</v>
      </c>
      <c r="AV211" s="12" t="s">
        <v>91</v>
      </c>
      <c r="AW211" s="12" t="s">
        <v>36</v>
      </c>
      <c r="AX211" s="12" t="s">
        <v>81</v>
      </c>
      <c r="AY211" s="235" t="s">
        <v>144</v>
      </c>
    </row>
    <row r="212" s="13" customFormat="1">
      <c r="A212" s="13"/>
      <c r="B212" s="236"/>
      <c r="C212" s="237"/>
      <c r="D212" s="226" t="s">
        <v>164</v>
      </c>
      <c r="E212" s="238" t="s">
        <v>1</v>
      </c>
      <c r="F212" s="239" t="s">
        <v>166</v>
      </c>
      <c r="G212" s="237"/>
      <c r="H212" s="240">
        <v>45.448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164</v>
      </c>
      <c r="AU212" s="246" t="s">
        <v>89</v>
      </c>
      <c r="AV212" s="13" t="s">
        <v>149</v>
      </c>
      <c r="AW212" s="13" t="s">
        <v>36</v>
      </c>
      <c r="AX212" s="13" t="s">
        <v>89</v>
      </c>
      <c r="AY212" s="246" t="s">
        <v>144</v>
      </c>
    </row>
    <row r="213" s="2" customFormat="1" ht="24.15" customHeight="1">
      <c r="A213" s="37"/>
      <c r="B213" s="38"/>
      <c r="C213" s="210" t="s">
        <v>296</v>
      </c>
      <c r="D213" s="210" t="s">
        <v>145</v>
      </c>
      <c r="E213" s="211" t="s">
        <v>297</v>
      </c>
      <c r="F213" s="212" t="s">
        <v>298</v>
      </c>
      <c r="G213" s="213" t="s">
        <v>148</v>
      </c>
      <c r="H213" s="214">
        <v>45.448</v>
      </c>
      <c r="I213" s="215"/>
      <c r="J213" s="216">
        <f>ROUND(I213*H213,2)</f>
        <v>0</v>
      </c>
      <c r="K213" s="217"/>
      <c r="L213" s="43"/>
      <c r="M213" s="218" t="s">
        <v>1</v>
      </c>
      <c r="N213" s="219" t="s">
        <v>46</v>
      </c>
      <c r="O213" s="90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149</v>
      </c>
      <c r="AT213" s="222" t="s">
        <v>145</v>
      </c>
      <c r="AU213" s="222" t="s">
        <v>89</v>
      </c>
      <c r="AY213" s="16" t="s">
        <v>144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89</v>
      </c>
      <c r="BK213" s="223">
        <f>ROUND(I213*H213,2)</f>
        <v>0</v>
      </c>
      <c r="BL213" s="16" t="s">
        <v>149</v>
      </c>
      <c r="BM213" s="222" t="s">
        <v>299</v>
      </c>
    </row>
    <row r="214" s="12" customFormat="1">
      <c r="A214" s="12"/>
      <c r="B214" s="224"/>
      <c r="C214" s="225"/>
      <c r="D214" s="226" t="s">
        <v>164</v>
      </c>
      <c r="E214" s="227" t="s">
        <v>1</v>
      </c>
      <c r="F214" s="228" t="s">
        <v>295</v>
      </c>
      <c r="G214" s="225"/>
      <c r="H214" s="229">
        <v>45.448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5" t="s">
        <v>164</v>
      </c>
      <c r="AU214" s="235" t="s">
        <v>89</v>
      </c>
      <c r="AV214" s="12" t="s">
        <v>91</v>
      </c>
      <c r="AW214" s="12" t="s">
        <v>36</v>
      </c>
      <c r="AX214" s="12" t="s">
        <v>81</v>
      </c>
      <c r="AY214" s="235" t="s">
        <v>144</v>
      </c>
    </row>
    <row r="215" s="13" customFormat="1">
      <c r="A215" s="13"/>
      <c r="B215" s="236"/>
      <c r="C215" s="237"/>
      <c r="D215" s="226" t="s">
        <v>164</v>
      </c>
      <c r="E215" s="238" t="s">
        <v>1</v>
      </c>
      <c r="F215" s="239" t="s">
        <v>166</v>
      </c>
      <c r="G215" s="237"/>
      <c r="H215" s="240">
        <v>45.448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164</v>
      </c>
      <c r="AU215" s="246" t="s">
        <v>89</v>
      </c>
      <c r="AV215" s="13" t="s">
        <v>149</v>
      </c>
      <c r="AW215" s="13" t="s">
        <v>36</v>
      </c>
      <c r="AX215" s="13" t="s">
        <v>89</v>
      </c>
      <c r="AY215" s="246" t="s">
        <v>144</v>
      </c>
    </row>
    <row r="216" s="11" customFormat="1" ht="25.92" customHeight="1">
      <c r="A216" s="11"/>
      <c r="B216" s="196"/>
      <c r="C216" s="197"/>
      <c r="D216" s="198" t="s">
        <v>80</v>
      </c>
      <c r="E216" s="199" t="s">
        <v>300</v>
      </c>
      <c r="F216" s="199" t="s">
        <v>301</v>
      </c>
      <c r="G216" s="197"/>
      <c r="H216" s="197"/>
      <c r="I216" s="200"/>
      <c r="J216" s="201">
        <f>BK216</f>
        <v>0</v>
      </c>
      <c r="K216" s="197"/>
      <c r="L216" s="202"/>
      <c r="M216" s="203"/>
      <c r="N216" s="204"/>
      <c r="O216" s="204"/>
      <c r="P216" s="205">
        <f>SUM(P217:P234)</f>
        <v>0</v>
      </c>
      <c r="Q216" s="204"/>
      <c r="R216" s="205">
        <f>SUM(R217:R234)</f>
        <v>0</v>
      </c>
      <c r="S216" s="204"/>
      <c r="T216" s="206">
        <f>SUM(T217:T234)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207" t="s">
        <v>89</v>
      </c>
      <c r="AT216" s="208" t="s">
        <v>80</v>
      </c>
      <c r="AU216" s="208" t="s">
        <v>81</v>
      </c>
      <c r="AY216" s="207" t="s">
        <v>144</v>
      </c>
      <c r="BK216" s="209">
        <f>SUM(BK217:BK234)</f>
        <v>0</v>
      </c>
    </row>
    <row r="217" s="2" customFormat="1" ht="16.5" customHeight="1">
      <c r="A217" s="37"/>
      <c r="B217" s="38"/>
      <c r="C217" s="210" t="s">
        <v>226</v>
      </c>
      <c r="D217" s="210" t="s">
        <v>145</v>
      </c>
      <c r="E217" s="211" t="s">
        <v>302</v>
      </c>
      <c r="F217" s="212" t="s">
        <v>303</v>
      </c>
      <c r="G217" s="213" t="s">
        <v>148</v>
      </c>
      <c r="H217" s="214">
        <v>8.6349999999999998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46</v>
      </c>
      <c r="O217" s="90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149</v>
      </c>
      <c r="AT217" s="222" t="s">
        <v>145</v>
      </c>
      <c r="AU217" s="222" t="s">
        <v>89</v>
      </c>
      <c r="AY217" s="16" t="s">
        <v>144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89</v>
      </c>
      <c r="BK217" s="223">
        <f>ROUND(I217*H217,2)</f>
        <v>0</v>
      </c>
      <c r="BL217" s="16" t="s">
        <v>149</v>
      </c>
      <c r="BM217" s="222" t="s">
        <v>304</v>
      </c>
    </row>
    <row r="218" s="12" customFormat="1">
      <c r="A218" s="12"/>
      <c r="B218" s="224"/>
      <c r="C218" s="225"/>
      <c r="D218" s="226" t="s">
        <v>164</v>
      </c>
      <c r="E218" s="227" t="s">
        <v>1</v>
      </c>
      <c r="F218" s="228" t="s">
        <v>305</v>
      </c>
      <c r="G218" s="225"/>
      <c r="H218" s="229">
        <v>8.6349999999999998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5" t="s">
        <v>164</v>
      </c>
      <c r="AU218" s="235" t="s">
        <v>89</v>
      </c>
      <c r="AV218" s="12" t="s">
        <v>91</v>
      </c>
      <c r="AW218" s="12" t="s">
        <v>36</v>
      </c>
      <c r="AX218" s="12" t="s">
        <v>81</v>
      </c>
      <c r="AY218" s="235" t="s">
        <v>144</v>
      </c>
    </row>
    <row r="219" s="13" customFormat="1">
      <c r="A219" s="13"/>
      <c r="B219" s="236"/>
      <c r="C219" s="237"/>
      <c r="D219" s="226" t="s">
        <v>164</v>
      </c>
      <c r="E219" s="238" t="s">
        <v>1</v>
      </c>
      <c r="F219" s="239" t="s">
        <v>166</v>
      </c>
      <c r="G219" s="237"/>
      <c r="H219" s="240">
        <v>8.6349999999999998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164</v>
      </c>
      <c r="AU219" s="246" t="s">
        <v>89</v>
      </c>
      <c r="AV219" s="13" t="s">
        <v>149</v>
      </c>
      <c r="AW219" s="13" t="s">
        <v>36</v>
      </c>
      <c r="AX219" s="13" t="s">
        <v>89</v>
      </c>
      <c r="AY219" s="246" t="s">
        <v>144</v>
      </c>
    </row>
    <row r="220" s="2" customFormat="1" ht="24.15" customHeight="1">
      <c r="A220" s="37"/>
      <c r="B220" s="38"/>
      <c r="C220" s="210" t="s">
        <v>306</v>
      </c>
      <c r="D220" s="210" t="s">
        <v>145</v>
      </c>
      <c r="E220" s="211" t="s">
        <v>307</v>
      </c>
      <c r="F220" s="212" t="s">
        <v>308</v>
      </c>
      <c r="G220" s="213" t="s">
        <v>155</v>
      </c>
      <c r="H220" s="214">
        <v>0.079000000000000001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46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149</v>
      </c>
      <c r="AT220" s="222" t="s">
        <v>145</v>
      </c>
      <c r="AU220" s="222" t="s">
        <v>89</v>
      </c>
      <c r="AY220" s="16" t="s">
        <v>144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89</v>
      </c>
      <c r="BK220" s="223">
        <f>ROUND(I220*H220,2)</f>
        <v>0</v>
      </c>
      <c r="BL220" s="16" t="s">
        <v>149</v>
      </c>
      <c r="BM220" s="222" t="s">
        <v>309</v>
      </c>
    </row>
    <row r="221" s="12" customFormat="1">
      <c r="A221" s="12"/>
      <c r="B221" s="224"/>
      <c r="C221" s="225"/>
      <c r="D221" s="226" t="s">
        <v>164</v>
      </c>
      <c r="E221" s="227" t="s">
        <v>1</v>
      </c>
      <c r="F221" s="228" t="s">
        <v>310</v>
      </c>
      <c r="G221" s="225"/>
      <c r="H221" s="229">
        <v>0.079000000000000001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5" t="s">
        <v>164</v>
      </c>
      <c r="AU221" s="235" t="s">
        <v>89</v>
      </c>
      <c r="AV221" s="12" t="s">
        <v>91</v>
      </c>
      <c r="AW221" s="12" t="s">
        <v>36</v>
      </c>
      <c r="AX221" s="12" t="s">
        <v>81</v>
      </c>
      <c r="AY221" s="235" t="s">
        <v>144</v>
      </c>
    </row>
    <row r="222" s="13" customFormat="1">
      <c r="A222" s="13"/>
      <c r="B222" s="236"/>
      <c r="C222" s="237"/>
      <c r="D222" s="226" t="s">
        <v>164</v>
      </c>
      <c r="E222" s="238" t="s">
        <v>1</v>
      </c>
      <c r="F222" s="239" t="s">
        <v>166</v>
      </c>
      <c r="G222" s="237"/>
      <c r="H222" s="240">
        <v>0.079000000000000001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164</v>
      </c>
      <c r="AU222" s="246" t="s">
        <v>89</v>
      </c>
      <c r="AV222" s="13" t="s">
        <v>149</v>
      </c>
      <c r="AW222" s="13" t="s">
        <v>36</v>
      </c>
      <c r="AX222" s="13" t="s">
        <v>89</v>
      </c>
      <c r="AY222" s="246" t="s">
        <v>144</v>
      </c>
    </row>
    <row r="223" s="2" customFormat="1" ht="21.75" customHeight="1">
      <c r="A223" s="37"/>
      <c r="B223" s="38"/>
      <c r="C223" s="210" t="s">
        <v>229</v>
      </c>
      <c r="D223" s="210" t="s">
        <v>145</v>
      </c>
      <c r="E223" s="211" t="s">
        <v>311</v>
      </c>
      <c r="F223" s="212" t="s">
        <v>312</v>
      </c>
      <c r="G223" s="213" t="s">
        <v>148</v>
      </c>
      <c r="H223" s="214">
        <v>6.5880000000000001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46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149</v>
      </c>
      <c r="AT223" s="222" t="s">
        <v>145</v>
      </c>
      <c r="AU223" s="222" t="s">
        <v>89</v>
      </c>
      <c r="AY223" s="16" t="s">
        <v>144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89</v>
      </c>
      <c r="BK223" s="223">
        <f>ROUND(I223*H223,2)</f>
        <v>0</v>
      </c>
      <c r="BL223" s="16" t="s">
        <v>149</v>
      </c>
      <c r="BM223" s="222" t="s">
        <v>313</v>
      </c>
    </row>
    <row r="224" s="12" customFormat="1">
      <c r="A224" s="12"/>
      <c r="B224" s="224"/>
      <c r="C224" s="225"/>
      <c r="D224" s="226" t="s">
        <v>164</v>
      </c>
      <c r="E224" s="227" t="s">
        <v>1</v>
      </c>
      <c r="F224" s="228" t="s">
        <v>314</v>
      </c>
      <c r="G224" s="225"/>
      <c r="H224" s="229">
        <v>6.5880000000000001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5" t="s">
        <v>164</v>
      </c>
      <c r="AU224" s="235" t="s">
        <v>89</v>
      </c>
      <c r="AV224" s="12" t="s">
        <v>91</v>
      </c>
      <c r="AW224" s="12" t="s">
        <v>36</v>
      </c>
      <c r="AX224" s="12" t="s">
        <v>81</v>
      </c>
      <c r="AY224" s="235" t="s">
        <v>144</v>
      </c>
    </row>
    <row r="225" s="13" customFormat="1">
      <c r="A225" s="13"/>
      <c r="B225" s="236"/>
      <c r="C225" s="237"/>
      <c r="D225" s="226" t="s">
        <v>164</v>
      </c>
      <c r="E225" s="238" t="s">
        <v>1</v>
      </c>
      <c r="F225" s="239" t="s">
        <v>166</v>
      </c>
      <c r="G225" s="237"/>
      <c r="H225" s="240">
        <v>6.5880000000000001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164</v>
      </c>
      <c r="AU225" s="246" t="s">
        <v>89</v>
      </c>
      <c r="AV225" s="13" t="s">
        <v>149</v>
      </c>
      <c r="AW225" s="13" t="s">
        <v>36</v>
      </c>
      <c r="AX225" s="13" t="s">
        <v>89</v>
      </c>
      <c r="AY225" s="246" t="s">
        <v>144</v>
      </c>
    </row>
    <row r="226" s="2" customFormat="1" ht="21.75" customHeight="1">
      <c r="A226" s="37"/>
      <c r="B226" s="38"/>
      <c r="C226" s="210" t="s">
        <v>315</v>
      </c>
      <c r="D226" s="210" t="s">
        <v>145</v>
      </c>
      <c r="E226" s="211" t="s">
        <v>316</v>
      </c>
      <c r="F226" s="212" t="s">
        <v>317</v>
      </c>
      <c r="G226" s="213" t="s">
        <v>148</v>
      </c>
      <c r="H226" s="214">
        <v>6.5880000000000001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46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149</v>
      </c>
      <c r="AT226" s="222" t="s">
        <v>145</v>
      </c>
      <c r="AU226" s="222" t="s">
        <v>89</v>
      </c>
      <c r="AY226" s="16" t="s">
        <v>144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89</v>
      </c>
      <c r="BK226" s="223">
        <f>ROUND(I226*H226,2)</f>
        <v>0</v>
      </c>
      <c r="BL226" s="16" t="s">
        <v>149</v>
      </c>
      <c r="BM226" s="222" t="s">
        <v>318</v>
      </c>
    </row>
    <row r="227" s="2" customFormat="1" ht="16.5" customHeight="1">
      <c r="A227" s="37"/>
      <c r="B227" s="38"/>
      <c r="C227" s="210" t="s">
        <v>232</v>
      </c>
      <c r="D227" s="210" t="s">
        <v>145</v>
      </c>
      <c r="E227" s="211" t="s">
        <v>319</v>
      </c>
      <c r="F227" s="212" t="s">
        <v>320</v>
      </c>
      <c r="G227" s="213" t="s">
        <v>148</v>
      </c>
      <c r="H227" s="214">
        <v>8.6349999999999998</v>
      </c>
      <c r="I227" s="215"/>
      <c r="J227" s="216">
        <f>ROUND(I227*H227,2)</f>
        <v>0</v>
      </c>
      <c r="K227" s="217"/>
      <c r="L227" s="43"/>
      <c r="M227" s="218" t="s">
        <v>1</v>
      </c>
      <c r="N227" s="219" t="s">
        <v>46</v>
      </c>
      <c r="O227" s="90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149</v>
      </c>
      <c r="AT227" s="222" t="s">
        <v>145</v>
      </c>
      <c r="AU227" s="222" t="s">
        <v>89</v>
      </c>
      <c r="AY227" s="16" t="s">
        <v>144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89</v>
      </c>
      <c r="BK227" s="223">
        <f>ROUND(I227*H227,2)</f>
        <v>0</v>
      </c>
      <c r="BL227" s="16" t="s">
        <v>149</v>
      </c>
      <c r="BM227" s="222" t="s">
        <v>321</v>
      </c>
    </row>
    <row r="228" s="12" customFormat="1">
      <c r="A228" s="12"/>
      <c r="B228" s="224"/>
      <c r="C228" s="225"/>
      <c r="D228" s="226" t="s">
        <v>164</v>
      </c>
      <c r="E228" s="227" t="s">
        <v>1</v>
      </c>
      <c r="F228" s="228" t="s">
        <v>305</v>
      </c>
      <c r="G228" s="225"/>
      <c r="H228" s="229">
        <v>8.6349999999999998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5" t="s">
        <v>164</v>
      </c>
      <c r="AU228" s="235" t="s">
        <v>89</v>
      </c>
      <c r="AV228" s="12" t="s">
        <v>91</v>
      </c>
      <c r="AW228" s="12" t="s">
        <v>36</v>
      </c>
      <c r="AX228" s="12" t="s">
        <v>81</v>
      </c>
      <c r="AY228" s="235" t="s">
        <v>144</v>
      </c>
    </row>
    <row r="229" s="13" customFormat="1">
      <c r="A229" s="13"/>
      <c r="B229" s="236"/>
      <c r="C229" s="237"/>
      <c r="D229" s="226" t="s">
        <v>164</v>
      </c>
      <c r="E229" s="238" t="s">
        <v>1</v>
      </c>
      <c r="F229" s="239" t="s">
        <v>166</v>
      </c>
      <c r="G229" s="237"/>
      <c r="H229" s="240">
        <v>8.6349999999999998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164</v>
      </c>
      <c r="AU229" s="246" t="s">
        <v>89</v>
      </c>
      <c r="AV229" s="13" t="s">
        <v>149</v>
      </c>
      <c r="AW229" s="13" t="s">
        <v>36</v>
      </c>
      <c r="AX229" s="13" t="s">
        <v>89</v>
      </c>
      <c r="AY229" s="246" t="s">
        <v>144</v>
      </c>
    </row>
    <row r="230" s="2" customFormat="1" ht="16.5" customHeight="1">
      <c r="A230" s="37"/>
      <c r="B230" s="38"/>
      <c r="C230" s="210" t="s">
        <v>322</v>
      </c>
      <c r="D230" s="210" t="s">
        <v>145</v>
      </c>
      <c r="E230" s="211" t="s">
        <v>323</v>
      </c>
      <c r="F230" s="212" t="s">
        <v>324</v>
      </c>
      <c r="G230" s="213" t="s">
        <v>148</v>
      </c>
      <c r="H230" s="214">
        <v>5.0609999999999999</v>
      </c>
      <c r="I230" s="215"/>
      <c r="J230" s="216">
        <f>ROUND(I230*H230,2)</f>
        <v>0</v>
      </c>
      <c r="K230" s="217"/>
      <c r="L230" s="43"/>
      <c r="M230" s="218" t="s">
        <v>1</v>
      </c>
      <c r="N230" s="219" t="s">
        <v>46</v>
      </c>
      <c r="O230" s="90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149</v>
      </c>
      <c r="AT230" s="222" t="s">
        <v>145</v>
      </c>
      <c r="AU230" s="222" t="s">
        <v>89</v>
      </c>
      <c r="AY230" s="16" t="s">
        <v>144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89</v>
      </c>
      <c r="BK230" s="223">
        <f>ROUND(I230*H230,2)</f>
        <v>0</v>
      </c>
      <c r="BL230" s="16" t="s">
        <v>149</v>
      </c>
      <c r="BM230" s="222" t="s">
        <v>325</v>
      </c>
    </row>
    <row r="231" s="14" customFormat="1">
      <c r="A231" s="14"/>
      <c r="B231" s="247"/>
      <c r="C231" s="248"/>
      <c r="D231" s="226" t="s">
        <v>164</v>
      </c>
      <c r="E231" s="249" t="s">
        <v>1</v>
      </c>
      <c r="F231" s="250" t="s">
        <v>326</v>
      </c>
      <c r="G231" s="248"/>
      <c r="H231" s="249" t="s">
        <v>1</v>
      </c>
      <c r="I231" s="251"/>
      <c r="J231" s="248"/>
      <c r="K231" s="248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164</v>
      </c>
      <c r="AU231" s="256" t="s">
        <v>89</v>
      </c>
      <c r="AV231" s="14" t="s">
        <v>89</v>
      </c>
      <c r="AW231" s="14" t="s">
        <v>36</v>
      </c>
      <c r="AX231" s="14" t="s">
        <v>81</v>
      </c>
      <c r="AY231" s="256" t="s">
        <v>144</v>
      </c>
    </row>
    <row r="232" s="12" customFormat="1">
      <c r="A232" s="12"/>
      <c r="B232" s="224"/>
      <c r="C232" s="225"/>
      <c r="D232" s="226" t="s">
        <v>164</v>
      </c>
      <c r="E232" s="227" t="s">
        <v>1</v>
      </c>
      <c r="F232" s="228" t="s">
        <v>327</v>
      </c>
      <c r="G232" s="225"/>
      <c r="H232" s="229">
        <v>5.0609999999999999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5" t="s">
        <v>164</v>
      </c>
      <c r="AU232" s="235" t="s">
        <v>89</v>
      </c>
      <c r="AV232" s="12" t="s">
        <v>91</v>
      </c>
      <c r="AW232" s="12" t="s">
        <v>36</v>
      </c>
      <c r="AX232" s="12" t="s">
        <v>81</v>
      </c>
      <c r="AY232" s="235" t="s">
        <v>144</v>
      </c>
    </row>
    <row r="233" s="13" customFormat="1">
      <c r="A233" s="13"/>
      <c r="B233" s="236"/>
      <c r="C233" s="237"/>
      <c r="D233" s="226" t="s">
        <v>164</v>
      </c>
      <c r="E233" s="238" t="s">
        <v>1</v>
      </c>
      <c r="F233" s="239" t="s">
        <v>166</v>
      </c>
      <c r="G233" s="237"/>
      <c r="H233" s="240">
        <v>5.0609999999999999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164</v>
      </c>
      <c r="AU233" s="246" t="s">
        <v>89</v>
      </c>
      <c r="AV233" s="13" t="s">
        <v>149</v>
      </c>
      <c r="AW233" s="13" t="s">
        <v>36</v>
      </c>
      <c r="AX233" s="13" t="s">
        <v>89</v>
      </c>
      <c r="AY233" s="246" t="s">
        <v>144</v>
      </c>
    </row>
    <row r="234" s="2" customFormat="1" ht="44.25" customHeight="1">
      <c r="A234" s="37"/>
      <c r="B234" s="38"/>
      <c r="C234" s="210" t="s">
        <v>235</v>
      </c>
      <c r="D234" s="210" t="s">
        <v>145</v>
      </c>
      <c r="E234" s="211" t="s">
        <v>328</v>
      </c>
      <c r="F234" s="212" t="s">
        <v>329</v>
      </c>
      <c r="G234" s="213" t="s">
        <v>148</v>
      </c>
      <c r="H234" s="214">
        <v>8.6349999999999998</v>
      </c>
      <c r="I234" s="215"/>
      <c r="J234" s="216">
        <f>ROUND(I234*H234,2)</f>
        <v>0</v>
      </c>
      <c r="K234" s="217"/>
      <c r="L234" s="43"/>
      <c r="M234" s="218" t="s">
        <v>1</v>
      </c>
      <c r="N234" s="219" t="s">
        <v>46</v>
      </c>
      <c r="O234" s="90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149</v>
      </c>
      <c r="AT234" s="222" t="s">
        <v>145</v>
      </c>
      <c r="AU234" s="222" t="s">
        <v>89</v>
      </c>
      <c r="AY234" s="16" t="s">
        <v>144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89</v>
      </c>
      <c r="BK234" s="223">
        <f>ROUND(I234*H234,2)</f>
        <v>0</v>
      </c>
      <c r="BL234" s="16" t="s">
        <v>149</v>
      </c>
      <c r="BM234" s="222" t="s">
        <v>330</v>
      </c>
    </row>
    <row r="235" s="11" customFormat="1" ht="25.92" customHeight="1">
      <c r="A235" s="11"/>
      <c r="B235" s="196"/>
      <c r="C235" s="197"/>
      <c r="D235" s="198" t="s">
        <v>80</v>
      </c>
      <c r="E235" s="199" t="s">
        <v>331</v>
      </c>
      <c r="F235" s="199" t="s">
        <v>332</v>
      </c>
      <c r="G235" s="197"/>
      <c r="H235" s="197"/>
      <c r="I235" s="200"/>
      <c r="J235" s="201">
        <f>BK235</f>
        <v>0</v>
      </c>
      <c r="K235" s="197"/>
      <c r="L235" s="202"/>
      <c r="M235" s="203"/>
      <c r="N235" s="204"/>
      <c r="O235" s="204"/>
      <c r="P235" s="205">
        <f>P236</f>
        <v>0</v>
      </c>
      <c r="Q235" s="204"/>
      <c r="R235" s="205">
        <f>R236</f>
        <v>0</v>
      </c>
      <c r="S235" s="204"/>
      <c r="T235" s="206">
        <f>T236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207" t="s">
        <v>89</v>
      </c>
      <c r="AT235" s="208" t="s">
        <v>80</v>
      </c>
      <c r="AU235" s="208" t="s">
        <v>81</v>
      </c>
      <c r="AY235" s="207" t="s">
        <v>144</v>
      </c>
      <c r="BK235" s="209">
        <f>BK236</f>
        <v>0</v>
      </c>
    </row>
    <row r="236" s="2" customFormat="1" ht="16.5" customHeight="1">
      <c r="A236" s="37"/>
      <c r="B236" s="38"/>
      <c r="C236" s="210" t="s">
        <v>333</v>
      </c>
      <c r="D236" s="210" t="s">
        <v>145</v>
      </c>
      <c r="E236" s="211" t="s">
        <v>334</v>
      </c>
      <c r="F236" s="212" t="s">
        <v>335</v>
      </c>
      <c r="G236" s="213" t="s">
        <v>336</v>
      </c>
      <c r="H236" s="214">
        <v>1</v>
      </c>
      <c r="I236" s="215"/>
      <c r="J236" s="216">
        <f>ROUND(I236*H236,2)</f>
        <v>0</v>
      </c>
      <c r="K236" s="217"/>
      <c r="L236" s="43"/>
      <c r="M236" s="218" t="s">
        <v>1</v>
      </c>
      <c r="N236" s="219" t="s">
        <v>46</v>
      </c>
      <c r="O236" s="90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149</v>
      </c>
      <c r="AT236" s="222" t="s">
        <v>145</v>
      </c>
      <c r="AU236" s="222" t="s">
        <v>89</v>
      </c>
      <c r="AY236" s="16" t="s">
        <v>144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89</v>
      </c>
      <c r="BK236" s="223">
        <f>ROUND(I236*H236,2)</f>
        <v>0</v>
      </c>
      <c r="BL236" s="16" t="s">
        <v>149</v>
      </c>
      <c r="BM236" s="222" t="s">
        <v>337</v>
      </c>
    </row>
    <row r="237" s="11" customFormat="1" ht="25.92" customHeight="1">
      <c r="A237" s="11"/>
      <c r="B237" s="196"/>
      <c r="C237" s="197"/>
      <c r="D237" s="198" t="s">
        <v>80</v>
      </c>
      <c r="E237" s="199" t="s">
        <v>338</v>
      </c>
      <c r="F237" s="199" t="s">
        <v>339</v>
      </c>
      <c r="G237" s="197"/>
      <c r="H237" s="197"/>
      <c r="I237" s="200"/>
      <c r="J237" s="201">
        <f>BK237</f>
        <v>0</v>
      </c>
      <c r="K237" s="197"/>
      <c r="L237" s="202"/>
      <c r="M237" s="203"/>
      <c r="N237" s="204"/>
      <c r="O237" s="204"/>
      <c r="P237" s="205">
        <f>SUM(P238:P241)</f>
        <v>0</v>
      </c>
      <c r="Q237" s="204"/>
      <c r="R237" s="205">
        <f>SUM(R238:R241)</f>
        <v>0</v>
      </c>
      <c r="S237" s="204"/>
      <c r="T237" s="206">
        <f>SUM(T238:T241)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207" t="s">
        <v>89</v>
      </c>
      <c r="AT237" s="208" t="s">
        <v>80</v>
      </c>
      <c r="AU237" s="208" t="s">
        <v>81</v>
      </c>
      <c r="AY237" s="207" t="s">
        <v>144</v>
      </c>
      <c r="BK237" s="209">
        <f>SUM(BK238:BK241)</f>
        <v>0</v>
      </c>
    </row>
    <row r="238" s="2" customFormat="1" ht="37.8" customHeight="1">
      <c r="A238" s="37"/>
      <c r="B238" s="38"/>
      <c r="C238" s="210" t="s">
        <v>239</v>
      </c>
      <c r="D238" s="210" t="s">
        <v>145</v>
      </c>
      <c r="E238" s="211" t="s">
        <v>340</v>
      </c>
      <c r="F238" s="212" t="s">
        <v>341</v>
      </c>
      <c r="G238" s="213" t="s">
        <v>342</v>
      </c>
      <c r="H238" s="214">
        <v>1</v>
      </c>
      <c r="I238" s="215"/>
      <c r="J238" s="216">
        <f>ROUND(I238*H238,2)</f>
        <v>0</v>
      </c>
      <c r="K238" s="217"/>
      <c r="L238" s="43"/>
      <c r="M238" s="218" t="s">
        <v>1</v>
      </c>
      <c r="N238" s="219" t="s">
        <v>46</v>
      </c>
      <c r="O238" s="90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2" t="s">
        <v>149</v>
      </c>
      <c r="AT238" s="222" t="s">
        <v>145</v>
      </c>
      <c r="AU238" s="222" t="s">
        <v>89</v>
      </c>
      <c r="AY238" s="16" t="s">
        <v>144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89</v>
      </c>
      <c r="BK238" s="223">
        <f>ROUND(I238*H238,2)</f>
        <v>0</v>
      </c>
      <c r="BL238" s="16" t="s">
        <v>149</v>
      </c>
      <c r="BM238" s="222" t="s">
        <v>343</v>
      </c>
    </row>
    <row r="239" s="2" customFormat="1" ht="24.15" customHeight="1">
      <c r="A239" s="37"/>
      <c r="B239" s="38"/>
      <c r="C239" s="210" t="s">
        <v>344</v>
      </c>
      <c r="D239" s="210" t="s">
        <v>145</v>
      </c>
      <c r="E239" s="211" t="s">
        <v>345</v>
      </c>
      <c r="F239" s="212" t="s">
        <v>346</v>
      </c>
      <c r="G239" s="213" t="s">
        <v>347</v>
      </c>
      <c r="H239" s="214">
        <v>2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46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149</v>
      </c>
      <c r="AT239" s="222" t="s">
        <v>145</v>
      </c>
      <c r="AU239" s="222" t="s">
        <v>89</v>
      </c>
      <c r="AY239" s="16" t="s">
        <v>144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89</v>
      </c>
      <c r="BK239" s="223">
        <f>ROUND(I239*H239,2)</f>
        <v>0</v>
      </c>
      <c r="BL239" s="16" t="s">
        <v>149</v>
      </c>
      <c r="BM239" s="222" t="s">
        <v>348</v>
      </c>
    </row>
    <row r="240" s="2" customFormat="1" ht="16.5" customHeight="1">
      <c r="A240" s="37"/>
      <c r="B240" s="38"/>
      <c r="C240" s="210" t="s">
        <v>242</v>
      </c>
      <c r="D240" s="210" t="s">
        <v>145</v>
      </c>
      <c r="E240" s="211" t="s">
        <v>349</v>
      </c>
      <c r="F240" s="212" t="s">
        <v>350</v>
      </c>
      <c r="G240" s="213" t="s">
        <v>347</v>
      </c>
      <c r="H240" s="214">
        <v>1</v>
      </c>
      <c r="I240" s="215"/>
      <c r="J240" s="216">
        <f>ROUND(I240*H240,2)</f>
        <v>0</v>
      </c>
      <c r="K240" s="217"/>
      <c r="L240" s="43"/>
      <c r="M240" s="218" t="s">
        <v>1</v>
      </c>
      <c r="N240" s="219" t="s">
        <v>46</v>
      </c>
      <c r="O240" s="90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149</v>
      </c>
      <c r="AT240" s="222" t="s">
        <v>145</v>
      </c>
      <c r="AU240" s="222" t="s">
        <v>89</v>
      </c>
      <c r="AY240" s="16" t="s">
        <v>144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89</v>
      </c>
      <c r="BK240" s="223">
        <f>ROUND(I240*H240,2)</f>
        <v>0</v>
      </c>
      <c r="BL240" s="16" t="s">
        <v>149</v>
      </c>
      <c r="BM240" s="222" t="s">
        <v>351</v>
      </c>
    </row>
    <row r="241" s="2" customFormat="1" ht="24.15" customHeight="1">
      <c r="A241" s="37"/>
      <c r="B241" s="38"/>
      <c r="C241" s="210" t="s">
        <v>352</v>
      </c>
      <c r="D241" s="210" t="s">
        <v>145</v>
      </c>
      <c r="E241" s="211" t="s">
        <v>353</v>
      </c>
      <c r="F241" s="212" t="s">
        <v>354</v>
      </c>
      <c r="G241" s="213" t="s">
        <v>347</v>
      </c>
      <c r="H241" s="214">
        <v>2</v>
      </c>
      <c r="I241" s="215"/>
      <c r="J241" s="216">
        <f>ROUND(I241*H241,2)</f>
        <v>0</v>
      </c>
      <c r="K241" s="217"/>
      <c r="L241" s="43"/>
      <c r="M241" s="218" t="s">
        <v>1</v>
      </c>
      <c r="N241" s="219" t="s">
        <v>46</v>
      </c>
      <c r="O241" s="90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149</v>
      </c>
      <c r="AT241" s="222" t="s">
        <v>145</v>
      </c>
      <c r="AU241" s="222" t="s">
        <v>89</v>
      </c>
      <c r="AY241" s="16" t="s">
        <v>144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89</v>
      </c>
      <c r="BK241" s="223">
        <f>ROUND(I241*H241,2)</f>
        <v>0</v>
      </c>
      <c r="BL241" s="16" t="s">
        <v>149</v>
      </c>
      <c r="BM241" s="222" t="s">
        <v>355</v>
      </c>
    </row>
    <row r="242" s="11" customFormat="1" ht="25.92" customHeight="1">
      <c r="A242" s="11"/>
      <c r="B242" s="196"/>
      <c r="C242" s="197"/>
      <c r="D242" s="198" t="s">
        <v>80</v>
      </c>
      <c r="E242" s="199" t="s">
        <v>351</v>
      </c>
      <c r="F242" s="199" t="s">
        <v>356</v>
      </c>
      <c r="G242" s="197"/>
      <c r="H242" s="197"/>
      <c r="I242" s="200"/>
      <c r="J242" s="201">
        <f>BK242</f>
        <v>0</v>
      </c>
      <c r="K242" s="197"/>
      <c r="L242" s="202"/>
      <c r="M242" s="203"/>
      <c r="N242" s="204"/>
      <c r="O242" s="204"/>
      <c r="P242" s="205">
        <f>SUM(P243:P265)</f>
        <v>0</v>
      </c>
      <c r="Q242" s="204"/>
      <c r="R242" s="205">
        <f>SUM(R243:R265)</f>
        <v>0</v>
      </c>
      <c r="S242" s="204"/>
      <c r="T242" s="206">
        <f>SUM(T243:T265)</f>
        <v>5.5225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207" t="s">
        <v>89</v>
      </c>
      <c r="AT242" s="208" t="s">
        <v>80</v>
      </c>
      <c r="AU242" s="208" t="s">
        <v>81</v>
      </c>
      <c r="AY242" s="207" t="s">
        <v>144</v>
      </c>
      <c r="BK242" s="209">
        <f>SUM(BK243:BK265)</f>
        <v>0</v>
      </c>
    </row>
    <row r="243" s="2" customFormat="1" ht="16.5" customHeight="1">
      <c r="A243" s="37"/>
      <c r="B243" s="38"/>
      <c r="C243" s="210" t="s">
        <v>248</v>
      </c>
      <c r="D243" s="210" t="s">
        <v>145</v>
      </c>
      <c r="E243" s="211" t="s">
        <v>357</v>
      </c>
      <c r="F243" s="212" t="s">
        <v>358</v>
      </c>
      <c r="G243" s="213" t="s">
        <v>155</v>
      </c>
      <c r="H243" s="214">
        <v>2.2090000000000001</v>
      </c>
      <c r="I243" s="215"/>
      <c r="J243" s="216">
        <f>ROUND(I243*H243,2)</f>
        <v>0</v>
      </c>
      <c r="K243" s="217"/>
      <c r="L243" s="43"/>
      <c r="M243" s="218" t="s">
        <v>1</v>
      </c>
      <c r="N243" s="219" t="s">
        <v>46</v>
      </c>
      <c r="O243" s="90"/>
      <c r="P243" s="220">
        <f>O243*H243</f>
        <v>0</v>
      </c>
      <c r="Q243" s="220">
        <v>0</v>
      </c>
      <c r="R243" s="220">
        <f>Q243*H243</f>
        <v>0</v>
      </c>
      <c r="S243" s="220">
        <v>2.5</v>
      </c>
      <c r="T243" s="221">
        <f>S243*H243</f>
        <v>5.5225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149</v>
      </c>
      <c r="AT243" s="222" t="s">
        <v>145</v>
      </c>
      <c r="AU243" s="222" t="s">
        <v>89</v>
      </c>
      <c r="AY243" s="16" t="s">
        <v>144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89</v>
      </c>
      <c r="BK243" s="223">
        <f>ROUND(I243*H243,2)</f>
        <v>0</v>
      </c>
      <c r="BL243" s="16" t="s">
        <v>149</v>
      </c>
      <c r="BM243" s="222" t="s">
        <v>359</v>
      </c>
    </row>
    <row r="244" s="2" customFormat="1" ht="16.5" customHeight="1">
      <c r="A244" s="37"/>
      <c r="B244" s="38"/>
      <c r="C244" s="210" t="s">
        <v>360</v>
      </c>
      <c r="D244" s="210" t="s">
        <v>145</v>
      </c>
      <c r="E244" s="211" t="s">
        <v>361</v>
      </c>
      <c r="F244" s="212" t="s">
        <v>362</v>
      </c>
      <c r="G244" s="213" t="s">
        <v>155</v>
      </c>
      <c r="H244" s="214">
        <v>2.2000000000000002</v>
      </c>
      <c r="I244" s="215"/>
      <c r="J244" s="216">
        <f>ROUND(I244*H244,2)</f>
        <v>0</v>
      </c>
      <c r="K244" s="217"/>
      <c r="L244" s="43"/>
      <c r="M244" s="218" t="s">
        <v>1</v>
      </c>
      <c r="N244" s="219" t="s">
        <v>46</v>
      </c>
      <c r="O244" s="90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149</v>
      </c>
      <c r="AT244" s="222" t="s">
        <v>145</v>
      </c>
      <c r="AU244" s="222" t="s">
        <v>89</v>
      </c>
      <c r="AY244" s="16" t="s">
        <v>144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89</v>
      </c>
      <c r="BK244" s="223">
        <f>ROUND(I244*H244,2)</f>
        <v>0</v>
      </c>
      <c r="BL244" s="16" t="s">
        <v>149</v>
      </c>
      <c r="BM244" s="222" t="s">
        <v>363</v>
      </c>
    </row>
    <row r="245" s="2" customFormat="1" ht="16.5" customHeight="1">
      <c r="A245" s="37"/>
      <c r="B245" s="38"/>
      <c r="C245" s="210" t="s">
        <v>252</v>
      </c>
      <c r="D245" s="210" t="s">
        <v>145</v>
      </c>
      <c r="E245" s="211" t="s">
        <v>364</v>
      </c>
      <c r="F245" s="212" t="s">
        <v>365</v>
      </c>
      <c r="G245" s="213" t="s">
        <v>155</v>
      </c>
      <c r="H245" s="214">
        <v>20.475000000000001</v>
      </c>
      <c r="I245" s="215"/>
      <c r="J245" s="216">
        <f>ROUND(I245*H245,2)</f>
        <v>0</v>
      </c>
      <c r="K245" s="217"/>
      <c r="L245" s="43"/>
      <c r="M245" s="218" t="s">
        <v>1</v>
      </c>
      <c r="N245" s="219" t="s">
        <v>46</v>
      </c>
      <c r="O245" s="90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149</v>
      </c>
      <c r="AT245" s="222" t="s">
        <v>145</v>
      </c>
      <c r="AU245" s="222" t="s">
        <v>89</v>
      </c>
      <c r="AY245" s="16" t="s">
        <v>144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89</v>
      </c>
      <c r="BK245" s="223">
        <f>ROUND(I245*H245,2)</f>
        <v>0</v>
      </c>
      <c r="BL245" s="16" t="s">
        <v>149</v>
      </c>
      <c r="BM245" s="222" t="s">
        <v>366</v>
      </c>
    </row>
    <row r="246" s="2" customFormat="1" ht="16.5" customHeight="1">
      <c r="A246" s="37"/>
      <c r="B246" s="38"/>
      <c r="C246" s="210" t="s">
        <v>367</v>
      </c>
      <c r="D246" s="210" t="s">
        <v>145</v>
      </c>
      <c r="E246" s="211" t="s">
        <v>368</v>
      </c>
      <c r="F246" s="212" t="s">
        <v>369</v>
      </c>
      <c r="G246" s="213" t="s">
        <v>155</v>
      </c>
      <c r="H246" s="214">
        <v>0.72899999999999998</v>
      </c>
      <c r="I246" s="215"/>
      <c r="J246" s="216">
        <f>ROUND(I246*H246,2)</f>
        <v>0</v>
      </c>
      <c r="K246" s="217"/>
      <c r="L246" s="43"/>
      <c r="M246" s="218" t="s">
        <v>1</v>
      </c>
      <c r="N246" s="219" t="s">
        <v>46</v>
      </c>
      <c r="O246" s="90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149</v>
      </c>
      <c r="AT246" s="222" t="s">
        <v>145</v>
      </c>
      <c r="AU246" s="222" t="s">
        <v>89</v>
      </c>
      <c r="AY246" s="16" t="s">
        <v>144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89</v>
      </c>
      <c r="BK246" s="223">
        <f>ROUND(I246*H246,2)</f>
        <v>0</v>
      </c>
      <c r="BL246" s="16" t="s">
        <v>149</v>
      </c>
      <c r="BM246" s="222" t="s">
        <v>370</v>
      </c>
    </row>
    <row r="247" s="12" customFormat="1">
      <c r="A247" s="12"/>
      <c r="B247" s="224"/>
      <c r="C247" s="225"/>
      <c r="D247" s="226" t="s">
        <v>164</v>
      </c>
      <c r="E247" s="227" t="s">
        <v>1</v>
      </c>
      <c r="F247" s="228" t="s">
        <v>371</v>
      </c>
      <c r="G247" s="225"/>
      <c r="H247" s="229">
        <v>0.72899999999999998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5" t="s">
        <v>164</v>
      </c>
      <c r="AU247" s="235" t="s">
        <v>89</v>
      </c>
      <c r="AV247" s="12" t="s">
        <v>91</v>
      </c>
      <c r="AW247" s="12" t="s">
        <v>36</v>
      </c>
      <c r="AX247" s="12" t="s">
        <v>81</v>
      </c>
      <c r="AY247" s="235" t="s">
        <v>144</v>
      </c>
    </row>
    <row r="248" s="13" customFormat="1">
      <c r="A248" s="13"/>
      <c r="B248" s="236"/>
      <c r="C248" s="237"/>
      <c r="D248" s="226" t="s">
        <v>164</v>
      </c>
      <c r="E248" s="238" t="s">
        <v>1</v>
      </c>
      <c r="F248" s="239" t="s">
        <v>166</v>
      </c>
      <c r="G248" s="237"/>
      <c r="H248" s="240">
        <v>0.72899999999999998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164</v>
      </c>
      <c r="AU248" s="246" t="s">
        <v>89</v>
      </c>
      <c r="AV248" s="13" t="s">
        <v>149</v>
      </c>
      <c r="AW248" s="13" t="s">
        <v>36</v>
      </c>
      <c r="AX248" s="13" t="s">
        <v>89</v>
      </c>
      <c r="AY248" s="246" t="s">
        <v>144</v>
      </c>
    </row>
    <row r="249" s="2" customFormat="1" ht="16.5" customHeight="1">
      <c r="A249" s="37"/>
      <c r="B249" s="38"/>
      <c r="C249" s="210" t="s">
        <v>257</v>
      </c>
      <c r="D249" s="210" t="s">
        <v>145</v>
      </c>
      <c r="E249" s="211" t="s">
        <v>372</v>
      </c>
      <c r="F249" s="212" t="s">
        <v>373</v>
      </c>
      <c r="G249" s="213" t="s">
        <v>148</v>
      </c>
      <c r="H249" s="214">
        <v>0.65600000000000003</v>
      </c>
      <c r="I249" s="215"/>
      <c r="J249" s="216">
        <f>ROUND(I249*H249,2)</f>
        <v>0</v>
      </c>
      <c r="K249" s="217"/>
      <c r="L249" s="43"/>
      <c r="M249" s="218" t="s">
        <v>1</v>
      </c>
      <c r="N249" s="219" t="s">
        <v>46</v>
      </c>
      <c r="O249" s="90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149</v>
      </c>
      <c r="AT249" s="222" t="s">
        <v>145</v>
      </c>
      <c r="AU249" s="222" t="s">
        <v>89</v>
      </c>
      <c r="AY249" s="16" t="s">
        <v>144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89</v>
      </c>
      <c r="BK249" s="223">
        <f>ROUND(I249*H249,2)</f>
        <v>0</v>
      </c>
      <c r="BL249" s="16" t="s">
        <v>149</v>
      </c>
      <c r="BM249" s="222" t="s">
        <v>374</v>
      </c>
    </row>
    <row r="250" s="12" customFormat="1">
      <c r="A250" s="12"/>
      <c r="B250" s="224"/>
      <c r="C250" s="225"/>
      <c r="D250" s="226" t="s">
        <v>164</v>
      </c>
      <c r="E250" s="227" t="s">
        <v>1</v>
      </c>
      <c r="F250" s="228" t="s">
        <v>375</v>
      </c>
      <c r="G250" s="225"/>
      <c r="H250" s="229">
        <v>0.65600000000000003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5" t="s">
        <v>164</v>
      </c>
      <c r="AU250" s="235" t="s">
        <v>89</v>
      </c>
      <c r="AV250" s="12" t="s">
        <v>91</v>
      </c>
      <c r="AW250" s="12" t="s">
        <v>36</v>
      </c>
      <c r="AX250" s="12" t="s">
        <v>81</v>
      </c>
      <c r="AY250" s="235" t="s">
        <v>144</v>
      </c>
    </row>
    <row r="251" s="13" customFormat="1">
      <c r="A251" s="13"/>
      <c r="B251" s="236"/>
      <c r="C251" s="237"/>
      <c r="D251" s="226" t="s">
        <v>164</v>
      </c>
      <c r="E251" s="238" t="s">
        <v>1</v>
      </c>
      <c r="F251" s="239" t="s">
        <v>166</v>
      </c>
      <c r="G251" s="237"/>
      <c r="H251" s="240">
        <v>0.65600000000000003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164</v>
      </c>
      <c r="AU251" s="246" t="s">
        <v>89</v>
      </c>
      <c r="AV251" s="13" t="s">
        <v>149</v>
      </c>
      <c r="AW251" s="13" t="s">
        <v>36</v>
      </c>
      <c r="AX251" s="13" t="s">
        <v>89</v>
      </c>
      <c r="AY251" s="246" t="s">
        <v>144</v>
      </c>
    </row>
    <row r="252" s="2" customFormat="1" ht="21.75" customHeight="1">
      <c r="A252" s="37"/>
      <c r="B252" s="38"/>
      <c r="C252" s="210" t="s">
        <v>376</v>
      </c>
      <c r="D252" s="210" t="s">
        <v>145</v>
      </c>
      <c r="E252" s="211" t="s">
        <v>377</v>
      </c>
      <c r="F252" s="212" t="s">
        <v>378</v>
      </c>
      <c r="G252" s="213" t="s">
        <v>155</v>
      </c>
      <c r="H252" s="214">
        <v>5.1660000000000004</v>
      </c>
      <c r="I252" s="215"/>
      <c r="J252" s="216">
        <f>ROUND(I252*H252,2)</f>
        <v>0</v>
      </c>
      <c r="K252" s="217"/>
      <c r="L252" s="43"/>
      <c r="M252" s="218" t="s">
        <v>1</v>
      </c>
      <c r="N252" s="219" t="s">
        <v>46</v>
      </c>
      <c r="O252" s="90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149</v>
      </c>
      <c r="AT252" s="222" t="s">
        <v>145</v>
      </c>
      <c r="AU252" s="222" t="s">
        <v>89</v>
      </c>
      <c r="AY252" s="16" t="s">
        <v>144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89</v>
      </c>
      <c r="BK252" s="223">
        <f>ROUND(I252*H252,2)</f>
        <v>0</v>
      </c>
      <c r="BL252" s="16" t="s">
        <v>149</v>
      </c>
      <c r="BM252" s="222" t="s">
        <v>379</v>
      </c>
    </row>
    <row r="253" s="2" customFormat="1" ht="21.75" customHeight="1">
      <c r="A253" s="37"/>
      <c r="B253" s="38"/>
      <c r="C253" s="210" t="s">
        <v>261</v>
      </c>
      <c r="D253" s="210" t="s">
        <v>145</v>
      </c>
      <c r="E253" s="211" t="s">
        <v>380</v>
      </c>
      <c r="F253" s="212" t="s">
        <v>381</v>
      </c>
      <c r="G253" s="213" t="s">
        <v>155</v>
      </c>
      <c r="H253" s="214">
        <v>4.016</v>
      </c>
      <c r="I253" s="215"/>
      <c r="J253" s="216">
        <f>ROUND(I253*H253,2)</f>
        <v>0</v>
      </c>
      <c r="K253" s="217"/>
      <c r="L253" s="43"/>
      <c r="M253" s="218" t="s">
        <v>1</v>
      </c>
      <c r="N253" s="219" t="s">
        <v>46</v>
      </c>
      <c r="O253" s="90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2" t="s">
        <v>149</v>
      </c>
      <c r="AT253" s="222" t="s">
        <v>145</v>
      </c>
      <c r="AU253" s="222" t="s">
        <v>89</v>
      </c>
      <c r="AY253" s="16" t="s">
        <v>144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6" t="s">
        <v>89</v>
      </c>
      <c r="BK253" s="223">
        <f>ROUND(I253*H253,2)</f>
        <v>0</v>
      </c>
      <c r="BL253" s="16" t="s">
        <v>149</v>
      </c>
      <c r="BM253" s="222" t="s">
        <v>382</v>
      </c>
    </row>
    <row r="254" s="2" customFormat="1" ht="21.75" customHeight="1">
      <c r="A254" s="37"/>
      <c r="B254" s="38"/>
      <c r="C254" s="210" t="s">
        <v>383</v>
      </c>
      <c r="D254" s="210" t="s">
        <v>145</v>
      </c>
      <c r="E254" s="211" t="s">
        <v>384</v>
      </c>
      <c r="F254" s="212" t="s">
        <v>385</v>
      </c>
      <c r="G254" s="213" t="s">
        <v>155</v>
      </c>
      <c r="H254" s="214">
        <v>1.964</v>
      </c>
      <c r="I254" s="215"/>
      <c r="J254" s="216">
        <f>ROUND(I254*H254,2)</f>
        <v>0</v>
      </c>
      <c r="K254" s="217"/>
      <c r="L254" s="43"/>
      <c r="M254" s="218" t="s">
        <v>1</v>
      </c>
      <c r="N254" s="219" t="s">
        <v>46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149</v>
      </c>
      <c r="AT254" s="222" t="s">
        <v>145</v>
      </c>
      <c r="AU254" s="222" t="s">
        <v>89</v>
      </c>
      <c r="AY254" s="16" t="s">
        <v>144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89</v>
      </c>
      <c r="BK254" s="223">
        <f>ROUND(I254*H254,2)</f>
        <v>0</v>
      </c>
      <c r="BL254" s="16" t="s">
        <v>149</v>
      </c>
      <c r="BM254" s="222" t="s">
        <v>386</v>
      </c>
    </row>
    <row r="255" s="2" customFormat="1" ht="21.75" customHeight="1">
      <c r="A255" s="37"/>
      <c r="B255" s="38"/>
      <c r="C255" s="210" t="s">
        <v>266</v>
      </c>
      <c r="D255" s="210" t="s">
        <v>145</v>
      </c>
      <c r="E255" s="211" t="s">
        <v>387</v>
      </c>
      <c r="F255" s="212" t="s">
        <v>388</v>
      </c>
      <c r="G255" s="213" t="s">
        <v>155</v>
      </c>
      <c r="H255" s="214">
        <v>5.1660000000000004</v>
      </c>
      <c r="I255" s="215"/>
      <c r="J255" s="216">
        <f>ROUND(I255*H255,2)</f>
        <v>0</v>
      </c>
      <c r="K255" s="217"/>
      <c r="L255" s="43"/>
      <c r="M255" s="218" t="s">
        <v>1</v>
      </c>
      <c r="N255" s="219" t="s">
        <v>46</v>
      </c>
      <c r="O255" s="90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149</v>
      </c>
      <c r="AT255" s="222" t="s">
        <v>145</v>
      </c>
      <c r="AU255" s="222" t="s">
        <v>89</v>
      </c>
      <c r="AY255" s="16" t="s">
        <v>144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89</v>
      </c>
      <c r="BK255" s="223">
        <f>ROUND(I255*H255,2)</f>
        <v>0</v>
      </c>
      <c r="BL255" s="16" t="s">
        <v>149</v>
      </c>
      <c r="BM255" s="222" t="s">
        <v>389</v>
      </c>
    </row>
    <row r="256" s="2" customFormat="1" ht="24.15" customHeight="1">
      <c r="A256" s="37"/>
      <c r="B256" s="38"/>
      <c r="C256" s="210" t="s">
        <v>390</v>
      </c>
      <c r="D256" s="210" t="s">
        <v>145</v>
      </c>
      <c r="E256" s="211" t="s">
        <v>391</v>
      </c>
      <c r="F256" s="212" t="s">
        <v>392</v>
      </c>
      <c r="G256" s="213" t="s">
        <v>155</v>
      </c>
      <c r="H256" s="214">
        <v>2.0150000000000001</v>
      </c>
      <c r="I256" s="215"/>
      <c r="J256" s="216">
        <f>ROUND(I256*H256,2)</f>
        <v>0</v>
      </c>
      <c r="K256" s="217"/>
      <c r="L256" s="43"/>
      <c r="M256" s="218" t="s">
        <v>1</v>
      </c>
      <c r="N256" s="219" t="s">
        <v>46</v>
      </c>
      <c r="O256" s="90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149</v>
      </c>
      <c r="AT256" s="222" t="s">
        <v>145</v>
      </c>
      <c r="AU256" s="222" t="s">
        <v>89</v>
      </c>
      <c r="AY256" s="16" t="s">
        <v>144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89</v>
      </c>
      <c r="BK256" s="223">
        <f>ROUND(I256*H256,2)</f>
        <v>0</v>
      </c>
      <c r="BL256" s="16" t="s">
        <v>149</v>
      </c>
      <c r="BM256" s="222" t="s">
        <v>393</v>
      </c>
    </row>
    <row r="257" s="12" customFormat="1">
      <c r="A257" s="12"/>
      <c r="B257" s="224"/>
      <c r="C257" s="225"/>
      <c r="D257" s="226" t="s">
        <v>164</v>
      </c>
      <c r="E257" s="227" t="s">
        <v>1</v>
      </c>
      <c r="F257" s="228" t="s">
        <v>394</v>
      </c>
      <c r="G257" s="225"/>
      <c r="H257" s="229">
        <v>2.0150000000000001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5" t="s">
        <v>164</v>
      </c>
      <c r="AU257" s="235" t="s">
        <v>89</v>
      </c>
      <c r="AV257" s="12" t="s">
        <v>91</v>
      </c>
      <c r="AW257" s="12" t="s">
        <v>36</v>
      </c>
      <c r="AX257" s="12" t="s">
        <v>81</v>
      </c>
      <c r="AY257" s="235" t="s">
        <v>144</v>
      </c>
    </row>
    <row r="258" s="13" customFormat="1">
      <c r="A258" s="13"/>
      <c r="B258" s="236"/>
      <c r="C258" s="237"/>
      <c r="D258" s="226" t="s">
        <v>164</v>
      </c>
      <c r="E258" s="238" t="s">
        <v>1</v>
      </c>
      <c r="F258" s="239" t="s">
        <v>166</v>
      </c>
      <c r="G258" s="237"/>
      <c r="H258" s="240">
        <v>2.0150000000000001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164</v>
      </c>
      <c r="AU258" s="246" t="s">
        <v>89</v>
      </c>
      <c r="AV258" s="13" t="s">
        <v>149</v>
      </c>
      <c r="AW258" s="13" t="s">
        <v>36</v>
      </c>
      <c r="AX258" s="13" t="s">
        <v>89</v>
      </c>
      <c r="AY258" s="246" t="s">
        <v>144</v>
      </c>
    </row>
    <row r="259" s="2" customFormat="1" ht="16.5" customHeight="1">
      <c r="A259" s="37"/>
      <c r="B259" s="38"/>
      <c r="C259" s="210" t="s">
        <v>269</v>
      </c>
      <c r="D259" s="210" t="s">
        <v>145</v>
      </c>
      <c r="E259" s="211" t="s">
        <v>395</v>
      </c>
      <c r="F259" s="212" t="s">
        <v>396</v>
      </c>
      <c r="G259" s="213" t="s">
        <v>347</v>
      </c>
      <c r="H259" s="214">
        <v>2</v>
      </c>
      <c r="I259" s="215"/>
      <c r="J259" s="216">
        <f>ROUND(I259*H259,2)</f>
        <v>0</v>
      </c>
      <c r="K259" s="217"/>
      <c r="L259" s="43"/>
      <c r="M259" s="218" t="s">
        <v>1</v>
      </c>
      <c r="N259" s="219" t="s">
        <v>46</v>
      </c>
      <c r="O259" s="90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149</v>
      </c>
      <c r="AT259" s="222" t="s">
        <v>145</v>
      </c>
      <c r="AU259" s="222" t="s">
        <v>89</v>
      </c>
      <c r="AY259" s="16" t="s">
        <v>144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89</v>
      </c>
      <c r="BK259" s="223">
        <f>ROUND(I259*H259,2)</f>
        <v>0</v>
      </c>
      <c r="BL259" s="16" t="s">
        <v>149</v>
      </c>
      <c r="BM259" s="222" t="s">
        <v>397</v>
      </c>
    </row>
    <row r="260" s="2" customFormat="1" ht="21.75" customHeight="1">
      <c r="A260" s="37"/>
      <c r="B260" s="38"/>
      <c r="C260" s="210" t="s">
        <v>286</v>
      </c>
      <c r="D260" s="210" t="s">
        <v>145</v>
      </c>
      <c r="E260" s="211" t="s">
        <v>398</v>
      </c>
      <c r="F260" s="212" t="s">
        <v>399</v>
      </c>
      <c r="G260" s="213" t="s">
        <v>400</v>
      </c>
      <c r="H260" s="214">
        <v>86.730000000000004</v>
      </c>
      <c r="I260" s="215"/>
      <c r="J260" s="216">
        <f>ROUND(I260*H260,2)</f>
        <v>0</v>
      </c>
      <c r="K260" s="217"/>
      <c r="L260" s="43"/>
      <c r="M260" s="218" t="s">
        <v>1</v>
      </c>
      <c r="N260" s="219" t="s">
        <v>46</v>
      </c>
      <c r="O260" s="90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149</v>
      </c>
      <c r="AT260" s="222" t="s">
        <v>145</v>
      </c>
      <c r="AU260" s="222" t="s">
        <v>89</v>
      </c>
      <c r="AY260" s="16" t="s">
        <v>144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89</v>
      </c>
      <c r="BK260" s="223">
        <f>ROUND(I260*H260,2)</f>
        <v>0</v>
      </c>
      <c r="BL260" s="16" t="s">
        <v>149</v>
      </c>
      <c r="BM260" s="222" t="s">
        <v>401</v>
      </c>
    </row>
    <row r="261" s="12" customFormat="1">
      <c r="A261" s="12"/>
      <c r="B261" s="224"/>
      <c r="C261" s="225"/>
      <c r="D261" s="226" t="s">
        <v>164</v>
      </c>
      <c r="E261" s="227" t="s">
        <v>1</v>
      </c>
      <c r="F261" s="228" t="s">
        <v>402</v>
      </c>
      <c r="G261" s="225"/>
      <c r="H261" s="229">
        <v>86.730000000000004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5" t="s">
        <v>164</v>
      </c>
      <c r="AU261" s="235" t="s">
        <v>89</v>
      </c>
      <c r="AV261" s="12" t="s">
        <v>91</v>
      </c>
      <c r="AW261" s="12" t="s">
        <v>36</v>
      </c>
      <c r="AX261" s="12" t="s">
        <v>81</v>
      </c>
      <c r="AY261" s="235" t="s">
        <v>144</v>
      </c>
    </row>
    <row r="262" s="13" customFormat="1">
      <c r="A262" s="13"/>
      <c r="B262" s="236"/>
      <c r="C262" s="237"/>
      <c r="D262" s="226" t="s">
        <v>164</v>
      </c>
      <c r="E262" s="238" t="s">
        <v>1</v>
      </c>
      <c r="F262" s="239" t="s">
        <v>166</v>
      </c>
      <c r="G262" s="237"/>
      <c r="H262" s="240">
        <v>86.730000000000004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164</v>
      </c>
      <c r="AU262" s="246" t="s">
        <v>89</v>
      </c>
      <c r="AV262" s="13" t="s">
        <v>149</v>
      </c>
      <c r="AW262" s="13" t="s">
        <v>36</v>
      </c>
      <c r="AX262" s="13" t="s">
        <v>89</v>
      </c>
      <c r="AY262" s="246" t="s">
        <v>144</v>
      </c>
    </row>
    <row r="263" s="2" customFormat="1" ht="16.5" customHeight="1">
      <c r="A263" s="37"/>
      <c r="B263" s="38"/>
      <c r="C263" s="210" t="s">
        <v>273</v>
      </c>
      <c r="D263" s="210" t="s">
        <v>145</v>
      </c>
      <c r="E263" s="211" t="s">
        <v>403</v>
      </c>
      <c r="F263" s="212" t="s">
        <v>404</v>
      </c>
      <c r="G263" s="213" t="s">
        <v>148</v>
      </c>
      <c r="H263" s="214">
        <v>45.448</v>
      </c>
      <c r="I263" s="215"/>
      <c r="J263" s="216">
        <f>ROUND(I263*H263,2)</f>
        <v>0</v>
      </c>
      <c r="K263" s="217"/>
      <c r="L263" s="43"/>
      <c r="M263" s="218" t="s">
        <v>1</v>
      </c>
      <c r="N263" s="219" t="s">
        <v>46</v>
      </c>
      <c r="O263" s="90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149</v>
      </c>
      <c r="AT263" s="222" t="s">
        <v>145</v>
      </c>
      <c r="AU263" s="222" t="s">
        <v>89</v>
      </c>
      <c r="AY263" s="16" t="s">
        <v>144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89</v>
      </c>
      <c r="BK263" s="223">
        <f>ROUND(I263*H263,2)</f>
        <v>0</v>
      </c>
      <c r="BL263" s="16" t="s">
        <v>149</v>
      </c>
      <c r="BM263" s="222" t="s">
        <v>405</v>
      </c>
    </row>
    <row r="264" s="2" customFormat="1" ht="16.5" customHeight="1">
      <c r="A264" s="37"/>
      <c r="B264" s="38"/>
      <c r="C264" s="210" t="s">
        <v>300</v>
      </c>
      <c r="D264" s="210" t="s">
        <v>145</v>
      </c>
      <c r="E264" s="211" t="s">
        <v>406</v>
      </c>
      <c r="F264" s="212" t="s">
        <v>407</v>
      </c>
      <c r="G264" s="213" t="s">
        <v>347</v>
      </c>
      <c r="H264" s="214">
        <v>3</v>
      </c>
      <c r="I264" s="215"/>
      <c r="J264" s="216">
        <f>ROUND(I264*H264,2)</f>
        <v>0</v>
      </c>
      <c r="K264" s="217"/>
      <c r="L264" s="43"/>
      <c r="M264" s="218" t="s">
        <v>1</v>
      </c>
      <c r="N264" s="219" t="s">
        <v>46</v>
      </c>
      <c r="O264" s="90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149</v>
      </c>
      <c r="AT264" s="222" t="s">
        <v>145</v>
      </c>
      <c r="AU264" s="222" t="s">
        <v>89</v>
      </c>
      <c r="AY264" s="16" t="s">
        <v>144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89</v>
      </c>
      <c r="BK264" s="223">
        <f>ROUND(I264*H264,2)</f>
        <v>0</v>
      </c>
      <c r="BL264" s="16" t="s">
        <v>149</v>
      </c>
      <c r="BM264" s="222" t="s">
        <v>408</v>
      </c>
    </row>
    <row r="265" s="2" customFormat="1" ht="16.5" customHeight="1">
      <c r="A265" s="37"/>
      <c r="B265" s="38"/>
      <c r="C265" s="210" t="s">
        <v>276</v>
      </c>
      <c r="D265" s="210" t="s">
        <v>145</v>
      </c>
      <c r="E265" s="211" t="s">
        <v>409</v>
      </c>
      <c r="F265" s="212" t="s">
        <v>410</v>
      </c>
      <c r="G265" s="213" t="s">
        <v>336</v>
      </c>
      <c r="H265" s="214">
        <v>1</v>
      </c>
      <c r="I265" s="215"/>
      <c r="J265" s="216">
        <f>ROUND(I265*H265,2)</f>
        <v>0</v>
      </c>
      <c r="K265" s="217"/>
      <c r="L265" s="43"/>
      <c r="M265" s="218" t="s">
        <v>1</v>
      </c>
      <c r="N265" s="219" t="s">
        <v>46</v>
      </c>
      <c r="O265" s="90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149</v>
      </c>
      <c r="AT265" s="222" t="s">
        <v>145</v>
      </c>
      <c r="AU265" s="222" t="s">
        <v>89</v>
      </c>
      <c r="AY265" s="16" t="s">
        <v>144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89</v>
      </c>
      <c r="BK265" s="223">
        <f>ROUND(I265*H265,2)</f>
        <v>0</v>
      </c>
      <c r="BL265" s="16" t="s">
        <v>149</v>
      </c>
      <c r="BM265" s="222" t="s">
        <v>411</v>
      </c>
    </row>
    <row r="266" s="11" customFormat="1" ht="25.92" customHeight="1">
      <c r="A266" s="11"/>
      <c r="B266" s="196"/>
      <c r="C266" s="197"/>
      <c r="D266" s="198" t="s">
        <v>80</v>
      </c>
      <c r="E266" s="199" t="s">
        <v>412</v>
      </c>
      <c r="F266" s="199" t="s">
        <v>413</v>
      </c>
      <c r="G266" s="197"/>
      <c r="H266" s="197"/>
      <c r="I266" s="200"/>
      <c r="J266" s="201">
        <f>BK266</f>
        <v>0</v>
      </c>
      <c r="K266" s="197"/>
      <c r="L266" s="202"/>
      <c r="M266" s="203"/>
      <c r="N266" s="204"/>
      <c r="O266" s="204"/>
      <c r="P266" s="205">
        <f>P267</f>
        <v>0</v>
      </c>
      <c r="Q266" s="204"/>
      <c r="R266" s="205">
        <f>R267</f>
        <v>0</v>
      </c>
      <c r="S266" s="204"/>
      <c r="T266" s="206">
        <f>T267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207" t="s">
        <v>89</v>
      </c>
      <c r="AT266" s="208" t="s">
        <v>80</v>
      </c>
      <c r="AU266" s="208" t="s">
        <v>81</v>
      </c>
      <c r="AY266" s="207" t="s">
        <v>144</v>
      </c>
      <c r="BK266" s="209">
        <f>BK267</f>
        <v>0</v>
      </c>
    </row>
    <row r="267" s="2" customFormat="1" ht="21.75" customHeight="1">
      <c r="A267" s="37"/>
      <c r="B267" s="38"/>
      <c r="C267" s="210" t="s">
        <v>414</v>
      </c>
      <c r="D267" s="210" t="s">
        <v>145</v>
      </c>
      <c r="E267" s="211" t="s">
        <v>415</v>
      </c>
      <c r="F267" s="212" t="s">
        <v>416</v>
      </c>
      <c r="G267" s="213" t="s">
        <v>208</v>
      </c>
      <c r="H267" s="214">
        <v>150.90799999999999</v>
      </c>
      <c r="I267" s="215"/>
      <c r="J267" s="216">
        <f>ROUND(I267*H267,2)</f>
        <v>0</v>
      </c>
      <c r="K267" s="217"/>
      <c r="L267" s="43"/>
      <c r="M267" s="218" t="s">
        <v>1</v>
      </c>
      <c r="N267" s="219" t="s">
        <v>46</v>
      </c>
      <c r="O267" s="90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149</v>
      </c>
      <c r="AT267" s="222" t="s">
        <v>145</v>
      </c>
      <c r="AU267" s="222" t="s">
        <v>89</v>
      </c>
      <c r="AY267" s="16" t="s">
        <v>144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89</v>
      </c>
      <c r="BK267" s="223">
        <f>ROUND(I267*H267,2)</f>
        <v>0</v>
      </c>
      <c r="BL267" s="16" t="s">
        <v>149</v>
      </c>
      <c r="BM267" s="222" t="s">
        <v>417</v>
      </c>
    </row>
    <row r="268" s="11" customFormat="1" ht="25.92" customHeight="1">
      <c r="A268" s="11"/>
      <c r="B268" s="196"/>
      <c r="C268" s="197"/>
      <c r="D268" s="198" t="s">
        <v>80</v>
      </c>
      <c r="E268" s="199" t="s">
        <v>418</v>
      </c>
      <c r="F268" s="199" t="s">
        <v>419</v>
      </c>
      <c r="G268" s="197"/>
      <c r="H268" s="197"/>
      <c r="I268" s="200"/>
      <c r="J268" s="201">
        <f>BK268</f>
        <v>0</v>
      </c>
      <c r="K268" s="197"/>
      <c r="L268" s="202"/>
      <c r="M268" s="203"/>
      <c r="N268" s="204"/>
      <c r="O268" s="204"/>
      <c r="P268" s="205">
        <f>SUM(P269:P278)</f>
        <v>0</v>
      </c>
      <c r="Q268" s="204"/>
      <c r="R268" s="205">
        <f>SUM(R269:R278)</f>
        <v>0</v>
      </c>
      <c r="S268" s="204"/>
      <c r="T268" s="206">
        <f>SUM(T269:T278)</f>
        <v>0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R268" s="207" t="s">
        <v>91</v>
      </c>
      <c r="AT268" s="208" t="s">
        <v>80</v>
      </c>
      <c r="AU268" s="208" t="s">
        <v>81</v>
      </c>
      <c r="AY268" s="207" t="s">
        <v>144</v>
      </c>
      <c r="BK268" s="209">
        <f>SUM(BK269:BK278)</f>
        <v>0</v>
      </c>
    </row>
    <row r="269" s="2" customFormat="1" ht="33" customHeight="1">
      <c r="A269" s="37"/>
      <c r="B269" s="38"/>
      <c r="C269" s="210" t="s">
        <v>280</v>
      </c>
      <c r="D269" s="210" t="s">
        <v>145</v>
      </c>
      <c r="E269" s="211" t="s">
        <v>420</v>
      </c>
      <c r="F269" s="212" t="s">
        <v>421</v>
      </c>
      <c r="G269" s="213" t="s">
        <v>148</v>
      </c>
      <c r="H269" s="214">
        <v>5.0609999999999999</v>
      </c>
      <c r="I269" s="215"/>
      <c r="J269" s="216">
        <f>ROUND(I269*H269,2)</f>
        <v>0</v>
      </c>
      <c r="K269" s="217"/>
      <c r="L269" s="43"/>
      <c r="M269" s="218" t="s">
        <v>1</v>
      </c>
      <c r="N269" s="219" t="s">
        <v>46</v>
      </c>
      <c r="O269" s="90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177</v>
      </c>
      <c r="AT269" s="222" t="s">
        <v>145</v>
      </c>
      <c r="AU269" s="222" t="s">
        <v>89</v>
      </c>
      <c r="AY269" s="16" t="s">
        <v>144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89</v>
      </c>
      <c r="BK269" s="223">
        <f>ROUND(I269*H269,2)</f>
        <v>0</v>
      </c>
      <c r="BL269" s="16" t="s">
        <v>177</v>
      </c>
      <c r="BM269" s="222" t="s">
        <v>422</v>
      </c>
    </row>
    <row r="270" s="2" customFormat="1" ht="24.15" customHeight="1">
      <c r="A270" s="37"/>
      <c r="B270" s="38"/>
      <c r="C270" s="210" t="s">
        <v>423</v>
      </c>
      <c r="D270" s="210" t="s">
        <v>145</v>
      </c>
      <c r="E270" s="211" t="s">
        <v>424</v>
      </c>
      <c r="F270" s="212" t="s">
        <v>425</v>
      </c>
      <c r="G270" s="213" t="s">
        <v>148</v>
      </c>
      <c r="H270" s="214">
        <v>5.0609999999999999</v>
      </c>
      <c r="I270" s="215"/>
      <c r="J270" s="216">
        <f>ROUND(I270*H270,2)</f>
        <v>0</v>
      </c>
      <c r="K270" s="217"/>
      <c r="L270" s="43"/>
      <c r="M270" s="218" t="s">
        <v>1</v>
      </c>
      <c r="N270" s="219" t="s">
        <v>46</v>
      </c>
      <c r="O270" s="90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2" t="s">
        <v>177</v>
      </c>
      <c r="AT270" s="222" t="s">
        <v>145</v>
      </c>
      <c r="AU270" s="222" t="s">
        <v>89</v>
      </c>
      <c r="AY270" s="16" t="s">
        <v>144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6" t="s">
        <v>89</v>
      </c>
      <c r="BK270" s="223">
        <f>ROUND(I270*H270,2)</f>
        <v>0</v>
      </c>
      <c r="BL270" s="16" t="s">
        <v>177</v>
      </c>
      <c r="BM270" s="222" t="s">
        <v>426</v>
      </c>
    </row>
    <row r="271" s="2" customFormat="1" ht="16.5" customHeight="1">
      <c r="A271" s="37"/>
      <c r="B271" s="38"/>
      <c r="C271" s="210" t="s">
        <v>284</v>
      </c>
      <c r="D271" s="210" t="s">
        <v>145</v>
      </c>
      <c r="E271" s="211" t="s">
        <v>427</v>
      </c>
      <c r="F271" s="212" t="s">
        <v>428</v>
      </c>
      <c r="G271" s="213" t="s">
        <v>148</v>
      </c>
      <c r="H271" s="214">
        <v>51.656999999999996</v>
      </c>
      <c r="I271" s="215"/>
      <c r="J271" s="216">
        <f>ROUND(I271*H271,2)</f>
        <v>0</v>
      </c>
      <c r="K271" s="217"/>
      <c r="L271" s="43"/>
      <c r="M271" s="218" t="s">
        <v>1</v>
      </c>
      <c r="N271" s="219" t="s">
        <v>46</v>
      </c>
      <c r="O271" s="90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2" t="s">
        <v>177</v>
      </c>
      <c r="AT271" s="222" t="s">
        <v>145</v>
      </c>
      <c r="AU271" s="222" t="s">
        <v>89</v>
      </c>
      <c r="AY271" s="16" t="s">
        <v>144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6" t="s">
        <v>89</v>
      </c>
      <c r="BK271" s="223">
        <f>ROUND(I271*H271,2)</f>
        <v>0</v>
      </c>
      <c r="BL271" s="16" t="s">
        <v>177</v>
      </c>
      <c r="BM271" s="222" t="s">
        <v>429</v>
      </c>
    </row>
    <row r="272" s="2" customFormat="1" ht="16.5" customHeight="1">
      <c r="A272" s="37"/>
      <c r="B272" s="38"/>
      <c r="C272" s="210" t="s">
        <v>430</v>
      </c>
      <c r="D272" s="210" t="s">
        <v>145</v>
      </c>
      <c r="E272" s="211" t="s">
        <v>431</v>
      </c>
      <c r="F272" s="212" t="s">
        <v>432</v>
      </c>
      <c r="G272" s="213" t="s">
        <v>148</v>
      </c>
      <c r="H272" s="214">
        <v>51.656999999999996</v>
      </c>
      <c r="I272" s="215"/>
      <c r="J272" s="216">
        <f>ROUND(I272*H272,2)</f>
        <v>0</v>
      </c>
      <c r="K272" s="217"/>
      <c r="L272" s="43"/>
      <c r="M272" s="218" t="s">
        <v>1</v>
      </c>
      <c r="N272" s="219" t="s">
        <v>46</v>
      </c>
      <c r="O272" s="90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177</v>
      </c>
      <c r="AT272" s="222" t="s">
        <v>145</v>
      </c>
      <c r="AU272" s="222" t="s">
        <v>89</v>
      </c>
      <c r="AY272" s="16" t="s">
        <v>144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89</v>
      </c>
      <c r="BK272" s="223">
        <f>ROUND(I272*H272,2)</f>
        <v>0</v>
      </c>
      <c r="BL272" s="16" t="s">
        <v>177</v>
      </c>
      <c r="BM272" s="222" t="s">
        <v>433</v>
      </c>
    </row>
    <row r="273" s="12" customFormat="1">
      <c r="A273" s="12"/>
      <c r="B273" s="224"/>
      <c r="C273" s="225"/>
      <c r="D273" s="226" t="s">
        <v>164</v>
      </c>
      <c r="E273" s="227" t="s">
        <v>1</v>
      </c>
      <c r="F273" s="228" t="s">
        <v>434</v>
      </c>
      <c r="G273" s="225"/>
      <c r="H273" s="229">
        <v>51.656999999999996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164</v>
      </c>
      <c r="AU273" s="235" t="s">
        <v>89</v>
      </c>
      <c r="AV273" s="12" t="s">
        <v>91</v>
      </c>
      <c r="AW273" s="12" t="s">
        <v>36</v>
      </c>
      <c r="AX273" s="12" t="s">
        <v>81</v>
      </c>
      <c r="AY273" s="235" t="s">
        <v>144</v>
      </c>
    </row>
    <row r="274" s="13" customFormat="1">
      <c r="A274" s="13"/>
      <c r="B274" s="236"/>
      <c r="C274" s="237"/>
      <c r="D274" s="226" t="s">
        <v>164</v>
      </c>
      <c r="E274" s="238" t="s">
        <v>1</v>
      </c>
      <c r="F274" s="239" t="s">
        <v>166</v>
      </c>
      <c r="G274" s="237"/>
      <c r="H274" s="240">
        <v>51.656999999999996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164</v>
      </c>
      <c r="AU274" s="246" t="s">
        <v>89</v>
      </c>
      <c r="AV274" s="13" t="s">
        <v>149</v>
      </c>
      <c r="AW274" s="13" t="s">
        <v>36</v>
      </c>
      <c r="AX274" s="13" t="s">
        <v>89</v>
      </c>
      <c r="AY274" s="246" t="s">
        <v>144</v>
      </c>
    </row>
    <row r="275" s="2" customFormat="1" ht="16.5" customHeight="1">
      <c r="A275" s="37"/>
      <c r="B275" s="38"/>
      <c r="C275" s="210" t="s">
        <v>291</v>
      </c>
      <c r="D275" s="210" t="s">
        <v>145</v>
      </c>
      <c r="E275" s="211" t="s">
        <v>435</v>
      </c>
      <c r="F275" s="212" t="s">
        <v>436</v>
      </c>
      <c r="G275" s="213" t="s">
        <v>148</v>
      </c>
      <c r="H275" s="214">
        <v>5.8200000000000003</v>
      </c>
      <c r="I275" s="215"/>
      <c r="J275" s="216">
        <f>ROUND(I275*H275,2)</f>
        <v>0</v>
      </c>
      <c r="K275" s="217"/>
      <c r="L275" s="43"/>
      <c r="M275" s="218" t="s">
        <v>1</v>
      </c>
      <c r="N275" s="219" t="s">
        <v>46</v>
      </c>
      <c r="O275" s="90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177</v>
      </c>
      <c r="AT275" s="222" t="s">
        <v>145</v>
      </c>
      <c r="AU275" s="222" t="s">
        <v>89</v>
      </c>
      <c r="AY275" s="16" t="s">
        <v>144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89</v>
      </c>
      <c r="BK275" s="223">
        <f>ROUND(I275*H275,2)</f>
        <v>0</v>
      </c>
      <c r="BL275" s="16" t="s">
        <v>177</v>
      </c>
      <c r="BM275" s="222" t="s">
        <v>437</v>
      </c>
    </row>
    <row r="276" s="12" customFormat="1">
      <c r="A276" s="12"/>
      <c r="B276" s="224"/>
      <c r="C276" s="225"/>
      <c r="D276" s="226" t="s">
        <v>164</v>
      </c>
      <c r="E276" s="227" t="s">
        <v>1</v>
      </c>
      <c r="F276" s="228" t="s">
        <v>438</v>
      </c>
      <c r="G276" s="225"/>
      <c r="H276" s="229">
        <v>5.8200000000000003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5" t="s">
        <v>164</v>
      </c>
      <c r="AU276" s="235" t="s">
        <v>89</v>
      </c>
      <c r="AV276" s="12" t="s">
        <v>91</v>
      </c>
      <c r="AW276" s="12" t="s">
        <v>36</v>
      </c>
      <c r="AX276" s="12" t="s">
        <v>81</v>
      </c>
      <c r="AY276" s="235" t="s">
        <v>144</v>
      </c>
    </row>
    <row r="277" s="13" customFormat="1">
      <c r="A277" s="13"/>
      <c r="B277" s="236"/>
      <c r="C277" s="237"/>
      <c r="D277" s="226" t="s">
        <v>164</v>
      </c>
      <c r="E277" s="238" t="s">
        <v>1</v>
      </c>
      <c r="F277" s="239" t="s">
        <v>166</v>
      </c>
      <c r="G277" s="237"/>
      <c r="H277" s="240">
        <v>5.8200000000000003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164</v>
      </c>
      <c r="AU277" s="246" t="s">
        <v>89</v>
      </c>
      <c r="AV277" s="13" t="s">
        <v>149</v>
      </c>
      <c r="AW277" s="13" t="s">
        <v>36</v>
      </c>
      <c r="AX277" s="13" t="s">
        <v>89</v>
      </c>
      <c r="AY277" s="246" t="s">
        <v>144</v>
      </c>
    </row>
    <row r="278" s="2" customFormat="1" ht="21.75" customHeight="1">
      <c r="A278" s="37"/>
      <c r="B278" s="38"/>
      <c r="C278" s="210" t="s">
        <v>439</v>
      </c>
      <c r="D278" s="210" t="s">
        <v>145</v>
      </c>
      <c r="E278" s="211" t="s">
        <v>440</v>
      </c>
      <c r="F278" s="212" t="s">
        <v>441</v>
      </c>
      <c r="G278" s="213" t="s">
        <v>442</v>
      </c>
      <c r="H278" s="257"/>
      <c r="I278" s="215"/>
      <c r="J278" s="216">
        <f>ROUND(I278*H278,2)</f>
        <v>0</v>
      </c>
      <c r="K278" s="217"/>
      <c r="L278" s="43"/>
      <c r="M278" s="218" t="s">
        <v>1</v>
      </c>
      <c r="N278" s="219" t="s">
        <v>46</v>
      </c>
      <c r="O278" s="90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177</v>
      </c>
      <c r="AT278" s="222" t="s">
        <v>145</v>
      </c>
      <c r="AU278" s="222" t="s">
        <v>89</v>
      </c>
      <c r="AY278" s="16" t="s">
        <v>144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89</v>
      </c>
      <c r="BK278" s="223">
        <f>ROUND(I278*H278,2)</f>
        <v>0</v>
      </c>
      <c r="BL278" s="16" t="s">
        <v>177</v>
      </c>
      <c r="BM278" s="222" t="s">
        <v>443</v>
      </c>
    </row>
    <row r="279" s="11" customFormat="1" ht="25.92" customHeight="1">
      <c r="A279" s="11"/>
      <c r="B279" s="196"/>
      <c r="C279" s="197"/>
      <c r="D279" s="198" t="s">
        <v>80</v>
      </c>
      <c r="E279" s="199" t="s">
        <v>444</v>
      </c>
      <c r="F279" s="199" t="s">
        <v>445</v>
      </c>
      <c r="G279" s="197"/>
      <c r="H279" s="197"/>
      <c r="I279" s="200"/>
      <c r="J279" s="201">
        <f>BK279</f>
        <v>0</v>
      </c>
      <c r="K279" s="197"/>
      <c r="L279" s="202"/>
      <c r="M279" s="203"/>
      <c r="N279" s="204"/>
      <c r="O279" s="204"/>
      <c r="P279" s="205">
        <f>SUM(P280:P282)</f>
        <v>0</v>
      </c>
      <c r="Q279" s="204"/>
      <c r="R279" s="205">
        <f>SUM(R280:R282)</f>
        <v>0</v>
      </c>
      <c r="S279" s="204"/>
      <c r="T279" s="206">
        <f>SUM(T280:T282)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207" t="s">
        <v>89</v>
      </c>
      <c r="AT279" s="208" t="s">
        <v>80</v>
      </c>
      <c r="AU279" s="208" t="s">
        <v>81</v>
      </c>
      <c r="AY279" s="207" t="s">
        <v>144</v>
      </c>
      <c r="BK279" s="209">
        <f>SUM(BK280:BK282)</f>
        <v>0</v>
      </c>
    </row>
    <row r="280" s="2" customFormat="1" ht="16.5" customHeight="1">
      <c r="A280" s="37"/>
      <c r="B280" s="38"/>
      <c r="C280" s="210" t="s">
        <v>294</v>
      </c>
      <c r="D280" s="210" t="s">
        <v>145</v>
      </c>
      <c r="E280" s="211" t="s">
        <v>446</v>
      </c>
      <c r="F280" s="212" t="s">
        <v>447</v>
      </c>
      <c r="G280" s="213" t="s">
        <v>448</v>
      </c>
      <c r="H280" s="214">
        <v>5</v>
      </c>
      <c r="I280" s="215"/>
      <c r="J280" s="216">
        <f>ROUND(I280*H280,2)</f>
        <v>0</v>
      </c>
      <c r="K280" s="217"/>
      <c r="L280" s="43"/>
      <c r="M280" s="218" t="s">
        <v>1</v>
      </c>
      <c r="N280" s="219" t="s">
        <v>46</v>
      </c>
      <c r="O280" s="90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2" t="s">
        <v>149</v>
      </c>
      <c r="AT280" s="222" t="s">
        <v>145</v>
      </c>
      <c r="AU280" s="222" t="s">
        <v>89</v>
      </c>
      <c r="AY280" s="16" t="s">
        <v>144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6" t="s">
        <v>89</v>
      </c>
      <c r="BK280" s="223">
        <f>ROUND(I280*H280,2)</f>
        <v>0</v>
      </c>
      <c r="BL280" s="16" t="s">
        <v>149</v>
      </c>
      <c r="BM280" s="222" t="s">
        <v>449</v>
      </c>
    </row>
    <row r="281" s="2" customFormat="1" ht="16.5" customHeight="1">
      <c r="A281" s="37"/>
      <c r="B281" s="38"/>
      <c r="C281" s="210" t="s">
        <v>450</v>
      </c>
      <c r="D281" s="210" t="s">
        <v>145</v>
      </c>
      <c r="E281" s="211" t="s">
        <v>451</v>
      </c>
      <c r="F281" s="212" t="s">
        <v>452</v>
      </c>
      <c r="G281" s="213" t="s">
        <v>448</v>
      </c>
      <c r="H281" s="214">
        <v>10</v>
      </c>
      <c r="I281" s="215"/>
      <c r="J281" s="216">
        <f>ROUND(I281*H281,2)</f>
        <v>0</v>
      </c>
      <c r="K281" s="217"/>
      <c r="L281" s="43"/>
      <c r="M281" s="218" t="s">
        <v>1</v>
      </c>
      <c r="N281" s="219" t="s">
        <v>46</v>
      </c>
      <c r="O281" s="90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149</v>
      </c>
      <c r="AT281" s="222" t="s">
        <v>145</v>
      </c>
      <c r="AU281" s="222" t="s">
        <v>89</v>
      </c>
      <c r="AY281" s="16" t="s">
        <v>144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89</v>
      </c>
      <c r="BK281" s="223">
        <f>ROUND(I281*H281,2)</f>
        <v>0</v>
      </c>
      <c r="BL281" s="16" t="s">
        <v>149</v>
      </c>
      <c r="BM281" s="222" t="s">
        <v>453</v>
      </c>
    </row>
    <row r="282" s="2" customFormat="1" ht="16.5" customHeight="1">
      <c r="A282" s="37"/>
      <c r="B282" s="38"/>
      <c r="C282" s="210" t="s">
        <v>299</v>
      </c>
      <c r="D282" s="210" t="s">
        <v>145</v>
      </c>
      <c r="E282" s="211" t="s">
        <v>454</v>
      </c>
      <c r="F282" s="212" t="s">
        <v>455</v>
      </c>
      <c r="G282" s="213" t="s">
        <v>448</v>
      </c>
      <c r="H282" s="214">
        <v>10</v>
      </c>
      <c r="I282" s="215"/>
      <c r="J282" s="216">
        <f>ROUND(I282*H282,2)</f>
        <v>0</v>
      </c>
      <c r="K282" s="217"/>
      <c r="L282" s="43"/>
      <c r="M282" s="218" t="s">
        <v>1</v>
      </c>
      <c r="N282" s="219" t="s">
        <v>46</v>
      </c>
      <c r="O282" s="90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2" t="s">
        <v>149</v>
      </c>
      <c r="AT282" s="222" t="s">
        <v>145</v>
      </c>
      <c r="AU282" s="222" t="s">
        <v>89</v>
      </c>
      <c r="AY282" s="16" t="s">
        <v>144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89</v>
      </c>
      <c r="BK282" s="223">
        <f>ROUND(I282*H282,2)</f>
        <v>0</v>
      </c>
      <c r="BL282" s="16" t="s">
        <v>149</v>
      </c>
      <c r="BM282" s="222" t="s">
        <v>456</v>
      </c>
    </row>
    <row r="283" s="11" customFormat="1" ht="25.92" customHeight="1">
      <c r="A283" s="11"/>
      <c r="B283" s="196"/>
      <c r="C283" s="197"/>
      <c r="D283" s="198" t="s">
        <v>80</v>
      </c>
      <c r="E283" s="199" t="s">
        <v>457</v>
      </c>
      <c r="F283" s="199" t="s">
        <v>458</v>
      </c>
      <c r="G283" s="197"/>
      <c r="H283" s="197"/>
      <c r="I283" s="200"/>
      <c r="J283" s="201">
        <f>BK283</f>
        <v>0</v>
      </c>
      <c r="K283" s="197"/>
      <c r="L283" s="202"/>
      <c r="M283" s="203"/>
      <c r="N283" s="204"/>
      <c r="O283" s="204"/>
      <c r="P283" s="205">
        <f>SUM(P284:P315)</f>
        <v>0</v>
      </c>
      <c r="Q283" s="204"/>
      <c r="R283" s="205">
        <f>SUM(R284:R315)</f>
        <v>0</v>
      </c>
      <c r="S283" s="204"/>
      <c r="T283" s="206">
        <f>SUM(T284:T315)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207" t="s">
        <v>91</v>
      </c>
      <c r="AT283" s="208" t="s">
        <v>80</v>
      </c>
      <c r="AU283" s="208" t="s">
        <v>81</v>
      </c>
      <c r="AY283" s="207" t="s">
        <v>144</v>
      </c>
      <c r="BK283" s="209">
        <f>SUM(BK284:BK315)</f>
        <v>0</v>
      </c>
    </row>
    <row r="284" s="2" customFormat="1" ht="21.75" customHeight="1">
      <c r="A284" s="37"/>
      <c r="B284" s="38"/>
      <c r="C284" s="210" t="s">
        <v>459</v>
      </c>
      <c r="D284" s="210" t="s">
        <v>145</v>
      </c>
      <c r="E284" s="211" t="s">
        <v>460</v>
      </c>
      <c r="F284" s="212" t="s">
        <v>461</v>
      </c>
      <c r="G284" s="213" t="s">
        <v>400</v>
      </c>
      <c r="H284" s="214">
        <v>89.010000000000005</v>
      </c>
      <c r="I284" s="215"/>
      <c r="J284" s="216">
        <f>ROUND(I284*H284,2)</f>
        <v>0</v>
      </c>
      <c r="K284" s="217"/>
      <c r="L284" s="43"/>
      <c r="M284" s="218" t="s">
        <v>1</v>
      </c>
      <c r="N284" s="219" t="s">
        <v>46</v>
      </c>
      <c r="O284" s="90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177</v>
      </c>
      <c r="AT284" s="222" t="s">
        <v>145</v>
      </c>
      <c r="AU284" s="222" t="s">
        <v>89</v>
      </c>
      <c r="AY284" s="16" t="s">
        <v>144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89</v>
      </c>
      <c r="BK284" s="223">
        <f>ROUND(I284*H284,2)</f>
        <v>0</v>
      </c>
      <c r="BL284" s="16" t="s">
        <v>177</v>
      </c>
      <c r="BM284" s="222" t="s">
        <v>462</v>
      </c>
    </row>
    <row r="285" s="12" customFormat="1">
      <c r="A285" s="12"/>
      <c r="B285" s="224"/>
      <c r="C285" s="225"/>
      <c r="D285" s="226" t="s">
        <v>164</v>
      </c>
      <c r="E285" s="227" t="s">
        <v>1</v>
      </c>
      <c r="F285" s="228" t="s">
        <v>463</v>
      </c>
      <c r="G285" s="225"/>
      <c r="H285" s="229">
        <v>13.75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5" t="s">
        <v>164</v>
      </c>
      <c r="AU285" s="235" t="s">
        <v>89</v>
      </c>
      <c r="AV285" s="12" t="s">
        <v>91</v>
      </c>
      <c r="AW285" s="12" t="s">
        <v>36</v>
      </c>
      <c r="AX285" s="12" t="s">
        <v>81</v>
      </c>
      <c r="AY285" s="235" t="s">
        <v>144</v>
      </c>
    </row>
    <row r="286" s="12" customFormat="1">
      <c r="A286" s="12"/>
      <c r="B286" s="224"/>
      <c r="C286" s="225"/>
      <c r="D286" s="226" t="s">
        <v>164</v>
      </c>
      <c r="E286" s="227" t="s">
        <v>1</v>
      </c>
      <c r="F286" s="228" t="s">
        <v>464</v>
      </c>
      <c r="G286" s="225"/>
      <c r="H286" s="229">
        <v>19.329999999999998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5" t="s">
        <v>164</v>
      </c>
      <c r="AU286" s="235" t="s">
        <v>89</v>
      </c>
      <c r="AV286" s="12" t="s">
        <v>91</v>
      </c>
      <c r="AW286" s="12" t="s">
        <v>36</v>
      </c>
      <c r="AX286" s="12" t="s">
        <v>81</v>
      </c>
      <c r="AY286" s="235" t="s">
        <v>144</v>
      </c>
    </row>
    <row r="287" s="12" customFormat="1">
      <c r="A287" s="12"/>
      <c r="B287" s="224"/>
      <c r="C287" s="225"/>
      <c r="D287" s="226" t="s">
        <v>164</v>
      </c>
      <c r="E287" s="227" t="s">
        <v>1</v>
      </c>
      <c r="F287" s="228" t="s">
        <v>465</v>
      </c>
      <c r="G287" s="225"/>
      <c r="H287" s="229">
        <v>28.550000000000001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5" t="s">
        <v>164</v>
      </c>
      <c r="AU287" s="235" t="s">
        <v>89</v>
      </c>
      <c r="AV287" s="12" t="s">
        <v>91</v>
      </c>
      <c r="AW287" s="12" t="s">
        <v>36</v>
      </c>
      <c r="AX287" s="12" t="s">
        <v>81</v>
      </c>
      <c r="AY287" s="235" t="s">
        <v>144</v>
      </c>
    </row>
    <row r="288" s="12" customFormat="1">
      <c r="A288" s="12"/>
      <c r="B288" s="224"/>
      <c r="C288" s="225"/>
      <c r="D288" s="226" t="s">
        <v>164</v>
      </c>
      <c r="E288" s="227" t="s">
        <v>1</v>
      </c>
      <c r="F288" s="228" t="s">
        <v>466</v>
      </c>
      <c r="G288" s="225"/>
      <c r="H288" s="229">
        <v>21.140000000000001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5" t="s">
        <v>164</v>
      </c>
      <c r="AU288" s="235" t="s">
        <v>89</v>
      </c>
      <c r="AV288" s="12" t="s">
        <v>91</v>
      </c>
      <c r="AW288" s="12" t="s">
        <v>36</v>
      </c>
      <c r="AX288" s="12" t="s">
        <v>81</v>
      </c>
      <c r="AY288" s="235" t="s">
        <v>144</v>
      </c>
    </row>
    <row r="289" s="12" customFormat="1">
      <c r="A289" s="12"/>
      <c r="B289" s="224"/>
      <c r="C289" s="225"/>
      <c r="D289" s="226" t="s">
        <v>164</v>
      </c>
      <c r="E289" s="227" t="s">
        <v>1</v>
      </c>
      <c r="F289" s="228" t="s">
        <v>467</v>
      </c>
      <c r="G289" s="225"/>
      <c r="H289" s="229">
        <v>6.2400000000000002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5" t="s">
        <v>164</v>
      </c>
      <c r="AU289" s="235" t="s">
        <v>89</v>
      </c>
      <c r="AV289" s="12" t="s">
        <v>91</v>
      </c>
      <c r="AW289" s="12" t="s">
        <v>36</v>
      </c>
      <c r="AX289" s="12" t="s">
        <v>81</v>
      </c>
      <c r="AY289" s="235" t="s">
        <v>144</v>
      </c>
    </row>
    <row r="290" s="13" customFormat="1">
      <c r="A290" s="13"/>
      <c r="B290" s="236"/>
      <c r="C290" s="237"/>
      <c r="D290" s="226" t="s">
        <v>164</v>
      </c>
      <c r="E290" s="238" t="s">
        <v>1</v>
      </c>
      <c r="F290" s="239" t="s">
        <v>166</v>
      </c>
      <c r="G290" s="237"/>
      <c r="H290" s="240">
        <v>89.009999999999991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164</v>
      </c>
      <c r="AU290" s="246" t="s">
        <v>89</v>
      </c>
      <c r="AV290" s="13" t="s">
        <v>149</v>
      </c>
      <c r="AW290" s="13" t="s">
        <v>36</v>
      </c>
      <c r="AX290" s="13" t="s">
        <v>89</v>
      </c>
      <c r="AY290" s="246" t="s">
        <v>144</v>
      </c>
    </row>
    <row r="291" s="2" customFormat="1" ht="21.75" customHeight="1">
      <c r="A291" s="37"/>
      <c r="B291" s="38"/>
      <c r="C291" s="210" t="s">
        <v>304</v>
      </c>
      <c r="D291" s="210" t="s">
        <v>145</v>
      </c>
      <c r="E291" s="211" t="s">
        <v>468</v>
      </c>
      <c r="F291" s="212" t="s">
        <v>469</v>
      </c>
      <c r="G291" s="213" t="s">
        <v>400</v>
      </c>
      <c r="H291" s="214">
        <v>114.40000000000001</v>
      </c>
      <c r="I291" s="215"/>
      <c r="J291" s="216">
        <f>ROUND(I291*H291,2)</f>
        <v>0</v>
      </c>
      <c r="K291" s="217"/>
      <c r="L291" s="43"/>
      <c r="M291" s="218" t="s">
        <v>1</v>
      </c>
      <c r="N291" s="219" t="s">
        <v>46</v>
      </c>
      <c r="O291" s="90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177</v>
      </c>
      <c r="AT291" s="222" t="s">
        <v>145</v>
      </c>
      <c r="AU291" s="222" t="s">
        <v>89</v>
      </c>
      <c r="AY291" s="16" t="s">
        <v>144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89</v>
      </c>
      <c r="BK291" s="223">
        <f>ROUND(I291*H291,2)</f>
        <v>0</v>
      </c>
      <c r="BL291" s="16" t="s">
        <v>177</v>
      </c>
      <c r="BM291" s="222" t="s">
        <v>470</v>
      </c>
    </row>
    <row r="292" s="12" customFormat="1">
      <c r="A292" s="12"/>
      <c r="B292" s="224"/>
      <c r="C292" s="225"/>
      <c r="D292" s="226" t="s">
        <v>164</v>
      </c>
      <c r="E292" s="227" t="s">
        <v>1</v>
      </c>
      <c r="F292" s="228" t="s">
        <v>471</v>
      </c>
      <c r="G292" s="225"/>
      <c r="H292" s="229">
        <v>37.130000000000003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5" t="s">
        <v>164</v>
      </c>
      <c r="AU292" s="235" t="s">
        <v>89</v>
      </c>
      <c r="AV292" s="12" t="s">
        <v>91</v>
      </c>
      <c r="AW292" s="12" t="s">
        <v>36</v>
      </c>
      <c r="AX292" s="12" t="s">
        <v>81</v>
      </c>
      <c r="AY292" s="235" t="s">
        <v>144</v>
      </c>
    </row>
    <row r="293" s="12" customFormat="1">
      <c r="A293" s="12"/>
      <c r="B293" s="224"/>
      <c r="C293" s="225"/>
      <c r="D293" s="226" t="s">
        <v>164</v>
      </c>
      <c r="E293" s="227" t="s">
        <v>1</v>
      </c>
      <c r="F293" s="228" t="s">
        <v>472</v>
      </c>
      <c r="G293" s="225"/>
      <c r="H293" s="229">
        <v>36.100000000000001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5" t="s">
        <v>164</v>
      </c>
      <c r="AU293" s="235" t="s">
        <v>89</v>
      </c>
      <c r="AV293" s="12" t="s">
        <v>91</v>
      </c>
      <c r="AW293" s="12" t="s">
        <v>36</v>
      </c>
      <c r="AX293" s="12" t="s">
        <v>81</v>
      </c>
      <c r="AY293" s="235" t="s">
        <v>144</v>
      </c>
    </row>
    <row r="294" s="12" customFormat="1">
      <c r="A294" s="12"/>
      <c r="B294" s="224"/>
      <c r="C294" s="225"/>
      <c r="D294" s="226" t="s">
        <v>164</v>
      </c>
      <c r="E294" s="227" t="s">
        <v>1</v>
      </c>
      <c r="F294" s="228" t="s">
        <v>473</v>
      </c>
      <c r="G294" s="225"/>
      <c r="H294" s="229">
        <v>17.039999999999999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5" t="s">
        <v>164</v>
      </c>
      <c r="AU294" s="235" t="s">
        <v>89</v>
      </c>
      <c r="AV294" s="12" t="s">
        <v>91</v>
      </c>
      <c r="AW294" s="12" t="s">
        <v>36</v>
      </c>
      <c r="AX294" s="12" t="s">
        <v>81</v>
      </c>
      <c r="AY294" s="235" t="s">
        <v>144</v>
      </c>
    </row>
    <row r="295" s="12" customFormat="1">
      <c r="A295" s="12"/>
      <c r="B295" s="224"/>
      <c r="C295" s="225"/>
      <c r="D295" s="226" t="s">
        <v>164</v>
      </c>
      <c r="E295" s="227" t="s">
        <v>1</v>
      </c>
      <c r="F295" s="228" t="s">
        <v>474</v>
      </c>
      <c r="G295" s="225"/>
      <c r="H295" s="229">
        <v>24.129999999999999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5" t="s">
        <v>164</v>
      </c>
      <c r="AU295" s="235" t="s">
        <v>89</v>
      </c>
      <c r="AV295" s="12" t="s">
        <v>91</v>
      </c>
      <c r="AW295" s="12" t="s">
        <v>36</v>
      </c>
      <c r="AX295" s="12" t="s">
        <v>81</v>
      </c>
      <c r="AY295" s="235" t="s">
        <v>144</v>
      </c>
    </row>
    <row r="296" s="13" customFormat="1">
      <c r="A296" s="13"/>
      <c r="B296" s="236"/>
      <c r="C296" s="237"/>
      <c r="D296" s="226" t="s">
        <v>164</v>
      </c>
      <c r="E296" s="238" t="s">
        <v>1</v>
      </c>
      <c r="F296" s="239" t="s">
        <v>166</v>
      </c>
      <c r="G296" s="237"/>
      <c r="H296" s="240">
        <v>114.40000000000001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164</v>
      </c>
      <c r="AU296" s="246" t="s">
        <v>89</v>
      </c>
      <c r="AV296" s="13" t="s">
        <v>149</v>
      </c>
      <c r="AW296" s="13" t="s">
        <v>36</v>
      </c>
      <c r="AX296" s="13" t="s">
        <v>89</v>
      </c>
      <c r="AY296" s="246" t="s">
        <v>144</v>
      </c>
    </row>
    <row r="297" s="2" customFormat="1" ht="21.75" customHeight="1">
      <c r="A297" s="37"/>
      <c r="B297" s="38"/>
      <c r="C297" s="210" t="s">
        <v>475</v>
      </c>
      <c r="D297" s="210" t="s">
        <v>145</v>
      </c>
      <c r="E297" s="211" t="s">
        <v>476</v>
      </c>
      <c r="F297" s="212" t="s">
        <v>477</v>
      </c>
      <c r="G297" s="213" t="s">
        <v>155</v>
      </c>
      <c r="H297" s="214">
        <v>4.1760000000000002</v>
      </c>
      <c r="I297" s="215"/>
      <c r="J297" s="216">
        <f>ROUND(I297*H297,2)</f>
        <v>0</v>
      </c>
      <c r="K297" s="217"/>
      <c r="L297" s="43"/>
      <c r="M297" s="218" t="s">
        <v>1</v>
      </c>
      <c r="N297" s="219" t="s">
        <v>46</v>
      </c>
      <c r="O297" s="90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2" t="s">
        <v>177</v>
      </c>
      <c r="AT297" s="222" t="s">
        <v>145</v>
      </c>
      <c r="AU297" s="222" t="s">
        <v>89</v>
      </c>
      <c r="AY297" s="16" t="s">
        <v>144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6" t="s">
        <v>89</v>
      </c>
      <c r="BK297" s="223">
        <f>ROUND(I297*H297,2)</f>
        <v>0</v>
      </c>
      <c r="BL297" s="16" t="s">
        <v>177</v>
      </c>
      <c r="BM297" s="222" t="s">
        <v>478</v>
      </c>
    </row>
    <row r="298" s="12" customFormat="1">
      <c r="A298" s="12"/>
      <c r="B298" s="224"/>
      <c r="C298" s="225"/>
      <c r="D298" s="226" t="s">
        <v>164</v>
      </c>
      <c r="E298" s="227" t="s">
        <v>1</v>
      </c>
      <c r="F298" s="228" t="s">
        <v>479</v>
      </c>
      <c r="G298" s="225"/>
      <c r="H298" s="229">
        <v>4.1760000000000002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35" t="s">
        <v>164</v>
      </c>
      <c r="AU298" s="235" t="s">
        <v>89</v>
      </c>
      <c r="AV298" s="12" t="s">
        <v>91</v>
      </c>
      <c r="AW298" s="12" t="s">
        <v>36</v>
      </c>
      <c r="AX298" s="12" t="s">
        <v>81</v>
      </c>
      <c r="AY298" s="235" t="s">
        <v>144</v>
      </c>
    </row>
    <row r="299" s="13" customFormat="1">
      <c r="A299" s="13"/>
      <c r="B299" s="236"/>
      <c r="C299" s="237"/>
      <c r="D299" s="226" t="s">
        <v>164</v>
      </c>
      <c r="E299" s="238" t="s">
        <v>1</v>
      </c>
      <c r="F299" s="239" t="s">
        <v>166</v>
      </c>
      <c r="G299" s="237"/>
      <c r="H299" s="240">
        <v>4.1760000000000002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164</v>
      </c>
      <c r="AU299" s="246" t="s">
        <v>89</v>
      </c>
      <c r="AV299" s="13" t="s">
        <v>149</v>
      </c>
      <c r="AW299" s="13" t="s">
        <v>36</v>
      </c>
      <c r="AX299" s="13" t="s">
        <v>89</v>
      </c>
      <c r="AY299" s="246" t="s">
        <v>144</v>
      </c>
    </row>
    <row r="300" s="2" customFormat="1" ht="21.75" customHeight="1">
      <c r="A300" s="37"/>
      <c r="B300" s="38"/>
      <c r="C300" s="210" t="s">
        <v>309</v>
      </c>
      <c r="D300" s="210" t="s">
        <v>145</v>
      </c>
      <c r="E300" s="211" t="s">
        <v>480</v>
      </c>
      <c r="F300" s="212" t="s">
        <v>481</v>
      </c>
      <c r="G300" s="213" t="s">
        <v>148</v>
      </c>
      <c r="H300" s="214">
        <v>45.034999999999997</v>
      </c>
      <c r="I300" s="215"/>
      <c r="J300" s="216">
        <f>ROUND(I300*H300,2)</f>
        <v>0</v>
      </c>
      <c r="K300" s="217"/>
      <c r="L300" s="43"/>
      <c r="M300" s="218" t="s">
        <v>1</v>
      </c>
      <c r="N300" s="219" t="s">
        <v>46</v>
      </c>
      <c r="O300" s="90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2" t="s">
        <v>177</v>
      </c>
      <c r="AT300" s="222" t="s">
        <v>145</v>
      </c>
      <c r="AU300" s="222" t="s">
        <v>89</v>
      </c>
      <c r="AY300" s="16" t="s">
        <v>144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6" t="s">
        <v>89</v>
      </c>
      <c r="BK300" s="223">
        <f>ROUND(I300*H300,2)</f>
        <v>0</v>
      </c>
      <c r="BL300" s="16" t="s">
        <v>177</v>
      </c>
      <c r="BM300" s="222" t="s">
        <v>482</v>
      </c>
    </row>
    <row r="301" s="12" customFormat="1">
      <c r="A301" s="12"/>
      <c r="B301" s="224"/>
      <c r="C301" s="225"/>
      <c r="D301" s="226" t="s">
        <v>164</v>
      </c>
      <c r="E301" s="227" t="s">
        <v>1</v>
      </c>
      <c r="F301" s="228" t="s">
        <v>483</v>
      </c>
      <c r="G301" s="225"/>
      <c r="H301" s="229">
        <v>45.034999999999997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5" t="s">
        <v>164</v>
      </c>
      <c r="AU301" s="235" t="s">
        <v>89</v>
      </c>
      <c r="AV301" s="12" t="s">
        <v>91</v>
      </c>
      <c r="AW301" s="12" t="s">
        <v>36</v>
      </c>
      <c r="AX301" s="12" t="s">
        <v>81</v>
      </c>
      <c r="AY301" s="235" t="s">
        <v>144</v>
      </c>
    </row>
    <row r="302" s="13" customFormat="1">
      <c r="A302" s="13"/>
      <c r="B302" s="236"/>
      <c r="C302" s="237"/>
      <c r="D302" s="226" t="s">
        <v>164</v>
      </c>
      <c r="E302" s="238" t="s">
        <v>1</v>
      </c>
      <c r="F302" s="239" t="s">
        <v>166</v>
      </c>
      <c r="G302" s="237"/>
      <c r="H302" s="240">
        <v>45.034999999999997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164</v>
      </c>
      <c r="AU302" s="246" t="s">
        <v>89</v>
      </c>
      <c r="AV302" s="13" t="s">
        <v>149</v>
      </c>
      <c r="AW302" s="13" t="s">
        <v>36</v>
      </c>
      <c r="AX302" s="13" t="s">
        <v>89</v>
      </c>
      <c r="AY302" s="246" t="s">
        <v>144</v>
      </c>
    </row>
    <row r="303" s="2" customFormat="1" ht="21.75" customHeight="1">
      <c r="A303" s="37"/>
      <c r="B303" s="38"/>
      <c r="C303" s="210" t="s">
        <v>484</v>
      </c>
      <c r="D303" s="210" t="s">
        <v>145</v>
      </c>
      <c r="E303" s="211" t="s">
        <v>485</v>
      </c>
      <c r="F303" s="212" t="s">
        <v>486</v>
      </c>
      <c r="G303" s="213" t="s">
        <v>400</v>
      </c>
      <c r="H303" s="214">
        <v>37.729999999999997</v>
      </c>
      <c r="I303" s="215"/>
      <c r="J303" s="216">
        <f>ROUND(I303*H303,2)</f>
        <v>0</v>
      </c>
      <c r="K303" s="217"/>
      <c r="L303" s="43"/>
      <c r="M303" s="218" t="s">
        <v>1</v>
      </c>
      <c r="N303" s="219" t="s">
        <v>46</v>
      </c>
      <c r="O303" s="90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2" t="s">
        <v>177</v>
      </c>
      <c r="AT303" s="222" t="s">
        <v>145</v>
      </c>
      <c r="AU303" s="222" t="s">
        <v>89</v>
      </c>
      <c r="AY303" s="16" t="s">
        <v>144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6" t="s">
        <v>89</v>
      </c>
      <c r="BK303" s="223">
        <f>ROUND(I303*H303,2)</f>
        <v>0</v>
      </c>
      <c r="BL303" s="16" t="s">
        <v>177</v>
      </c>
      <c r="BM303" s="222" t="s">
        <v>487</v>
      </c>
    </row>
    <row r="304" s="12" customFormat="1">
      <c r="A304" s="12"/>
      <c r="B304" s="224"/>
      <c r="C304" s="225"/>
      <c r="D304" s="226" t="s">
        <v>164</v>
      </c>
      <c r="E304" s="227" t="s">
        <v>1</v>
      </c>
      <c r="F304" s="228" t="s">
        <v>488</v>
      </c>
      <c r="G304" s="225"/>
      <c r="H304" s="229">
        <v>37.729999999999997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35" t="s">
        <v>164</v>
      </c>
      <c r="AU304" s="235" t="s">
        <v>89</v>
      </c>
      <c r="AV304" s="12" t="s">
        <v>91</v>
      </c>
      <c r="AW304" s="12" t="s">
        <v>36</v>
      </c>
      <c r="AX304" s="12" t="s">
        <v>81</v>
      </c>
      <c r="AY304" s="235" t="s">
        <v>144</v>
      </c>
    </row>
    <row r="305" s="13" customFormat="1">
      <c r="A305" s="13"/>
      <c r="B305" s="236"/>
      <c r="C305" s="237"/>
      <c r="D305" s="226" t="s">
        <v>164</v>
      </c>
      <c r="E305" s="238" t="s">
        <v>1</v>
      </c>
      <c r="F305" s="239" t="s">
        <v>166</v>
      </c>
      <c r="G305" s="237"/>
      <c r="H305" s="240">
        <v>37.729999999999997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164</v>
      </c>
      <c r="AU305" s="246" t="s">
        <v>89</v>
      </c>
      <c r="AV305" s="13" t="s">
        <v>149</v>
      </c>
      <c r="AW305" s="13" t="s">
        <v>36</v>
      </c>
      <c r="AX305" s="13" t="s">
        <v>89</v>
      </c>
      <c r="AY305" s="246" t="s">
        <v>144</v>
      </c>
    </row>
    <row r="306" s="2" customFormat="1" ht="21.75" customHeight="1">
      <c r="A306" s="37"/>
      <c r="B306" s="38"/>
      <c r="C306" s="210" t="s">
        <v>313</v>
      </c>
      <c r="D306" s="210" t="s">
        <v>145</v>
      </c>
      <c r="E306" s="211" t="s">
        <v>489</v>
      </c>
      <c r="F306" s="212" t="s">
        <v>490</v>
      </c>
      <c r="G306" s="213" t="s">
        <v>400</v>
      </c>
      <c r="H306" s="214">
        <v>209.86000000000001</v>
      </c>
      <c r="I306" s="215"/>
      <c r="J306" s="216">
        <f>ROUND(I306*H306,2)</f>
        <v>0</v>
      </c>
      <c r="K306" s="217"/>
      <c r="L306" s="43"/>
      <c r="M306" s="218" t="s">
        <v>1</v>
      </c>
      <c r="N306" s="219" t="s">
        <v>46</v>
      </c>
      <c r="O306" s="90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2" t="s">
        <v>177</v>
      </c>
      <c r="AT306" s="222" t="s">
        <v>145</v>
      </c>
      <c r="AU306" s="222" t="s">
        <v>89</v>
      </c>
      <c r="AY306" s="16" t="s">
        <v>144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6" t="s">
        <v>89</v>
      </c>
      <c r="BK306" s="223">
        <f>ROUND(I306*H306,2)</f>
        <v>0</v>
      </c>
      <c r="BL306" s="16" t="s">
        <v>177</v>
      </c>
      <c r="BM306" s="222" t="s">
        <v>491</v>
      </c>
    </row>
    <row r="307" s="12" customFormat="1">
      <c r="A307" s="12"/>
      <c r="B307" s="224"/>
      <c r="C307" s="225"/>
      <c r="D307" s="226" t="s">
        <v>164</v>
      </c>
      <c r="E307" s="227" t="s">
        <v>1</v>
      </c>
      <c r="F307" s="228" t="s">
        <v>492</v>
      </c>
      <c r="G307" s="225"/>
      <c r="H307" s="229">
        <v>157.68000000000001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5" t="s">
        <v>164</v>
      </c>
      <c r="AU307" s="235" t="s">
        <v>89</v>
      </c>
      <c r="AV307" s="12" t="s">
        <v>91</v>
      </c>
      <c r="AW307" s="12" t="s">
        <v>36</v>
      </c>
      <c r="AX307" s="12" t="s">
        <v>81</v>
      </c>
      <c r="AY307" s="235" t="s">
        <v>144</v>
      </c>
    </row>
    <row r="308" s="12" customFormat="1">
      <c r="A308" s="12"/>
      <c r="B308" s="224"/>
      <c r="C308" s="225"/>
      <c r="D308" s="226" t="s">
        <v>164</v>
      </c>
      <c r="E308" s="227" t="s">
        <v>1</v>
      </c>
      <c r="F308" s="228" t="s">
        <v>493</v>
      </c>
      <c r="G308" s="225"/>
      <c r="H308" s="229">
        <v>52.18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5" t="s">
        <v>164</v>
      </c>
      <c r="AU308" s="235" t="s">
        <v>89</v>
      </c>
      <c r="AV308" s="12" t="s">
        <v>91</v>
      </c>
      <c r="AW308" s="12" t="s">
        <v>36</v>
      </c>
      <c r="AX308" s="12" t="s">
        <v>81</v>
      </c>
      <c r="AY308" s="235" t="s">
        <v>144</v>
      </c>
    </row>
    <row r="309" s="13" customFormat="1">
      <c r="A309" s="13"/>
      <c r="B309" s="236"/>
      <c r="C309" s="237"/>
      <c r="D309" s="226" t="s">
        <v>164</v>
      </c>
      <c r="E309" s="238" t="s">
        <v>1</v>
      </c>
      <c r="F309" s="239" t="s">
        <v>166</v>
      </c>
      <c r="G309" s="237"/>
      <c r="H309" s="240">
        <v>209.86000000000001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164</v>
      </c>
      <c r="AU309" s="246" t="s">
        <v>89</v>
      </c>
      <c r="AV309" s="13" t="s">
        <v>149</v>
      </c>
      <c r="AW309" s="13" t="s">
        <v>36</v>
      </c>
      <c r="AX309" s="13" t="s">
        <v>89</v>
      </c>
      <c r="AY309" s="246" t="s">
        <v>144</v>
      </c>
    </row>
    <row r="310" s="2" customFormat="1" ht="33" customHeight="1">
      <c r="A310" s="37"/>
      <c r="B310" s="38"/>
      <c r="C310" s="210" t="s">
        <v>494</v>
      </c>
      <c r="D310" s="210" t="s">
        <v>145</v>
      </c>
      <c r="E310" s="211" t="s">
        <v>495</v>
      </c>
      <c r="F310" s="212" t="s">
        <v>496</v>
      </c>
      <c r="G310" s="213" t="s">
        <v>347</v>
      </c>
      <c r="H310" s="214">
        <v>22</v>
      </c>
      <c r="I310" s="215"/>
      <c r="J310" s="216">
        <f>ROUND(I310*H310,2)</f>
        <v>0</v>
      </c>
      <c r="K310" s="217"/>
      <c r="L310" s="43"/>
      <c r="M310" s="218" t="s">
        <v>1</v>
      </c>
      <c r="N310" s="219" t="s">
        <v>46</v>
      </c>
      <c r="O310" s="90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2" t="s">
        <v>177</v>
      </c>
      <c r="AT310" s="222" t="s">
        <v>145</v>
      </c>
      <c r="AU310" s="222" t="s">
        <v>89</v>
      </c>
      <c r="AY310" s="16" t="s">
        <v>144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6" t="s">
        <v>89</v>
      </c>
      <c r="BK310" s="223">
        <f>ROUND(I310*H310,2)</f>
        <v>0</v>
      </c>
      <c r="BL310" s="16" t="s">
        <v>177</v>
      </c>
      <c r="BM310" s="222" t="s">
        <v>497</v>
      </c>
    </row>
    <row r="311" s="12" customFormat="1">
      <c r="A311" s="12"/>
      <c r="B311" s="224"/>
      <c r="C311" s="225"/>
      <c r="D311" s="226" t="s">
        <v>164</v>
      </c>
      <c r="E311" s="227" t="s">
        <v>1</v>
      </c>
      <c r="F311" s="228" t="s">
        <v>498</v>
      </c>
      <c r="G311" s="225"/>
      <c r="H311" s="229">
        <v>22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5" t="s">
        <v>164</v>
      </c>
      <c r="AU311" s="235" t="s">
        <v>89</v>
      </c>
      <c r="AV311" s="12" t="s">
        <v>91</v>
      </c>
      <c r="AW311" s="12" t="s">
        <v>36</v>
      </c>
      <c r="AX311" s="12" t="s">
        <v>81</v>
      </c>
      <c r="AY311" s="235" t="s">
        <v>144</v>
      </c>
    </row>
    <row r="312" s="13" customFormat="1">
      <c r="A312" s="13"/>
      <c r="B312" s="236"/>
      <c r="C312" s="237"/>
      <c r="D312" s="226" t="s">
        <v>164</v>
      </c>
      <c r="E312" s="238" t="s">
        <v>1</v>
      </c>
      <c r="F312" s="239" t="s">
        <v>166</v>
      </c>
      <c r="G312" s="237"/>
      <c r="H312" s="240">
        <v>22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164</v>
      </c>
      <c r="AU312" s="246" t="s">
        <v>89</v>
      </c>
      <c r="AV312" s="13" t="s">
        <v>149</v>
      </c>
      <c r="AW312" s="13" t="s">
        <v>36</v>
      </c>
      <c r="AX312" s="13" t="s">
        <v>89</v>
      </c>
      <c r="AY312" s="246" t="s">
        <v>144</v>
      </c>
    </row>
    <row r="313" s="2" customFormat="1" ht="37.8" customHeight="1">
      <c r="A313" s="37"/>
      <c r="B313" s="38"/>
      <c r="C313" s="210" t="s">
        <v>318</v>
      </c>
      <c r="D313" s="210" t="s">
        <v>145</v>
      </c>
      <c r="E313" s="211" t="s">
        <v>499</v>
      </c>
      <c r="F313" s="212" t="s">
        <v>500</v>
      </c>
      <c r="G313" s="213" t="s">
        <v>155</v>
      </c>
      <c r="H313" s="214">
        <v>2.056</v>
      </c>
      <c r="I313" s="215"/>
      <c r="J313" s="216">
        <f>ROUND(I313*H313,2)</f>
        <v>0</v>
      </c>
      <c r="K313" s="217"/>
      <c r="L313" s="43"/>
      <c r="M313" s="218" t="s">
        <v>1</v>
      </c>
      <c r="N313" s="219" t="s">
        <v>46</v>
      </c>
      <c r="O313" s="90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2" t="s">
        <v>177</v>
      </c>
      <c r="AT313" s="222" t="s">
        <v>145</v>
      </c>
      <c r="AU313" s="222" t="s">
        <v>89</v>
      </c>
      <c r="AY313" s="16" t="s">
        <v>144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6" t="s">
        <v>89</v>
      </c>
      <c r="BK313" s="223">
        <f>ROUND(I313*H313,2)</f>
        <v>0</v>
      </c>
      <c r="BL313" s="16" t="s">
        <v>177</v>
      </c>
      <c r="BM313" s="222" t="s">
        <v>501</v>
      </c>
    </row>
    <row r="314" s="2" customFormat="1" ht="37.8" customHeight="1">
      <c r="A314" s="37"/>
      <c r="B314" s="38"/>
      <c r="C314" s="210" t="s">
        <v>502</v>
      </c>
      <c r="D314" s="210" t="s">
        <v>145</v>
      </c>
      <c r="E314" s="211" t="s">
        <v>503</v>
      </c>
      <c r="F314" s="212" t="s">
        <v>504</v>
      </c>
      <c r="G314" s="213" t="s">
        <v>155</v>
      </c>
      <c r="H314" s="214">
        <v>3.008</v>
      </c>
      <c r="I314" s="215"/>
      <c r="J314" s="216">
        <f>ROUND(I314*H314,2)</f>
        <v>0</v>
      </c>
      <c r="K314" s="217"/>
      <c r="L314" s="43"/>
      <c r="M314" s="218" t="s">
        <v>1</v>
      </c>
      <c r="N314" s="219" t="s">
        <v>46</v>
      </c>
      <c r="O314" s="90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2" t="s">
        <v>177</v>
      </c>
      <c r="AT314" s="222" t="s">
        <v>145</v>
      </c>
      <c r="AU314" s="222" t="s">
        <v>89</v>
      </c>
      <c r="AY314" s="16" t="s">
        <v>144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6" t="s">
        <v>89</v>
      </c>
      <c r="BK314" s="223">
        <f>ROUND(I314*H314,2)</f>
        <v>0</v>
      </c>
      <c r="BL314" s="16" t="s">
        <v>177</v>
      </c>
      <c r="BM314" s="222" t="s">
        <v>505</v>
      </c>
    </row>
    <row r="315" s="2" customFormat="1" ht="21.75" customHeight="1">
      <c r="A315" s="37"/>
      <c r="B315" s="38"/>
      <c r="C315" s="210" t="s">
        <v>321</v>
      </c>
      <c r="D315" s="210" t="s">
        <v>145</v>
      </c>
      <c r="E315" s="211" t="s">
        <v>506</v>
      </c>
      <c r="F315" s="212" t="s">
        <v>507</v>
      </c>
      <c r="G315" s="213" t="s">
        <v>442</v>
      </c>
      <c r="H315" s="257"/>
      <c r="I315" s="215"/>
      <c r="J315" s="216">
        <f>ROUND(I315*H315,2)</f>
        <v>0</v>
      </c>
      <c r="K315" s="217"/>
      <c r="L315" s="43"/>
      <c r="M315" s="218" t="s">
        <v>1</v>
      </c>
      <c r="N315" s="219" t="s">
        <v>46</v>
      </c>
      <c r="O315" s="90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177</v>
      </c>
      <c r="AT315" s="222" t="s">
        <v>145</v>
      </c>
      <c r="AU315" s="222" t="s">
        <v>89</v>
      </c>
      <c r="AY315" s="16" t="s">
        <v>144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89</v>
      </c>
      <c r="BK315" s="223">
        <f>ROUND(I315*H315,2)</f>
        <v>0</v>
      </c>
      <c r="BL315" s="16" t="s">
        <v>177</v>
      </c>
      <c r="BM315" s="222" t="s">
        <v>508</v>
      </c>
    </row>
    <row r="316" s="11" customFormat="1" ht="25.92" customHeight="1">
      <c r="A316" s="11"/>
      <c r="B316" s="196"/>
      <c r="C316" s="197"/>
      <c r="D316" s="198" t="s">
        <v>80</v>
      </c>
      <c r="E316" s="199" t="s">
        <v>509</v>
      </c>
      <c r="F316" s="199" t="s">
        <v>510</v>
      </c>
      <c r="G316" s="197"/>
      <c r="H316" s="197"/>
      <c r="I316" s="200"/>
      <c r="J316" s="201">
        <f>BK316</f>
        <v>0</v>
      </c>
      <c r="K316" s="197"/>
      <c r="L316" s="202"/>
      <c r="M316" s="203"/>
      <c r="N316" s="204"/>
      <c r="O316" s="204"/>
      <c r="P316" s="205">
        <f>SUM(P317:P321)</f>
        <v>0</v>
      </c>
      <c r="Q316" s="204"/>
      <c r="R316" s="205">
        <f>SUM(R317:R321)</f>
        <v>0</v>
      </c>
      <c r="S316" s="204"/>
      <c r="T316" s="206">
        <f>SUM(T317:T321)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7" t="s">
        <v>91</v>
      </c>
      <c r="AT316" s="208" t="s">
        <v>80</v>
      </c>
      <c r="AU316" s="208" t="s">
        <v>81</v>
      </c>
      <c r="AY316" s="207" t="s">
        <v>144</v>
      </c>
      <c r="BK316" s="209">
        <f>SUM(BK317:BK321)</f>
        <v>0</v>
      </c>
    </row>
    <row r="317" s="2" customFormat="1" ht="21.75" customHeight="1">
      <c r="A317" s="37"/>
      <c r="B317" s="38"/>
      <c r="C317" s="210" t="s">
        <v>511</v>
      </c>
      <c r="D317" s="210" t="s">
        <v>145</v>
      </c>
      <c r="E317" s="211" t="s">
        <v>512</v>
      </c>
      <c r="F317" s="212" t="s">
        <v>513</v>
      </c>
      <c r="G317" s="213" t="s">
        <v>400</v>
      </c>
      <c r="H317" s="214">
        <v>16</v>
      </c>
      <c r="I317" s="215"/>
      <c r="J317" s="216">
        <f>ROUND(I317*H317,2)</f>
        <v>0</v>
      </c>
      <c r="K317" s="217"/>
      <c r="L317" s="43"/>
      <c r="M317" s="218" t="s">
        <v>1</v>
      </c>
      <c r="N317" s="219" t="s">
        <v>46</v>
      </c>
      <c r="O317" s="90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2" t="s">
        <v>177</v>
      </c>
      <c r="AT317" s="222" t="s">
        <v>145</v>
      </c>
      <c r="AU317" s="222" t="s">
        <v>89</v>
      </c>
      <c r="AY317" s="16" t="s">
        <v>144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89</v>
      </c>
      <c r="BK317" s="223">
        <f>ROUND(I317*H317,2)</f>
        <v>0</v>
      </c>
      <c r="BL317" s="16" t="s">
        <v>177</v>
      </c>
      <c r="BM317" s="222" t="s">
        <v>514</v>
      </c>
    </row>
    <row r="318" s="2" customFormat="1" ht="24.15" customHeight="1">
      <c r="A318" s="37"/>
      <c r="B318" s="38"/>
      <c r="C318" s="210" t="s">
        <v>325</v>
      </c>
      <c r="D318" s="210" t="s">
        <v>145</v>
      </c>
      <c r="E318" s="211" t="s">
        <v>515</v>
      </c>
      <c r="F318" s="212" t="s">
        <v>516</v>
      </c>
      <c r="G318" s="213" t="s">
        <v>400</v>
      </c>
      <c r="H318" s="214">
        <v>16</v>
      </c>
      <c r="I318" s="215"/>
      <c r="J318" s="216">
        <f>ROUND(I318*H318,2)</f>
        <v>0</v>
      </c>
      <c r="K318" s="217"/>
      <c r="L318" s="43"/>
      <c r="M318" s="218" t="s">
        <v>1</v>
      </c>
      <c r="N318" s="219" t="s">
        <v>46</v>
      </c>
      <c r="O318" s="90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2" t="s">
        <v>177</v>
      </c>
      <c r="AT318" s="222" t="s">
        <v>145</v>
      </c>
      <c r="AU318" s="222" t="s">
        <v>89</v>
      </c>
      <c r="AY318" s="16" t="s">
        <v>144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89</v>
      </c>
      <c r="BK318" s="223">
        <f>ROUND(I318*H318,2)</f>
        <v>0</v>
      </c>
      <c r="BL318" s="16" t="s">
        <v>177</v>
      </c>
      <c r="BM318" s="222" t="s">
        <v>517</v>
      </c>
    </row>
    <row r="319" s="12" customFormat="1">
      <c r="A319" s="12"/>
      <c r="B319" s="224"/>
      <c r="C319" s="225"/>
      <c r="D319" s="226" t="s">
        <v>164</v>
      </c>
      <c r="E319" s="227" t="s">
        <v>1</v>
      </c>
      <c r="F319" s="228" t="s">
        <v>518</v>
      </c>
      <c r="G319" s="225"/>
      <c r="H319" s="229">
        <v>16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5" t="s">
        <v>164</v>
      </c>
      <c r="AU319" s="235" t="s">
        <v>89</v>
      </c>
      <c r="AV319" s="12" t="s">
        <v>91</v>
      </c>
      <c r="AW319" s="12" t="s">
        <v>36</v>
      </c>
      <c r="AX319" s="12" t="s">
        <v>81</v>
      </c>
      <c r="AY319" s="235" t="s">
        <v>144</v>
      </c>
    </row>
    <row r="320" s="13" customFormat="1">
      <c r="A320" s="13"/>
      <c r="B320" s="236"/>
      <c r="C320" s="237"/>
      <c r="D320" s="226" t="s">
        <v>164</v>
      </c>
      <c r="E320" s="238" t="s">
        <v>1</v>
      </c>
      <c r="F320" s="239" t="s">
        <v>166</v>
      </c>
      <c r="G320" s="237"/>
      <c r="H320" s="240">
        <v>16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164</v>
      </c>
      <c r="AU320" s="246" t="s">
        <v>89</v>
      </c>
      <c r="AV320" s="13" t="s">
        <v>149</v>
      </c>
      <c r="AW320" s="13" t="s">
        <v>36</v>
      </c>
      <c r="AX320" s="13" t="s">
        <v>89</v>
      </c>
      <c r="AY320" s="246" t="s">
        <v>144</v>
      </c>
    </row>
    <row r="321" s="2" customFormat="1" ht="21.75" customHeight="1">
      <c r="A321" s="37"/>
      <c r="B321" s="38"/>
      <c r="C321" s="210" t="s">
        <v>519</v>
      </c>
      <c r="D321" s="210" t="s">
        <v>145</v>
      </c>
      <c r="E321" s="211" t="s">
        <v>520</v>
      </c>
      <c r="F321" s="212" t="s">
        <v>521</v>
      </c>
      <c r="G321" s="213" t="s">
        <v>442</v>
      </c>
      <c r="H321" s="257"/>
      <c r="I321" s="215"/>
      <c r="J321" s="216">
        <f>ROUND(I321*H321,2)</f>
        <v>0</v>
      </c>
      <c r="K321" s="217"/>
      <c r="L321" s="43"/>
      <c r="M321" s="218" t="s">
        <v>1</v>
      </c>
      <c r="N321" s="219" t="s">
        <v>46</v>
      </c>
      <c r="O321" s="90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177</v>
      </c>
      <c r="AT321" s="222" t="s">
        <v>145</v>
      </c>
      <c r="AU321" s="222" t="s">
        <v>89</v>
      </c>
      <c r="AY321" s="16" t="s">
        <v>144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89</v>
      </c>
      <c r="BK321" s="223">
        <f>ROUND(I321*H321,2)</f>
        <v>0</v>
      </c>
      <c r="BL321" s="16" t="s">
        <v>177</v>
      </c>
      <c r="BM321" s="222" t="s">
        <v>522</v>
      </c>
    </row>
    <row r="322" s="11" customFormat="1" ht="25.92" customHeight="1">
      <c r="A322" s="11"/>
      <c r="B322" s="196"/>
      <c r="C322" s="197"/>
      <c r="D322" s="198" t="s">
        <v>80</v>
      </c>
      <c r="E322" s="199" t="s">
        <v>523</v>
      </c>
      <c r="F322" s="199" t="s">
        <v>524</v>
      </c>
      <c r="G322" s="197"/>
      <c r="H322" s="197"/>
      <c r="I322" s="200"/>
      <c r="J322" s="201">
        <f>BK322</f>
        <v>0</v>
      </c>
      <c r="K322" s="197"/>
      <c r="L322" s="202"/>
      <c r="M322" s="203"/>
      <c r="N322" s="204"/>
      <c r="O322" s="204"/>
      <c r="P322" s="205">
        <f>SUM(P323:P327)</f>
        <v>0</v>
      </c>
      <c r="Q322" s="204"/>
      <c r="R322" s="205">
        <f>SUM(R323:R327)</f>
        <v>0</v>
      </c>
      <c r="S322" s="204"/>
      <c r="T322" s="206">
        <f>SUM(T323:T327)</f>
        <v>0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R322" s="207" t="s">
        <v>91</v>
      </c>
      <c r="AT322" s="208" t="s">
        <v>80</v>
      </c>
      <c r="AU322" s="208" t="s">
        <v>81</v>
      </c>
      <c r="AY322" s="207" t="s">
        <v>144</v>
      </c>
      <c r="BK322" s="209">
        <f>SUM(BK323:BK327)</f>
        <v>0</v>
      </c>
    </row>
    <row r="323" s="2" customFormat="1" ht="24.15" customHeight="1">
      <c r="A323" s="37"/>
      <c r="B323" s="38"/>
      <c r="C323" s="210" t="s">
        <v>330</v>
      </c>
      <c r="D323" s="210" t="s">
        <v>145</v>
      </c>
      <c r="E323" s="211" t="s">
        <v>525</v>
      </c>
      <c r="F323" s="212" t="s">
        <v>526</v>
      </c>
      <c r="G323" s="213" t="s">
        <v>347</v>
      </c>
      <c r="H323" s="214">
        <v>1</v>
      </c>
      <c r="I323" s="215"/>
      <c r="J323" s="216">
        <f>ROUND(I323*H323,2)</f>
        <v>0</v>
      </c>
      <c r="K323" s="217"/>
      <c r="L323" s="43"/>
      <c r="M323" s="218" t="s">
        <v>1</v>
      </c>
      <c r="N323" s="219" t="s">
        <v>46</v>
      </c>
      <c r="O323" s="90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2" t="s">
        <v>177</v>
      </c>
      <c r="AT323" s="222" t="s">
        <v>145</v>
      </c>
      <c r="AU323" s="222" t="s">
        <v>89</v>
      </c>
      <c r="AY323" s="16" t="s">
        <v>144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6" t="s">
        <v>89</v>
      </c>
      <c r="BK323" s="223">
        <f>ROUND(I323*H323,2)</f>
        <v>0</v>
      </c>
      <c r="BL323" s="16" t="s">
        <v>177</v>
      </c>
      <c r="BM323" s="222" t="s">
        <v>527</v>
      </c>
    </row>
    <row r="324" s="2" customFormat="1" ht="21.75" customHeight="1">
      <c r="A324" s="37"/>
      <c r="B324" s="38"/>
      <c r="C324" s="210" t="s">
        <v>528</v>
      </c>
      <c r="D324" s="210" t="s">
        <v>145</v>
      </c>
      <c r="E324" s="211" t="s">
        <v>529</v>
      </c>
      <c r="F324" s="212" t="s">
        <v>530</v>
      </c>
      <c r="G324" s="213" t="s">
        <v>347</v>
      </c>
      <c r="H324" s="214">
        <v>1</v>
      </c>
      <c r="I324" s="215"/>
      <c r="J324" s="216">
        <f>ROUND(I324*H324,2)</f>
        <v>0</v>
      </c>
      <c r="K324" s="217"/>
      <c r="L324" s="43"/>
      <c r="M324" s="218" t="s">
        <v>1</v>
      </c>
      <c r="N324" s="219" t="s">
        <v>46</v>
      </c>
      <c r="O324" s="90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177</v>
      </c>
      <c r="AT324" s="222" t="s">
        <v>145</v>
      </c>
      <c r="AU324" s="222" t="s">
        <v>89</v>
      </c>
      <c r="AY324" s="16" t="s">
        <v>144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89</v>
      </c>
      <c r="BK324" s="223">
        <f>ROUND(I324*H324,2)</f>
        <v>0</v>
      </c>
      <c r="BL324" s="16" t="s">
        <v>177</v>
      </c>
      <c r="BM324" s="222" t="s">
        <v>531</v>
      </c>
    </row>
    <row r="325" s="2" customFormat="1" ht="24.15" customHeight="1">
      <c r="A325" s="37"/>
      <c r="B325" s="38"/>
      <c r="C325" s="210" t="s">
        <v>337</v>
      </c>
      <c r="D325" s="210" t="s">
        <v>145</v>
      </c>
      <c r="E325" s="211" t="s">
        <v>532</v>
      </c>
      <c r="F325" s="212" t="s">
        <v>533</v>
      </c>
      <c r="G325" s="213" t="s">
        <v>347</v>
      </c>
      <c r="H325" s="214">
        <v>1</v>
      </c>
      <c r="I325" s="215"/>
      <c r="J325" s="216">
        <f>ROUND(I325*H325,2)</f>
        <v>0</v>
      </c>
      <c r="K325" s="217"/>
      <c r="L325" s="43"/>
      <c r="M325" s="218" t="s">
        <v>1</v>
      </c>
      <c r="N325" s="219" t="s">
        <v>46</v>
      </c>
      <c r="O325" s="90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2" t="s">
        <v>177</v>
      </c>
      <c r="AT325" s="222" t="s">
        <v>145</v>
      </c>
      <c r="AU325" s="222" t="s">
        <v>89</v>
      </c>
      <c r="AY325" s="16" t="s">
        <v>144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6" t="s">
        <v>89</v>
      </c>
      <c r="BK325" s="223">
        <f>ROUND(I325*H325,2)</f>
        <v>0</v>
      </c>
      <c r="BL325" s="16" t="s">
        <v>177</v>
      </c>
      <c r="BM325" s="222" t="s">
        <v>534</v>
      </c>
    </row>
    <row r="326" s="2" customFormat="1" ht="16.5" customHeight="1">
      <c r="A326" s="37"/>
      <c r="B326" s="38"/>
      <c r="C326" s="210" t="s">
        <v>334</v>
      </c>
      <c r="D326" s="210" t="s">
        <v>145</v>
      </c>
      <c r="E326" s="211" t="s">
        <v>535</v>
      </c>
      <c r="F326" s="212" t="s">
        <v>536</v>
      </c>
      <c r="G326" s="213" t="s">
        <v>347</v>
      </c>
      <c r="H326" s="214">
        <v>1</v>
      </c>
      <c r="I326" s="215"/>
      <c r="J326" s="216">
        <f>ROUND(I326*H326,2)</f>
        <v>0</v>
      </c>
      <c r="K326" s="217"/>
      <c r="L326" s="43"/>
      <c r="M326" s="218" t="s">
        <v>1</v>
      </c>
      <c r="N326" s="219" t="s">
        <v>46</v>
      </c>
      <c r="O326" s="90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2" t="s">
        <v>177</v>
      </c>
      <c r="AT326" s="222" t="s">
        <v>145</v>
      </c>
      <c r="AU326" s="222" t="s">
        <v>89</v>
      </c>
      <c r="AY326" s="16" t="s">
        <v>144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6" t="s">
        <v>89</v>
      </c>
      <c r="BK326" s="223">
        <f>ROUND(I326*H326,2)</f>
        <v>0</v>
      </c>
      <c r="BL326" s="16" t="s">
        <v>177</v>
      </c>
      <c r="BM326" s="222" t="s">
        <v>537</v>
      </c>
    </row>
    <row r="327" s="2" customFormat="1" ht="21.75" customHeight="1">
      <c r="A327" s="37"/>
      <c r="B327" s="38"/>
      <c r="C327" s="210" t="s">
        <v>343</v>
      </c>
      <c r="D327" s="210" t="s">
        <v>145</v>
      </c>
      <c r="E327" s="211" t="s">
        <v>538</v>
      </c>
      <c r="F327" s="212" t="s">
        <v>539</v>
      </c>
      <c r="G327" s="213" t="s">
        <v>442</v>
      </c>
      <c r="H327" s="257"/>
      <c r="I327" s="215"/>
      <c r="J327" s="216">
        <f>ROUND(I327*H327,2)</f>
        <v>0</v>
      </c>
      <c r="K327" s="217"/>
      <c r="L327" s="43"/>
      <c r="M327" s="218" t="s">
        <v>1</v>
      </c>
      <c r="N327" s="219" t="s">
        <v>46</v>
      </c>
      <c r="O327" s="90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2" t="s">
        <v>177</v>
      </c>
      <c r="AT327" s="222" t="s">
        <v>145</v>
      </c>
      <c r="AU327" s="222" t="s">
        <v>89</v>
      </c>
      <c r="AY327" s="16" t="s">
        <v>144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6" t="s">
        <v>89</v>
      </c>
      <c r="BK327" s="223">
        <f>ROUND(I327*H327,2)</f>
        <v>0</v>
      </c>
      <c r="BL327" s="16" t="s">
        <v>177</v>
      </c>
      <c r="BM327" s="222" t="s">
        <v>540</v>
      </c>
    </row>
    <row r="328" s="11" customFormat="1" ht="25.92" customHeight="1">
      <c r="A328" s="11"/>
      <c r="B328" s="196"/>
      <c r="C328" s="197"/>
      <c r="D328" s="198" t="s">
        <v>80</v>
      </c>
      <c r="E328" s="199" t="s">
        <v>541</v>
      </c>
      <c r="F328" s="199" t="s">
        <v>542</v>
      </c>
      <c r="G328" s="197"/>
      <c r="H328" s="197"/>
      <c r="I328" s="200"/>
      <c r="J328" s="201">
        <f>BK328</f>
        <v>0</v>
      </c>
      <c r="K328" s="197"/>
      <c r="L328" s="202"/>
      <c r="M328" s="203"/>
      <c r="N328" s="204"/>
      <c r="O328" s="204"/>
      <c r="P328" s="205">
        <f>SUM(P329:P331)</f>
        <v>0</v>
      </c>
      <c r="Q328" s="204"/>
      <c r="R328" s="205">
        <f>SUM(R329:R331)</f>
        <v>0</v>
      </c>
      <c r="S328" s="204"/>
      <c r="T328" s="206">
        <f>SUM(T329:T331)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07" t="s">
        <v>91</v>
      </c>
      <c r="AT328" s="208" t="s">
        <v>80</v>
      </c>
      <c r="AU328" s="208" t="s">
        <v>81</v>
      </c>
      <c r="AY328" s="207" t="s">
        <v>144</v>
      </c>
      <c r="BK328" s="209">
        <f>SUM(BK329:BK331)</f>
        <v>0</v>
      </c>
    </row>
    <row r="329" s="2" customFormat="1" ht="37.8" customHeight="1">
      <c r="A329" s="37"/>
      <c r="B329" s="38"/>
      <c r="C329" s="210" t="s">
        <v>331</v>
      </c>
      <c r="D329" s="210" t="s">
        <v>145</v>
      </c>
      <c r="E329" s="211" t="s">
        <v>543</v>
      </c>
      <c r="F329" s="212" t="s">
        <v>544</v>
      </c>
      <c r="G329" s="213" t="s">
        <v>199</v>
      </c>
      <c r="H329" s="214">
        <v>55.799999999999997</v>
      </c>
      <c r="I329" s="215"/>
      <c r="J329" s="216">
        <f>ROUND(I329*H329,2)</f>
        <v>0</v>
      </c>
      <c r="K329" s="217"/>
      <c r="L329" s="43"/>
      <c r="M329" s="218" t="s">
        <v>1</v>
      </c>
      <c r="N329" s="219" t="s">
        <v>46</v>
      </c>
      <c r="O329" s="90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2" t="s">
        <v>177</v>
      </c>
      <c r="AT329" s="222" t="s">
        <v>145</v>
      </c>
      <c r="AU329" s="222" t="s">
        <v>89</v>
      </c>
      <c r="AY329" s="16" t="s">
        <v>144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6" t="s">
        <v>89</v>
      </c>
      <c r="BK329" s="223">
        <f>ROUND(I329*H329,2)</f>
        <v>0</v>
      </c>
      <c r="BL329" s="16" t="s">
        <v>177</v>
      </c>
      <c r="BM329" s="222" t="s">
        <v>545</v>
      </c>
    </row>
    <row r="330" s="2" customFormat="1" ht="16.5" customHeight="1">
      <c r="A330" s="37"/>
      <c r="B330" s="38"/>
      <c r="C330" s="210" t="s">
        <v>348</v>
      </c>
      <c r="D330" s="210" t="s">
        <v>145</v>
      </c>
      <c r="E330" s="211" t="s">
        <v>546</v>
      </c>
      <c r="F330" s="212" t="s">
        <v>547</v>
      </c>
      <c r="G330" s="213" t="s">
        <v>208</v>
      </c>
      <c r="H330" s="214">
        <v>0.064000000000000001</v>
      </c>
      <c r="I330" s="215"/>
      <c r="J330" s="216">
        <f>ROUND(I330*H330,2)</f>
        <v>0</v>
      </c>
      <c r="K330" s="217"/>
      <c r="L330" s="43"/>
      <c r="M330" s="218" t="s">
        <v>1</v>
      </c>
      <c r="N330" s="219" t="s">
        <v>46</v>
      </c>
      <c r="O330" s="90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2" t="s">
        <v>177</v>
      </c>
      <c r="AT330" s="222" t="s">
        <v>145</v>
      </c>
      <c r="AU330" s="222" t="s">
        <v>89</v>
      </c>
      <c r="AY330" s="16" t="s">
        <v>144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6" t="s">
        <v>89</v>
      </c>
      <c r="BK330" s="223">
        <f>ROUND(I330*H330,2)</f>
        <v>0</v>
      </c>
      <c r="BL330" s="16" t="s">
        <v>177</v>
      </c>
      <c r="BM330" s="222" t="s">
        <v>548</v>
      </c>
    </row>
    <row r="331" s="2" customFormat="1" ht="21.75" customHeight="1">
      <c r="A331" s="37"/>
      <c r="B331" s="38"/>
      <c r="C331" s="210" t="s">
        <v>338</v>
      </c>
      <c r="D331" s="210" t="s">
        <v>145</v>
      </c>
      <c r="E331" s="211" t="s">
        <v>549</v>
      </c>
      <c r="F331" s="212" t="s">
        <v>550</v>
      </c>
      <c r="G331" s="213" t="s">
        <v>442</v>
      </c>
      <c r="H331" s="257"/>
      <c r="I331" s="215"/>
      <c r="J331" s="216">
        <f>ROUND(I331*H331,2)</f>
        <v>0</v>
      </c>
      <c r="K331" s="217"/>
      <c r="L331" s="43"/>
      <c r="M331" s="218" t="s">
        <v>1</v>
      </c>
      <c r="N331" s="219" t="s">
        <v>46</v>
      </c>
      <c r="O331" s="90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2" t="s">
        <v>177</v>
      </c>
      <c r="AT331" s="222" t="s">
        <v>145</v>
      </c>
      <c r="AU331" s="222" t="s">
        <v>89</v>
      </c>
      <c r="AY331" s="16" t="s">
        <v>144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6" t="s">
        <v>89</v>
      </c>
      <c r="BK331" s="223">
        <f>ROUND(I331*H331,2)</f>
        <v>0</v>
      </c>
      <c r="BL331" s="16" t="s">
        <v>177</v>
      </c>
      <c r="BM331" s="222" t="s">
        <v>551</v>
      </c>
    </row>
    <row r="332" s="11" customFormat="1" ht="25.92" customHeight="1">
      <c r="A332" s="11"/>
      <c r="B332" s="196"/>
      <c r="C332" s="197"/>
      <c r="D332" s="198" t="s">
        <v>80</v>
      </c>
      <c r="E332" s="199" t="s">
        <v>552</v>
      </c>
      <c r="F332" s="199" t="s">
        <v>553</v>
      </c>
      <c r="G332" s="197"/>
      <c r="H332" s="197"/>
      <c r="I332" s="200"/>
      <c r="J332" s="201">
        <f>BK332</f>
        <v>0</v>
      </c>
      <c r="K332" s="197"/>
      <c r="L332" s="202"/>
      <c r="M332" s="203"/>
      <c r="N332" s="204"/>
      <c r="O332" s="204"/>
      <c r="P332" s="205">
        <f>SUM(P333:P341)</f>
        <v>0</v>
      </c>
      <c r="Q332" s="204"/>
      <c r="R332" s="205">
        <f>SUM(R333:R341)</f>
        <v>0</v>
      </c>
      <c r="S332" s="204"/>
      <c r="T332" s="206">
        <f>SUM(T333:T341)</f>
        <v>0</v>
      </c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R332" s="207" t="s">
        <v>91</v>
      </c>
      <c r="AT332" s="208" t="s">
        <v>80</v>
      </c>
      <c r="AU332" s="208" t="s">
        <v>81</v>
      </c>
      <c r="AY332" s="207" t="s">
        <v>144</v>
      </c>
      <c r="BK332" s="209">
        <f>SUM(BK333:BK341)</f>
        <v>0</v>
      </c>
    </row>
    <row r="333" s="2" customFormat="1" ht="21.75" customHeight="1">
      <c r="A333" s="37"/>
      <c r="B333" s="38"/>
      <c r="C333" s="210" t="s">
        <v>351</v>
      </c>
      <c r="D333" s="210" t="s">
        <v>145</v>
      </c>
      <c r="E333" s="211" t="s">
        <v>554</v>
      </c>
      <c r="F333" s="212" t="s">
        <v>555</v>
      </c>
      <c r="G333" s="213" t="s">
        <v>148</v>
      </c>
      <c r="H333" s="214">
        <v>0.754</v>
      </c>
      <c r="I333" s="215"/>
      <c r="J333" s="216">
        <f>ROUND(I333*H333,2)</f>
        <v>0</v>
      </c>
      <c r="K333" s="217"/>
      <c r="L333" s="43"/>
      <c r="M333" s="218" t="s">
        <v>1</v>
      </c>
      <c r="N333" s="219" t="s">
        <v>46</v>
      </c>
      <c r="O333" s="90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2" t="s">
        <v>177</v>
      </c>
      <c r="AT333" s="222" t="s">
        <v>145</v>
      </c>
      <c r="AU333" s="222" t="s">
        <v>89</v>
      </c>
      <c r="AY333" s="16" t="s">
        <v>144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6" t="s">
        <v>89</v>
      </c>
      <c r="BK333" s="223">
        <f>ROUND(I333*H333,2)</f>
        <v>0</v>
      </c>
      <c r="BL333" s="16" t="s">
        <v>177</v>
      </c>
      <c r="BM333" s="222" t="s">
        <v>556</v>
      </c>
    </row>
    <row r="334" s="12" customFormat="1">
      <c r="A334" s="12"/>
      <c r="B334" s="224"/>
      <c r="C334" s="225"/>
      <c r="D334" s="226" t="s">
        <v>164</v>
      </c>
      <c r="E334" s="227" t="s">
        <v>1</v>
      </c>
      <c r="F334" s="228" t="s">
        <v>557</v>
      </c>
      <c r="G334" s="225"/>
      <c r="H334" s="229">
        <v>0.754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5" t="s">
        <v>164</v>
      </c>
      <c r="AU334" s="235" t="s">
        <v>89</v>
      </c>
      <c r="AV334" s="12" t="s">
        <v>91</v>
      </c>
      <c r="AW334" s="12" t="s">
        <v>36</v>
      </c>
      <c r="AX334" s="12" t="s">
        <v>81</v>
      </c>
      <c r="AY334" s="235" t="s">
        <v>144</v>
      </c>
    </row>
    <row r="335" s="13" customFormat="1">
      <c r="A335" s="13"/>
      <c r="B335" s="236"/>
      <c r="C335" s="237"/>
      <c r="D335" s="226" t="s">
        <v>164</v>
      </c>
      <c r="E335" s="238" t="s">
        <v>1</v>
      </c>
      <c r="F335" s="239" t="s">
        <v>166</v>
      </c>
      <c r="G335" s="237"/>
      <c r="H335" s="240">
        <v>0.754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164</v>
      </c>
      <c r="AU335" s="246" t="s">
        <v>89</v>
      </c>
      <c r="AV335" s="13" t="s">
        <v>149</v>
      </c>
      <c r="AW335" s="13" t="s">
        <v>36</v>
      </c>
      <c r="AX335" s="13" t="s">
        <v>89</v>
      </c>
      <c r="AY335" s="246" t="s">
        <v>144</v>
      </c>
    </row>
    <row r="336" s="2" customFormat="1" ht="16.5" customHeight="1">
      <c r="A336" s="37"/>
      <c r="B336" s="38"/>
      <c r="C336" s="210" t="s">
        <v>558</v>
      </c>
      <c r="D336" s="210" t="s">
        <v>145</v>
      </c>
      <c r="E336" s="211" t="s">
        <v>559</v>
      </c>
      <c r="F336" s="212" t="s">
        <v>560</v>
      </c>
      <c r="G336" s="213" t="s">
        <v>148</v>
      </c>
      <c r="H336" s="214">
        <v>0.754</v>
      </c>
      <c r="I336" s="215"/>
      <c r="J336" s="216">
        <f>ROUND(I336*H336,2)</f>
        <v>0</v>
      </c>
      <c r="K336" s="217"/>
      <c r="L336" s="43"/>
      <c r="M336" s="218" t="s">
        <v>1</v>
      </c>
      <c r="N336" s="219" t="s">
        <v>46</v>
      </c>
      <c r="O336" s="90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2" t="s">
        <v>177</v>
      </c>
      <c r="AT336" s="222" t="s">
        <v>145</v>
      </c>
      <c r="AU336" s="222" t="s">
        <v>89</v>
      </c>
      <c r="AY336" s="16" t="s">
        <v>144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6" t="s">
        <v>89</v>
      </c>
      <c r="BK336" s="223">
        <f>ROUND(I336*H336,2)</f>
        <v>0</v>
      </c>
      <c r="BL336" s="16" t="s">
        <v>177</v>
      </c>
      <c r="BM336" s="222" t="s">
        <v>561</v>
      </c>
    </row>
    <row r="337" s="2" customFormat="1" ht="21.75" customHeight="1">
      <c r="A337" s="37"/>
      <c r="B337" s="38"/>
      <c r="C337" s="210" t="s">
        <v>355</v>
      </c>
      <c r="D337" s="210" t="s">
        <v>145</v>
      </c>
      <c r="E337" s="211" t="s">
        <v>562</v>
      </c>
      <c r="F337" s="212" t="s">
        <v>563</v>
      </c>
      <c r="G337" s="213" t="s">
        <v>148</v>
      </c>
      <c r="H337" s="214">
        <v>0.754</v>
      </c>
      <c r="I337" s="215"/>
      <c r="J337" s="216">
        <f>ROUND(I337*H337,2)</f>
        <v>0</v>
      </c>
      <c r="K337" s="217"/>
      <c r="L337" s="43"/>
      <c r="M337" s="218" t="s">
        <v>1</v>
      </c>
      <c r="N337" s="219" t="s">
        <v>46</v>
      </c>
      <c r="O337" s="90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2" t="s">
        <v>177</v>
      </c>
      <c r="AT337" s="222" t="s">
        <v>145</v>
      </c>
      <c r="AU337" s="222" t="s">
        <v>89</v>
      </c>
      <c r="AY337" s="16" t="s">
        <v>144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6" t="s">
        <v>89</v>
      </c>
      <c r="BK337" s="223">
        <f>ROUND(I337*H337,2)</f>
        <v>0</v>
      </c>
      <c r="BL337" s="16" t="s">
        <v>177</v>
      </c>
      <c r="BM337" s="222" t="s">
        <v>564</v>
      </c>
    </row>
    <row r="338" s="2" customFormat="1" ht="21.75" customHeight="1">
      <c r="A338" s="37"/>
      <c r="B338" s="38"/>
      <c r="C338" s="210" t="s">
        <v>412</v>
      </c>
      <c r="D338" s="210" t="s">
        <v>145</v>
      </c>
      <c r="E338" s="211" t="s">
        <v>565</v>
      </c>
      <c r="F338" s="212" t="s">
        <v>566</v>
      </c>
      <c r="G338" s="213" t="s">
        <v>347</v>
      </c>
      <c r="H338" s="214">
        <v>40</v>
      </c>
      <c r="I338" s="215"/>
      <c r="J338" s="216">
        <f>ROUND(I338*H338,2)</f>
        <v>0</v>
      </c>
      <c r="K338" s="217"/>
      <c r="L338" s="43"/>
      <c r="M338" s="218" t="s">
        <v>1</v>
      </c>
      <c r="N338" s="219" t="s">
        <v>46</v>
      </c>
      <c r="O338" s="90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2" t="s">
        <v>177</v>
      </c>
      <c r="AT338" s="222" t="s">
        <v>145</v>
      </c>
      <c r="AU338" s="222" t="s">
        <v>89</v>
      </c>
      <c r="AY338" s="16" t="s">
        <v>144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6" t="s">
        <v>89</v>
      </c>
      <c r="BK338" s="223">
        <f>ROUND(I338*H338,2)</f>
        <v>0</v>
      </c>
      <c r="BL338" s="16" t="s">
        <v>177</v>
      </c>
      <c r="BM338" s="222" t="s">
        <v>567</v>
      </c>
    </row>
    <row r="339" s="12" customFormat="1">
      <c r="A339" s="12"/>
      <c r="B339" s="224"/>
      <c r="C339" s="225"/>
      <c r="D339" s="226" t="s">
        <v>164</v>
      </c>
      <c r="E339" s="227" t="s">
        <v>1</v>
      </c>
      <c r="F339" s="228" t="s">
        <v>568</v>
      </c>
      <c r="G339" s="225"/>
      <c r="H339" s="229">
        <v>40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35" t="s">
        <v>164</v>
      </c>
      <c r="AU339" s="235" t="s">
        <v>89</v>
      </c>
      <c r="AV339" s="12" t="s">
        <v>91</v>
      </c>
      <c r="AW339" s="12" t="s">
        <v>36</v>
      </c>
      <c r="AX339" s="12" t="s">
        <v>81</v>
      </c>
      <c r="AY339" s="235" t="s">
        <v>144</v>
      </c>
    </row>
    <row r="340" s="13" customFormat="1">
      <c r="A340" s="13"/>
      <c r="B340" s="236"/>
      <c r="C340" s="237"/>
      <c r="D340" s="226" t="s">
        <v>164</v>
      </c>
      <c r="E340" s="238" t="s">
        <v>1</v>
      </c>
      <c r="F340" s="239" t="s">
        <v>166</v>
      </c>
      <c r="G340" s="237"/>
      <c r="H340" s="240">
        <v>40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164</v>
      </c>
      <c r="AU340" s="246" t="s">
        <v>89</v>
      </c>
      <c r="AV340" s="13" t="s">
        <v>149</v>
      </c>
      <c r="AW340" s="13" t="s">
        <v>36</v>
      </c>
      <c r="AX340" s="13" t="s">
        <v>89</v>
      </c>
      <c r="AY340" s="246" t="s">
        <v>144</v>
      </c>
    </row>
    <row r="341" s="2" customFormat="1" ht="21.75" customHeight="1">
      <c r="A341" s="37"/>
      <c r="B341" s="38"/>
      <c r="C341" s="210" t="s">
        <v>359</v>
      </c>
      <c r="D341" s="210" t="s">
        <v>145</v>
      </c>
      <c r="E341" s="211" t="s">
        <v>569</v>
      </c>
      <c r="F341" s="212" t="s">
        <v>570</v>
      </c>
      <c r="G341" s="213" t="s">
        <v>442</v>
      </c>
      <c r="H341" s="257"/>
      <c r="I341" s="215"/>
      <c r="J341" s="216">
        <f>ROUND(I341*H341,2)</f>
        <v>0</v>
      </c>
      <c r="K341" s="217"/>
      <c r="L341" s="43"/>
      <c r="M341" s="218" t="s">
        <v>1</v>
      </c>
      <c r="N341" s="219" t="s">
        <v>46</v>
      </c>
      <c r="O341" s="90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2" t="s">
        <v>177</v>
      </c>
      <c r="AT341" s="222" t="s">
        <v>145</v>
      </c>
      <c r="AU341" s="222" t="s">
        <v>89</v>
      </c>
      <c r="AY341" s="16" t="s">
        <v>144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6" t="s">
        <v>89</v>
      </c>
      <c r="BK341" s="223">
        <f>ROUND(I341*H341,2)</f>
        <v>0</v>
      </c>
      <c r="BL341" s="16" t="s">
        <v>177</v>
      </c>
      <c r="BM341" s="222" t="s">
        <v>571</v>
      </c>
    </row>
    <row r="342" s="11" customFormat="1" ht="25.92" customHeight="1">
      <c r="A342" s="11"/>
      <c r="B342" s="196"/>
      <c r="C342" s="197"/>
      <c r="D342" s="198" t="s">
        <v>80</v>
      </c>
      <c r="E342" s="199" t="s">
        <v>572</v>
      </c>
      <c r="F342" s="199" t="s">
        <v>573</v>
      </c>
      <c r="G342" s="197"/>
      <c r="H342" s="197"/>
      <c r="I342" s="200"/>
      <c r="J342" s="201">
        <f>BK342</f>
        <v>0</v>
      </c>
      <c r="K342" s="197"/>
      <c r="L342" s="202"/>
      <c r="M342" s="203"/>
      <c r="N342" s="204"/>
      <c r="O342" s="204"/>
      <c r="P342" s="205">
        <f>SUM(P343:P346)</f>
        <v>0</v>
      </c>
      <c r="Q342" s="204"/>
      <c r="R342" s="205">
        <f>SUM(R343:R346)</f>
        <v>0</v>
      </c>
      <c r="S342" s="204"/>
      <c r="T342" s="206">
        <f>SUM(T343:T346)</f>
        <v>0</v>
      </c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R342" s="207" t="s">
        <v>91</v>
      </c>
      <c r="AT342" s="208" t="s">
        <v>80</v>
      </c>
      <c r="AU342" s="208" t="s">
        <v>81</v>
      </c>
      <c r="AY342" s="207" t="s">
        <v>144</v>
      </c>
      <c r="BK342" s="209">
        <f>SUM(BK343:BK346)</f>
        <v>0</v>
      </c>
    </row>
    <row r="343" s="2" customFormat="1" ht="16.5" customHeight="1">
      <c r="A343" s="37"/>
      <c r="B343" s="38"/>
      <c r="C343" s="210" t="s">
        <v>574</v>
      </c>
      <c r="D343" s="210" t="s">
        <v>145</v>
      </c>
      <c r="E343" s="211" t="s">
        <v>575</v>
      </c>
      <c r="F343" s="212" t="s">
        <v>576</v>
      </c>
      <c r="G343" s="213" t="s">
        <v>148</v>
      </c>
      <c r="H343" s="214">
        <v>5.8440000000000003</v>
      </c>
      <c r="I343" s="215"/>
      <c r="J343" s="216">
        <f>ROUND(I343*H343,2)</f>
        <v>0</v>
      </c>
      <c r="K343" s="217"/>
      <c r="L343" s="43"/>
      <c r="M343" s="218" t="s">
        <v>1</v>
      </c>
      <c r="N343" s="219" t="s">
        <v>46</v>
      </c>
      <c r="O343" s="90"/>
      <c r="P343" s="220">
        <f>O343*H343</f>
        <v>0</v>
      </c>
      <c r="Q343" s="220">
        <v>0</v>
      </c>
      <c r="R343" s="220">
        <f>Q343*H343</f>
        <v>0</v>
      </c>
      <c r="S343" s="220">
        <v>0</v>
      </c>
      <c r="T343" s="22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2" t="s">
        <v>177</v>
      </c>
      <c r="AT343" s="222" t="s">
        <v>145</v>
      </c>
      <c r="AU343" s="222" t="s">
        <v>89</v>
      </c>
      <c r="AY343" s="16" t="s">
        <v>144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6" t="s">
        <v>89</v>
      </c>
      <c r="BK343" s="223">
        <f>ROUND(I343*H343,2)</f>
        <v>0</v>
      </c>
      <c r="BL343" s="16" t="s">
        <v>177</v>
      </c>
      <c r="BM343" s="222" t="s">
        <v>577</v>
      </c>
    </row>
    <row r="344" s="2" customFormat="1" ht="16.5" customHeight="1">
      <c r="A344" s="37"/>
      <c r="B344" s="38"/>
      <c r="C344" s="210" t="s">
        <v>363</v>
      </c>
      <c r="D344" s="210" t="s">
        <v>145</v>
      </c>
      <c r="E344" s="211" t="s">
        <v>578</v>
      </c>
      <c r="F344" s="212" t="s">
        <v>579</v>
      </c>
      <c r="G344" s="213" t="s">
        <v>148</v>
      </c>
      <c r="H344" s="214">
        <v>55.682000000000002</v>
      </c>
      <c r="I344" s="215"/>
      <c r="J344" s="216">
        <f>ROUND(I344*H344,2)</f>
        <v>0</v>
      </c>
      <c r="K344" s="217"/>
      <c r="L344" s="43"/>
      <c r="M344" s="218" t="s">
        <v>1</v>
      </c>
      <c r="N344" s="219" t="s">
        <v>46</v>
      </c>
      <c r="O344" s="90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2" t="s">
        <v>177</v>
      </c>
      <c r="AT344" s="222" t="s">
        <v>145</v>
      </c>
      <c r="AU344" s="222" t="s">
        <v>89</v>
      </c>
      <c r="AY344" s="16" t="s">
        <v>144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6" t="s">
        <v>89</v>
      </c>
      <c r="BK344" s="223">
        <f>ROUND(I344*H344,2)</f>
        <v>0</v>
      </c>
      <c r="BL344" s="16" t="s">
        <v>177</v>
      </c>
      <c r="BM344" s="222" t="s">
        <v>580</v>
      </c>
    </row>
    <row r="345" s="2" customFormat="1" ht="21.75" customHeight="1">
      <c r="A345" s="37"/>
      <c r="B345" s="38"/>
      <c r="C345" s="210" t="s">
        <v>581</v>
      </c>
      <c r="D345" s="210" t="s">
        <v>145</v>
      </c>
      <c r="E345" s="211" t="s">
        <v>582</v>
      </c>
      <c r="F345" s="212" t="s">
        <v>583</v>
      </c>
      <c r="G345" s="213" t="s">
        <v>148</v>
      </c>
      <c r="H345" s="214">
        <v>8.6349999999999998</v>
      </c>
      <c r="I345" s="215"/>
      <c r="J345" s="216">
        <f>ROUND(I345*H345,2)</f>
        <v>0</v>
      </c>
      <c r="K345" s="217"/>
      <c r="L345" s="43"/>
      <c r="M345" s="218" t="s">
        <v>1</v>
      </c>
      <c r="N345" s="219" t="s">
        <v>46</v>
      </c>
      <c r="O345" s="90"/>
      <c r="P345" s="220">
        <f>O345*H345</f>
        <v>0</v>
      </c>
      <c r="Q345" s="220">
        <v>0</v>
      </c>
      <c r="R345" s="220">
        <f>Q345*H345</f>
        <v>0</v>
      </c>
      <c r="S345" s="220">
        <v>0</v>
      </c>
      <c r="T345" s="22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2" t="s">
        <v>177</v>
      </c>
      <c r="AT345" s="222" t="s">
        <v>145</v>
      </c>
      <c r="AU345" s="222" t="s">
        <v>89</v>
      </c>
      <c r="AY345" s="16" t="s">
        <v>144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6" t="s">
        <v>89</v>
      </c>
      <c r="BK345" s="223">
        <f>ROUND(I345*H345,2)</f>
        <v>0</v>
      </c>
      <c r="BL345" s="16" t="s">
        <v>177</v>
      </c>
      <c r="BM345" s="222" t="s">
        <v>584</v>
      </c>
    </row>
    <row r="346" s="2" customFormat="1" ht="16.5" customHeight="1">
      <c r="A346" s="37"/>
      <c r="B346" s="38"/>
      <c r="C346" s="210" t="s">
        <v>366</v>
      </c>
      <c r="D346" s="210" t="s">
        <v>145</v>
      </c>
      <c r="E346" s="211" t="s">
        <v>585</v>
      </c>
      <c r="F346" s="212" t="s">
        <v>586</v>
      </c>
      <c r="G346" s="213" t="s">
        <v>148</v>
      </c>
      <c r="H346" s="214">
        <v>116.705</v>
      </c>
      <c r="I346" s="215"/>
      <c r="J346" s="216">
        <f>ROUND(I346*H346,2)</f>
        <v>0</v>
      </c>
      <c r="K346" s="217"/>
      <c r="L346" s="43"/>
      <c r="M346" s="218" t="s">
        <v>1</v>
      </c>
      <c r="N346" s="219" t="s">
        <v>46</v>
      </c>
      <c r="O346" s="90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2" t="s">
        <v>177</v>
      </c>
      <c r="AT346" s="222" t="s">
        <v>145</v>
      </c>
      <c r="AU346" s="222" t="s">
        <v>89</v>
      </c>
      <c r="AY346" s="16" t="s">
        <v>144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6" t="s">
        <v>89</v>
      </c>
      <c r="BK346" s="223">
        <f>ROUND(I346*H346,2)</f>
        <v>0</v>
      </c>
      <c r="BL346" s="16" t="s">
        <v>177</v>
      </c>
      <c r="BM346" s="222" t="s">
        <v>587</v>
      </c>
    </row>
    <row r="347" s="11" customFormat="1" ht="25.92" customHeight="1">
      <c r="A347" s="11"/>
      <c r="B347" s="196"/>
      <c r="C347" s="197"/>
      <c r="D347" s="198" t="s">
        <v>80</v>
      </c>
      <c r="E347" s="199" t="s">
        <v>588</v>
      </c>
      <c r="F347" s="199" t="s">
        <v>589</v>
      </c>
      <c r="G347" s="197"/>
      <c r="H347" s="197"/>
      <c r="I347" s="200"/>
      <c r="J347" s="201">
        <f>BK347</f>
        <v>0</v>
      </c>
      <c r="K347" s="197"/>
      <c r="L347" s="202"/>
      <c r="M347" s="203"/>
      <c r="N347" s="204"/>
      <c r="O347" s="204"/>
      <c r="P347" s="205">
        <f>SUM(P348:P349)</f>
        <v>0</v>
      </c>
      <c r="Q347" s="204"/>
      <c r="R347" s="205">
        <f>SUM(R348:R349)</f>
        <v>0</v>
      </c>
      <c r="S347" s="204"/>
      <c r="T347" s="206">
        <f>SUM(T348:T349)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07" t="s">
        <v>91</v>
      </c>
      <c r="AT347" s="208" t="s">
        <v>80</v>
      </c>
      <c r="AU347" s="208" t="s">
        <v>81</v>
      </c>
      <c r="AY347" s="207" t="s">
        <v>144</v>
      </c>
      <c r="BK347" s="209">
        <f>SUM(BK348:BK349)</f>
        <v>0</v>
      </c>
    </row>
    <row r="348" s="2" customFormat="1" ht="16.5" customHeight="1">
      <c r="A348" s="37"/>
      <c r="B348" s="38"/>
      <c r="C348" s="210" t="s">
        <v>590</v>
      </c>
      <c r="D348" s="210" t="s">
        <v>145</v>
      </c>
      <c r="E348" s="211" t="s">
        <v>591</v>
      </c>
      <c r="F348" s="212" t="s">
        <v>592</v>
      </c>
      <c r="G348" s="213" t="s">
        <v>148</v>
      </c>
      <c r="H348" s="214">
        <v>45.448</v>
      </c>
      <c r="I348" s="215"/>
      <c r="J348" s="216">
        <f>ROUND(I348*H348,2)</f>
        <v>0</v>
      </c>
      <c r="K348" s="217"/>
      <c r="L348" s="43"/>
      <c r="M348" s="218" t="s">
        <v>1</v>
      </c>
      <c r="N348" s="219" t="s">
        <v>46</v>
      </c>
      <c r="O348" s="90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2" t="s">
        <v>177</v>
      </c>
      <c r="AT348" s="222" t="s">
        <v>145</v>
      </c>
      <c r="AU348" s="222" t="s">
        <v>89</v>
      </c>
      <c r="AY348" s="16" t="s">
        <v>144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6" t="s">
        <v>89</v>
      </c>
      <c r="BK348" s="223">
        <f>ROUND(I348*H348,2)</f>
        <v>0</v>
      </c>
      <c r="BL348" s="16" t="s">
        <v>177</v>
      </c>
      <c r="BM348" s="222" t="s">
        <v>593</v>
      </c>
    </row>
    <row r="349" s="2" customFormat="1" ht="16.5" customHeight="1">
      <c r="A349" s="37"/>
      <c r="B349" s="38"/>
      <c r="C349" s="210" t="s">
        <v>370</v>
      </c>
      <c r="D349" s="210" t="s">
        <v>145</v>
      </c>
      <c r="E349" s="211" t="s">
        <v>594</v>
      </c>
      <c r="F349" s="212" t="s">
        <v>595</v>
      </c>
      <c r="G349" s="213" t="s">
        <v>148</v>
      </c>
      <c r="H349" s="214">
        <v>45.448</v>
      </c>
      <c r="I349" s="215"/>
      <c r="J349" s="216">
        <f>ROUND(I349*H349,2)</f>
        <v>0</v>
      </c>
      <c r="K349" s="217"/>
      <c r="L349" s="43"/>
      <c r="M349" s="218" t="s">
        <v>1</v>
      </c>
      <c r="N349" s="219" t="s">
        <v>46</v>
      </c>
      <c r="O349" s="90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2" t="s">
        <v>177</v>
      </c>
      <c r="AT349" s="222" t="s">
        <v>145</v>
      </c>
      <c r="AU349" s="222" t="s">
        <v>89</v>
      </c>
      <c r="AY349" s="16" t="s">
        <v>144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6" t="s">
        <v>89</v>
      </c>
      <c r="BK349" s="223">
        <f>ROUND(I349*H349,2)</f>
        <v>0</v>
      </c>
      <c r="BL349" s="16" t="s">
        <v>177</v>
      </c>
      <c r="BM349" s="222" t="s">
        <v>596</v>
      </c>
    </row>
    <row r="350" s="11" customFormat="1" ht="25.92" customHeight="1">
      <c r="A350" s="11"/>
      <c r="B350" s="196"/>
      <c r="C350" s="197"/>
      <c r="D350" s="198" t="s">
        <v>80</v>
      </c>
      <c r="E350" s="199" t="s">
        <v>597</v>
      </c>
      <c r="F350" s="199" t="s">
        <v>598</v>
      </c>
      <c r="G350" s="197"/>
      <c r="H350" s="197"/>
      <c r="I350" s="200"/>
      <c r="J350" s="201">
        <f>BK350</f>
        <v>0</v>
      </c>
      <c r="K350" s="197"/>
      <c r="L350" s="202"/>
      <c r="M350" s="203"/>
      <c r="N350" s="204"/>
      <c r="O350" s="204"/>
      <c r="P350" s="205">
        <f>SUM(P351:P354)</f>
        <v>0</v>
      </c>
      <c r="Q350" s="204"/>
      <c r="R350" s="205">
        <f>SUM(R351:R354)</f>
        <v>0</v>
      </c>
      <c r="S350" s="204"/>
      <c r="T350" s="206">
        <f>SUM(T351:T354)</f>
        <v>0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207" t="s">
        <v>89</v>
      </c>
      <c r="AT350" s="208" t="s">
        <v>80</v>
      </c>
      <c r="AU350" s="208" t="s">
        <v>81</v>
      </c>
      <c r="AY350" s="207" t="s">
        <v>144</v>
      </c>
      <c r="BK350" s="209">
        <f>SUM(BK351:BK354)</f>
        <v>0</v>
      </c>
    </row>
    <row r="351" s="2" customFormat="1" ht="16.5" customHeight="1">
      <c r="A351" s="37"/>
      <c r="B351" s="38"/>
      <c r="C351" s="210" t="s">
        <v>599</v>
      </c>
      <c r="D351" s="210" t="s">
        <v>145</v>
      </c>
      <c r="E351" s="211" t="s">
        <v>600</v>
      </c>
      <c r="F351" s="212" t="s">
        <v>601</v>
      </c>
      <c r="G351" s="213" t="s">
        <v>448</v>
      </c>
      <c r="H351" s="214">
        <v>25</v>
      </c>
      <c r="I351" s="215"/>
      <c r="J351" s="216">
        <f>ROUND(I351*H351,2)</f>
        <v>0</v>
      </c>
      <c r="K351" s="217"/>
      <c r="L351" s="43"/>
      <c r="M351" s="218" t="s">
        <v>1</v>
      </c>
      <c r="N351" s="219" t="s">
        <v>46</v>
      </c>
      <c r="O351" s="90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2" t="s">
        <v>149</v>
      </c>
      <c r="AT351" s="222" t="s">
        <v>145</v>
      </c>
      <c r="AU351" s="222" t="s">
        <v>89</v>
      </c>
      <c r="AY351" s="16" t="s">
        <v>144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6" t="s">
        <v>89</v>
      </c>
      <c r="BK351" s="223">
        <f>ROUND(I351*H351,2)</f>
        <v>0</v>
      </c>
      <c r="BL351" s="16" t="s">
        <v>149</v>
      </c>
      <c r="BM351" s="222" t="s">
        <v>602</v>
      </c>
    </row>
    <row r="352" s="2" customFormat="1" ht="16.5" customHeight="1">
      <c r="A352" s="37"/>
      <c r="B352" s="38"/>
      <c r="C352" s="210" t="s">
        <v>374</v>
      </c>
      <c r="D352" s="210" t="s">
        <v>145</v>
      </c>
      <c r="E352" s="211" t="s">
        <v>603</v>
      </c>
      <c r="F352" s="212" t="s">
        <v>604</v>
      </c>
      <c r="G352" s="213" t="s">
        <v>342</v>
      </c>
      <c r="H352" s="214">
        <v>1</v>
      </c>
      <c r="I352" s="215"/>
      <c r="J352" s="216">
        <f>ROUND(I352*H352,2)</f>
        <v>0</v>
      </c>
      <c r="K352" s="217"/>
      <c r="L352" s="43"/>
      <c r="M352" s="218" t="s">
        <v>1</v>
      </c>
      <c r="N352" s="219" t="s">
        <v>46</v>
      </c>
      <c r="O352" s="90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2" t="s">
        <v>149</v>
      </c>
      <c r="AT352" s="222" t="s">
        <v>145</v>
      </c>
      <c r="AU352" s="222" t="s">
        <v>89</v>
      </c>
      <c r="AY352" s="16" t="s">
        <v>144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6" t="s">
        <v>89</v>
      </c>
      <c r="BK352" s="223">
        <f>ROUND(I352*H352,2)</f>
        <v>0</v>
      </c>
      <c r="BL352" s="16" t="s">
        <v>149</v>
      </c>
      <c r="BM352" s="222" t="s">
        <v>605</v>
      </c>
    </row>
    <row r="353" s="2" customFormat="1" ht="16.5" customHeight="1">
      <c r="A353" s="37"/>
      <c r="B353" s="38"/>
      <c r="C353" s="210" t="s">
        <v>606</v>
      </c>
      <c r="D353" s="210" t="s">
        <v>145</v>
      </c>
      <c r="E353" s="211" t="s">
        <v>607</v>
      </c>
      <c r="F353" s="212" t="s">
        <v>608</v>
      </c>
      <c r="G353" s="213" t="s">
        <v>347</v>
      </c>
      <c r="H353" s="214">
        <v>1</v>
      </c>
      <c r="I353" s="215"/>
      <c r="J353" s="216">
        <f>ROUND(I353*H353,2)</f>
        <v>0</v>
      </c>
      <c r="K353" s="217"/>
      <c r="L353" s="43"/>
      <c r="M353" s="218" t="s">
        <v>1</v>
      </c>
      <c r="N353" s="219" t="s">
        <v>46</v>
      </c>
      <c r="O353" s="90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2" t="s">
        <v>149</v>
      </c>
      <c r="AT353" s="222" t="s">
        <v>145</v>
      </c>
      <c r="AU353" s="222" t="s">
        <v>89</v>
      </c>
      <c r="AY353" s="16" t="s">
        <v>144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6" t="s">
        <v>89</v>
      </c>
      <c r="BK353" s="223">
        <f>ROUND(I353*H353,2)</f>
        <v>0</v>
      </c>
      <c r="BL353" s="16" t="s">
        <v>149</v>
      </c>
      <c r="BM353" s="222" t="s">
        <v>609</v>
      </c>
    </row>
    <row r="354" s="2" customFormat="1" ht="16.5" customHeight="1">
      <c r="A354" s="37"/>
      <c r="B354" s="38"/>
      <c r="C354" s="210" t="s">
        <v>379</v>
      </c>
      <c r="D354" s="210" t="s">
        <v>145</v>
      </c>
      <c r="E354" s="211" t="s">
        <v>610</v>
      </c>
      <c r="F354" s="212" t="s">
        <v>611</v>
      </c>
      <c r="G354" s="213" t="s">
        <v>347</v>
      </c>
      <c r="H354" s="214">
        <v>2</v>
      </c>
      <c r="I354" s="215"/>
      <c r="J354" s="216">
        <f>ROUND(I354*H354,2)</f>
        <v>0</v>
      </c>
      <c r="K354" s="217"/>
      <c r="L354" s="43"/>
      <c r="M354" s="218" t="s">
        <v>1</v>
      </c>
      <c r="N354" s="219" t="s">
        <v>46</v>
      </c>
      <c r="O354" s="90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2" t="s">
        <v>149</v>
      </c>
      <c r="AT354" s="222" t="s">
        <v>145</v>
      </c>
      <c r="AU354" s="222" t="s">
        <v>89</v>
      </c>
      <c r="AY354" s="16" t="s">
        <v>144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6" t="s">
        <v>89</v>
      </c>
      <c r="BK354" s="223">
        <f>ROUND(I354*H354,2)</f>
        <v>0</v>
      </c>
      <c r="BL354" s="16" t="s">
        <v>149</v>
      </c>
      <c r="BM354" s="222" t="s">
        <v>612</v>
      </c>
    </row>
    <row r="355" s="11" customFormat="1" ht="25.92" customHeight="1">
      <c r="A355" s="11"/>
      <c r="B355" s="196"/>
      <c r="C355" s="197"/>
      <c r="D355" s="198" t="s">
        <v>80</v>
      </c>
      <c r="E355" s="199" t="s">
        <v>613</v>
      </c>
      <c r="F355" s="199" t="s">
        <v>614</v>
      </c>
      <c r="G355" s="197"/>
      <c r="H355" s="197"/>
      <c r="I355" s="200"/>
      <c r="J355" s="201">
        <f>BK355</f>
        <v>0</v>
      </c>
      <c r="K355" s="197"/>
      <c r="L355" s="202"/>
      <c r="M355" s="203"/>
      <c r="N355" s="204"/>
      <c r="O355" s="204"/>
      <c r="P355" s="205">
        <f>SUM(P356:P360)</f>
        <v>0</v>
      </c>
      <c r="Q355" s="204"/>
      <c r="R355" s="205">
        <f>SUM(R356:R360)</f>
        <v>0</v>
      </c>
      <c r="S355" s="204"/>
      <c r="T355" s="206">
        <f>SUM(T356:T360)</f>
        <v>0</v>
      </c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R355" s="207" t="s">
        <v>89</v>
      </c>
      <c r="AT355" s="208" t="s">
        <v>80</v>
      </c>
      <c r="AU355" s="208" t="s">
        <v>81</v>
      </c>
      <c r="AY355" s="207" t="s">
        <v>144</v>
      </c>
      <c r="BK355" s="209">
        <f>SUM(BK356:BK360)</f>
        <v>0</v>
      </c>
    </row>
    <row r="356" s="2" customFormat="1" ht="21.75" customHeight="1">
      <c r="A356" s="37"/>
      <c r="B356" s="38"/>
      <c r="C356" s="210" t="s">
        <v>615</v>
      </c>
      <c r="D356" s="210" t="s">
        <v>145</v>
      </c>
      <c r="E356" s="211" t="s">
        <v>616</v>
      </c>
      <c r="F356" s="212" t="s">
        <v>617</v>
      </c>
      <c r="G356" s="213" t="s">
        <v>208</v>
      </c>
      <c r="H356" s="214">
        <v>84.048000000000002</v>
      </c>
      <c r="I356" s="215"/>
      <c r="J356" s="216">
        <f>ROUND(I356*H356,2)</f>
        <v>0</v>
      </c>
      <c r="K356" s="217"/>
      <c r="L356" s="43"/>
      <c r="M356" s="218" t="s">
        <v>1</v>
      </c>
      <c r="N356" s="219" t="s">
        <v>46</v>
      </c>
      <c r="O356" s="90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2" t="s">
        <v>149</v>
      </c>
      <c r="AT356" s="222" t="s">
        <v>145</v>
      </c>
      <c r="AU356" s="222" t="s">
        <v>89</v>
      </c>
      <c r="AY356" s="16" t="s">
        <v>144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6" t="s">
        <v>89</v>
      </c>
      <c r="BK356" s="223">
        <f>ROUND(I356*H356,2)</f>
        <v>0</v>
      </c>
      <c r="BL356" s="16" t="s">
        <v>149</v>
      </c>
      <c r="BM356" s="222" t="s">
        <v>618</v>
      </c>
    </row>
    <row r="357" s="2" customFormat="1" ht="16.5" customHeight="1">
      <c r="A357" s="37"/>
      <c r="B357" s="38"/>
      <c r="C357" s="210" t="s">
        <v>382</v>
      </c>
      <c r="D357" s="210" t="s">
        <v>145</v>
      </c>
      <c r="E357" s="211" t="s">
        <v>619</v>
      </c>
      <c r="F357" s="212" t="s">
        <v>620</v>
      </c>
      <c r="G357" s="213" t="s">
        <v>208</v>
      </c>
      <c r="H357" s="214">
        <v>1596.9179999999999</v>
      </c>
      <c r="I357" s="215"/>
      <c r="J357" s="216">
        <f>ROUND(I357*H357,2)</f>
        <v>0</v>
      </c>
      <c r="K357" s="217"/>
      <c r="L357" s="43"/>
      <c r="M357" s="218" t="s">
        <v>1</v>
      </c>
      <c r="N357" s="219" t="s">
        <v>46</v>
      </c>
      <c r="O357" s="90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2" t="s">
        <v>149</v>
      </c>
      <c r="AT357" s="222" t="s">
        <v>145</v>
      </c>
      <c r="AU357" s="222" t="s">
        <v>89</v>
      </c>
      <c r="AY357" s="16" t="s">
        <v>144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6" t="s">
        <v>89</v>
      </c>
      <c r="BK357" s="223">
        <f>ROUND(I357*H357,2)</f>
        <v>0</v>
      </c>
      <c r="BL357" s="16" t="s">
        <v>149</v>
      </c>
      <c r="BM357" s="222" t="s">
        <v>621</v>
      </c>
    </row>
    <row r="358" s="2" customFormat="1" ht="16.5" customHeight="1">
      <c r="A358" s="37"/>
      <c r="B358" s="38"/>
      <c r="C358" s="210" t="s">
        <v>622</v>
      </c>
      <c r="D358" s="210" t="s">
        <v>145</v>
      </c>
      <c r="E358" s="211" t="s">
        <v>623</v>
      </c>
      <c r="F358" s="212" t="s">
        <v>624</v>
      </c>
      <c r="G358" s="213" t="s">
        <v>208</v>
      </c>
      <c r="H358" s="214">
        <v>84.048000000000002</v>
      </c>
      <c r="I358" s="215"/>
      <c r="J358" s="216">
        <f>ROUND(I358*H358,2)</f>
        <v>0</v>
      </c>
      <c r="K358" s="217"/>
      <c r="L358" s="43"/>
      <c r="M358" s="218" t="s">
        <v>1</v>
      </c>
      <c r="N358" s="219" t="s">
        <v>46</v>
      </c>
      <c r="O358" s="90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2" t="s">
        <v>149</v>
      </c>
      <c r="AT358" s="222" t="s">
        <v>145</v>
      </c>
      <c r="AU358" s="222" t="s">
        <v>89</v>
      </c>
      <c r="AY358" s="16" t="s">
        <v>144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6" t="s">
        <v>89</v>
      </c>
      <c r="BK358" s="223">
        <f>ROUND(I358*H358,2)</f>
        <v>0</v>
      </c>
      <c r="BL358" s="16" t="s">
        <v>149</v>
      </c>
      <c r="BM358" s="222" t="s">
        <v>625</v>
      </c>
    </row>
    <row r="359" s="2" customFormat="1" ht="16.5" customHeight="1">
      <c r="A359" s="37"/>
      <c r="B359" s="38"/>
      <c r="C359" s="210" t="s">
        <v>386</v>
      </c>
      <c r="D359" s="210" t="s">
        <v>145</v>
      </c>
      <c r="E359" s="211" t="s">
        <v>626</v>
      </c>
      <c r="F359" s="212" t="s">
        <v>627</v>
      </c>
      <c r="G359" s="213" t="s">
        <v>208</v>
      </c>
      <c r="H359" s="214">
        <v>672.38699999999994</v>
      </c>
      <c r="I359" s="215"/>
      <c r="J359" s="216">
        <f>ROUND(I359*H359,2)</f>
        <v>0</v>
      </c>
      <c r="K359" s="217"/>
      <c r="L359" s="43"/>
      <c r="M359" s="218" t="s">
        <v>1</v>
      </c>
      <c r="N359" s="219" t="s">
        <v>46</v>
      </c>
      <c r="O359" s="90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2" t="s">
        <v>149</v>
      </c>
      <c r="AT359" s="222" t="s">
        <v>145</v>
      </c>
      <c r="AU359" s="222" t="s">
        <v>89</v>
      </c>
      <c r="AY359" s="16" t="s">
        <v>144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6" t="s">
        <v>89</v>
      </c>
      <c r="BK359" s="223">
        <f>ROUND(I359*H359,2)</f>
        <v>0</v>
      </c>
      <c r="BL359" s="16" t="s">
        <v>149</v>
      </c>
      <c r="BM359" s="222" t="s">
        <v>628</v>
      </c>
    </row>
    <row r="360" s="2" customFormat="1" ht="21.75" customHeight="1">
      <c r="A360" s="37"/>
      <c r="B360" s="38"/>
      <c r="C360" s="210" t="s">
        <v>629</v>
      </c>
      <c r="D360" s="210" t="s">
        <v>145</v>
      </c>
      <c r="E360" s="211" t="s">
        <v>630</v>
      </c>
      <c r="F360" s="212" t="s">
        <v>631</v>
      </c>
      <c r="G360" s="213" t="s">
        <v>208</v>
      </c>
      <c r="H360" s="214">
        <v>84.048000000000002</v>
      </c>
      <c r="I360" s="215"/>
      <c r="J360" s="216">
        <f>ROUND(I360*H360,2)</f>
        <v>0</v>
      </c>
      <c r="K360" s="217"/>
      <c r="L360" s="43"/>
      <c r="M360" s="218" t="s">
        <v>1</v>
      </c>
      <c r="N360" s="219" t="s">
        <v>46</v>
      </c>
      <c r="O360" s="90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2" t="s">
        <v>149</v>
      </c>
      <c r="AT360" s="222" t="s">
        <v>145</v>
      </c>
      <c r="AU360" s="222" t="s">
        <v>89</v>
      </c>
      <c r="AY360" s="16" t="s">
        <v>144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6" t="s">
        <v>89</v>
      </c>
      <c r="BK360" s="223">
        <f>ROUND(I360*H360,2)</f>
        <v>0</v>
      </c>
      <c r="BL360" s="16" t="s">
        <v>149</v>
      </c>
      <c r="BM360" s="222" t="s">
        <v>632</v>
      </c>
    </row>
    <row r="361" s="11" customFormat="1" ht="25.92" customHeight="1">
      <c r="A361" s="11"/>
      <c r="B361" s="196"/>
      <c r="C361" s="197"/>
      <c r="D361" s="198" t="s">
        <v>80</v>
      </c>
      <c r="E361" s="199" t="s">
        <v>633</v>
      </c>
      <c r="F361" s="199" t="s">
        <v>634</v>
      </c>
      <c r="G361" s="197"/>
      <c r="H361" s="197"/>
      <c r="I361" s="200"/>
      <c r="J361" s="201">
        <f>BK361</f>
        <v>0</v>
      </c>
      <c r="K361" s="197"/>
      <c r="L361" s="202"/>
      <c r="M361" s="203"/>
      <c r="N361" s="204"/>
      <c r="O361" s="204"/>
      <c r="P361" s="205">
        <f>SUM(P362:P366)</f>
        <v>0</v>
      </c>
      <c r="Q361" s="204"/>
      <c r="R361" s="205">
        <f>SUM(R362:R366)</f>
        <v>0</v>
      </c>
      <c r="S361" s="204"/>
      <c r="T361" s="206">
        <f>SUM(T362:T366)</f>
        <v>0</v>
      </c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R361" s="207" t="s">
        <v>89</v>
      </c>
      <c r="AT361" s="208" t="s">
        <v>80</v>
      </c>
      <c r="AU361" s="208" t="s">
        <v>81</v>
      </c>
      <c r="AY361" s="207" t="s">
        <v>144</v>
      </c>
      <c r="BK361" s="209">
        <f>SUM(BK362:BK366)</f>
        <v>0</v>
      </c>
    </row>
    <row r="362" s="2" customFormat="1" ht="16.5" customHeight="1">
      <c r="A362" s="37"/>
      <c r="B362" s="38"/>
      <c r="C362" s="210" t="s">
        <v>389</v>
      </c>
      <c r="D362" s="210" t="s">
        <v>145</v>
      </c>
      <c r="E362" s="211" t="s">
        <v>635</v>
      </c>
      <c r="F362" s="212" t="s">
        <v>636</v>
      </c>
      <c r="G362" s="213" t="s">
        <v>342</v>
      </c>
      <c r="H362" s="214">
        <v>1</v>
      </c>
      <c r="I362" s="215"/>
      <c r="J362" s="216">
        <f>ROUND(I362*H362,2)</f>
        <v>0</v>
      </c>
      <c r="K362" s="217"/>
      <c r="L362" s="43"/>
      <c r="M362" s="218" t="s">
        <v>1</v>
      </c>
      <c r="N362" s="219" t="s">
        <v>46</v>
      </c>
      <c r="O362" s="90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2" t="s">
        <v>149</v>
      </c>
      <c r="AT362" s="222" t="s">
        <v>145</v>
      </c>
      <c r="AU362" s="222" t="s">
        <v>89</v>
      </c>
      <c r="AY362" s="16" t="s">
        <v>144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6" t="s">
        <v>89</v>
      </c>
      <c r="BK362" s="223">
        <f>ROUND(I362*H362,2)</f>
        <v>0</v>
      </c>
      <c r="BL362" s="16" t="s">
        <v>149</v>
      </c>
      <c r="BM362" s="222" t="s">
        <v>637</v>
      </c>
    </row>
    <row r="363" s="2" customFormat="1" ht="16.5" customHeight="1">
      <c r="A363" s="37"/>
      <c r="B363" s="38"/>
      <c r="C363" s="210" t="s">
        <v>638</v>
      </c>
      <c r="D363" s="210" t="s">
        <v>145</v>
      </c>
      <c r="E363" s="211" t="s">
        <v>639</v>
      </c>
      <c r="F363" s="212" t="s">
        <v>640</v>
      </c>
      <c r="G363" s="213" t="s">
        <v>342</v>
      </c>
      <c r="H363" s="214">
        <v>1</v>
      </c>
      <c r="I363" s="215"/>
      <c r="J363" s="216">
        <f>ROUND(I363*H363,2)</f>
        <v>0</v>
      </c>
      <c r="K363" s="217"/>
      <c r="L363" s="43"/>
      <c r="M363" s="218" t="s">
        <v>1</v>
      </c>
      <c r="N363" s="219" t="s">
        <v>46</v>
      </c>
      <c r="O363" s="90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2" t="s">
        <v>149</v>
      </c>
      <c r="AT363" s="222" t="s">
        <v>145</v>
      </c>
      <c r="AU363" s="222" t="s">
        <v>89</v>
      </c>
      <c r="AY363" s="16" t="s">
        <v>144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6" t="s">
        <v>89</v>
      </c>
      <c r="BK363" s="223">
        <f>ROUND(I363*H363,2)</f>
        <v>0</v>
      </c>
      <c r="BL363" s="16" t="s">
        <v>149</v>
      </c>
      <c r="BM363" s="222" t="s">
        <v>641</v>
      </c>
    </row>
    <row r="364" s="2" customFormat="1" ht="16.5" customHeight="1">
      <c r="A364" s="37"/>
      <c r="B364" s="38"/>
      <c r="C364" s="210" t="s">
        <v>393</v>
      </c>
      <c r="D364" s="210" t="s">
        <v>145</v>
      </c>
      <c r="E364" s="211" t="s">
        <v>642</v>
      </c>
      <c r="F364" s="212" t="s">
        <v>643</v>
      </c>
      <c r="G364" s="213" t="s">
        <v>342</v>
      </c>
      <c r="H364" s="214">
        <v>1</v>
      </c>
      <c r="I364" s="215"/>
      <c r="J364" s="216">
        <f>ROUND(I364*H364,2)</f>
        <v>0</v>
      </c>
      <c r="K364" s="217"/>
      <c r="L364" s="43"/>
      <c r="M364" s="218" t="s">
        <v>1</v>
      </c>
      <c r="N364" s="219" t="s">
        <v>46</v>
      </c>
      <c r="O364" s="90"/>
      <c r="P364" s="220">
        <f>O364*H364</f>
        <v>0</v>
      </c>
      <c r="Q364" s="220">
        <v>0</v>
      </c>
      <c r="R364" s="220">
        <f>Q364*H364</f>
        <v>0</v>
      </c>
      <c r="S364" s="220">
        <v>0</v>
      </c>
      <c r="T364" s="22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2" t="s">
        <v>149</v>
      </c>
      <c r="AT364" s="222" t="s">
        <v>145</v>
      </c>
      <c r="AU364" s="222" t="s">
        <v>89</v>
      </c>
      <c r="AY364" s="16" t="s">
        <v>144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6" t="s">
        <v>89</v>
      </c>
      <c r="BK364" s="223">
        <f>ROUND(I364*H364,2)</f>
        <v>0</v>
      </c>
      <c r="BL364" s="16" t="s">
        <v>149</v>
      </c>
      <c r="BM364" s="222" t="s">
        <v>644</v>
      </c>
    </row>
    <row r="365" s="2" customFormat="1" ht="16.5" customHeight="1">
      <c r="A365" s="37"/>
      <c r="B365" s="38"/>
      <c r="C365" s="210" t="s">
        <v>645</v>
      </c>
      <c r="D365" s="210" t="s">
        <v>145</v>
      </c>
      <c r="E365" s="211" t="s">
        <v>646</v>
      </c>
      <c r="F365" s="212" t="s">
        <v>647</v>
      </c>
      <c r="G365" s="213" t="s">
        <v>342</v>
      </c>
      <c r="H365" s="214">
        <v>1</v>
      </c>
      <c r="I365" s="215"/>
      <c r="J365" s="216">
        <f>ROUND(I365*H365,2)</f>
        <v>0</v>
      </c>
      <c r="K365" s="217"/>
      <c r="L365" s="43"/>
      <c r="M365" s="218" t="s">
        <v>1</v>
      </c>
      <c r="N365" s="219" t="s">
        <v>46</v>
      </c>
      <c r="O365" s="90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2" t="s">
        <v>149</v>
      </c>
      <c r="AT365" s="222" t="s">
        <v>145</v>
      </c>
      <c r="AU365" s="222" t="s">
        <v>89</v>
      </c>
      <c r="AY365" s="16" t="s">
        <v>144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6" t="s">
        <v>89</v>
      </c>
      <c r="BK365" s="223">
        <f>ROUND(I365*H365,2)</f>
        <v>0</v>
      </c>
      <c r="BL365" s="16" t="s">
        <v>149</v>
      </c>
      <c r="BM365" s="222" t="s">
        <v>648</v>
      </c>
    </row>
    <row r="366" s="2" customFormat="1" ht="37.8" customHeight="1">
      <c r="A366" s="37"/>
      <c r="B366" s="38"/>
      <c r="C366" s="210" t="s">
        <v>397</v>
      </c>
      <c r="D366" s="210" t="s">
        <v>145</v>
      </c>
      <c r="E366" s="211" t="s">
        <v>649</v>
      </c>
      <c r="F366" s="212" t="s">
        <v>650</v>
      </c>
      <c r="G366" s="213" t="s">
        <v>342</v>
      </c>
      <c r="H366" s="214">
        <v>1</v>
      </c>
      <c r="I366" s="215"/>
      <c r="J366" s="216">
        <f>ROUND(I366*H366,2)</f>
        <v>0</v>
      </c>
      <c r="K366" s="217"/>
      <c r="L366" s="43"/>
      <c r="M366" s="218" t="s">
        <v>1</v>
      </c>
      <c r="N366" s="219" t="s">
        <v>46</v>
      </c>
      <c r="O366" s="90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2" t="s">
        <v>149</v>
      </c>
      <c r="AT366" s="222" t="s">
        <v>145</v>
      </c>
      <c r="AU366" s="222" t="s">
        <v>89</v>
      </c>
      <c r="AY366" s="16" t="s">
        <v>144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6" t="s">
        <v>89</v>
      </c>
      <c r="BK366" s="223">
        <f>ROUND(I366*H366,2)</f>
        <v>0</v>
      </c>
      <c r="BL366" s="16" t="s">
        <v>149</v>
      </c>
      <c r="BM366" s="222" t="s">
        <v>651</v>
      </c>
    </row>
    <row r="367" s="11" customFormat="1" ht="25.92" customHeight="1">
      <c r="A367" s="11"/>
      <c r="B367" s="196"/>
      <c r="C367" s="197"/>
      <c r="D367" s="198" t="s">
        <v>80</v>
      </c>
      <c r="E367" s="199" t="s">
        <v>652</v>
      </c>
      <c r="F367" s="199" t="s">
        <v>653</v>
      </c>
      <c r="G367" s="197"/>
      <c r="H367" s="197"/>
      <c r="I367" s="200"/>
      <c r="J367" s="201">
        <f>BK367</f>
        <v>0</v>
      </c>
      <c r="K367" s="197"/>
      <c r="L367" s="202"/>
      <c r="M367" s="203"/>
      <c r="N367" s="204"/>
      <c r="O367" s="204"/>
      <c r="P367" s="205">
        <f>SUM(P368:P369)</f>
        <v>0</v>
      </c>
      <c r="Q367" s="204"/>
      <c r="R367" s="205">
        <f>SUM(R368:R369)</f>
        <v>0</v>
      </c>
      <c r="S367" s="204"/>
      <c r="T367" s="206">
        <f>SUM(T368:T369)</f>
        <v>0</v>
      </c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R367" s="207" t="s">
        <v>89</v>
      </c>
      <c r="AT367" s="208" t="s">
        <v>80</v>
      </c>
      <c r="AU367" s="208" t="s">
        <v>81</v>
      </c>
      <c r="AY367" s="207" t="s">
        <v>144</v>
      </c>
      <c r="BK367" s="209">
        <f>SUM(BK368:BK369)</f>
        <v>0</v>
      </c>
    </row>
    <row r="368" s="2" customFormat="1" ht="16.5" customHeight="1">
      <c r="A368" s="37"/>
      <c r="B368" s="38"/>
      <c r="C368" s="210" t="s">
        <v>654</v>
      </c>
      <c r="D368" s="210" t="s">
        <v>145</v>
      </c>
      <c r="E368" s="211" t="s">
        <v>655</v>
      </c>
      <c r="F368" s="212" t="s">
        <v>656</v>
      </c>
      <c r="G368" s="213" t="s">
        <v>342</v>
      </c>
      <c r="H368" s="214">
        <v>1</v>
      </c>
      <c r="I368" s="215"/>
      <c r="J368" s="216">
        <f>ROUND(I368*H368,2)</f>
        <v>0</v>
      </c>
      <c r="K368" s="217"/>
      <c r="L368" s="43"/>
      <c r="M368" s="218" t="s">
        <v>1</v>
      </c>
      <c r="N368" s="219" t="s">
        <v>46</v>
      </c>
      <c r="O368" s="90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2" t="s">
        <v>149</v>
      </c>
      <c r="AT368" s="222" t="s">
        <v>145</v>
      </c>
      <c r="AU368" s="222" t="s">
        <v>89</v>
      </c>
      <c r="AY368" s="16" t="s">
        <v>144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6" t="s">
        <v>89</v>
      </c>
      <c r="BK368" s="223">
        <f>ROUND(I368*H368,2)</f>
        <v>0</v>
      </c>
      <c r="BL368" s="16" t="s">
        <v>149</v>
      </c>
      <c r="BM368" s="222" t="s">
        <v>657</v>
      </c>
    </row>
    <row r="369" s="2" customFormat="1" ht="21.75" customHeight="1">
      <c r="A369" s="37"/>
      <c r="B369" s="38"/>
      <c r="C369" s="210" t="s">
        <v>401</v>
      </c>
      <c r="D369" s="210" t="s">
        <v>145</v>
      </c>
      <c r="E369" s="211" t="s">
        <v>658</v>
      </c>
      <c r="F369" s="212" t="s">
        <v>659</v>
      </c>
      <c r="G369" s="213" t="s">
        <v>342</v>
      </c>
      <c r="H369" s="214">
        <v>1</v>
      </c>
      <c r="I369" s="215"/>
      <c r="J369" s="216">
        <f>ROUND(I369*H369,2)</f>
        <v>0</v>
      </c>
      <c r="K369" s="217"/>
      <c r="L369" s="43"/>
      <c r="M369" s="218" t="s">
        <v>1</v>
      </c>
      <c r="N369" s="219" t="s">
        <v>46</v>
      </c>
      <c r="O369" s="90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2" t="s">
        <v>149</v>
      </c>
      <c r="AT369" s="222" t="s">
        <v>145</v>
      </c>
      <c r="AU369" s="222" t="s">
        <v>89</v>
      </c>
      <c r="AY369" s="16" t="s">
        <v>144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6" t="s">
        <v>89</v>
      </c>
      <c r="BK369" s="223">
        <f>ROUND(I369*H369,2)</f>
        <v>0</v>
      </c>
      <c r="BL369" s="16" t="s">
        <v>149</v>
      </c>
      <c r="BM369" s="222" t="s">
        <v>660</v>
      </c>
    </row>
    <row r="370" s="11" customFormat="1" ht="25.92" customHeight="1">
      <c r="A370" s="11"/>
      <c r="B370" s="196"/>
      <c r="C370" s="197"/>
      <c r="D370" s="198" t="s">
        <v>80</v>
      </c>
      <c r="E370" s="199" t="s">
        <v>661</v>
      </c>
      <c r="F370" s="199" t="s">
        <v>661</v>
      </c>
      <c r="G370" s="197"/>
      <c r="H370" s="197"/>
      <c r="I370" s="200"/>
      <c r="J370" s="201">
        <f>BK370</f>
        <v>0</v>
      </c>
      <c r="K370" s="197"/>
      <c r="L370" s="202"/>
      <c r="M370" s="258"/>
      <c r="N370" s="259"/>
      <c r="O370" s="259"/>
      <c r="P370" s="260">
        <v>0</v>
      </c>
      <c r="Q370" s="259"/>
      <c r="R370" s="260">
        <v>0</v>
      </c>
      <c r="S370" s="259"/>
      <c r="T370" s="261">
        <v>0</v>
      </c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R370" s="207" t="s">
        <v>89</v>
      </c>
      <c r="AT370" s="208" t="s">
        <v>80</v>
      </c>
      <c r="AU370" s="208" t="s">
        <v>81</v>
      </c>
      <c r="AY370" s="207" t="s">
        <v>144</v>
      </c>
      <c r="BK370" s="209">
        <v>0</v>
      </c>
    </row>
    <row r="371" s="2" customFormat="1" ht="6.96" customHeight="1">
      <c r="A371" s="37"/>
      <c r="B371" s="65"/>
      <c r="C371" s="66"/>
      <c r="D371" s="66"/>
      <c r="E371" s="66"/>
      <c r="F371" s="66"/>
      <c r="G371" s="66"/>
      <c r="H371" s="66"/>
      <c r="I371" s="66"/>
      <c r="J371" s="66"/>
      <c r="K371" s="66"/>
      <c r="L371" s="43"/>
      <c r="M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</row>
  </sheetData>
  <sheetProtection sheet="1" autoFilter="0" formatColumns="0" formatRows="0" objects="1" scenarios="1" spinCount="100000" saltValue="DQ8pAsaznu/Y4bxyxKpiwa58Z6kGXu6YU0H3O6v3L43My+ChWpx5igRIHWh+xVxJ5fgh852pfB74mq0Y4BX6Bw==" hashValue="epqhwKGBw+cnRUcSUHe/GoAxCZwxW3ifKc1TfDcVtCk1ch4FSmjUBkttutLI+VkLvfLt4/GRFvYyQdH4ljgcbA==" algorithmName="SHA-512" password="CC35"/>
  <autoFilter ref="C139:K370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Linhartovy zast.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662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40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ROUND((SUM(BE125:BE204)),  2)</f>
        <v>0</v>
      </c>
      <c r="G33" s="37"/>
      <c r="H33" s="37"/>
      <c r="I33" s="154">
        <v>0.20999999999999999</v>
      </c>
      <c r="J33" s="153">
        <f>ROUND(((SUM(BE125:BE204))*I33),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ROUND((SUM(BF125:BF204)),  2)</f>
        <v>0</v>
      </c>
      <c r="G34" s="37"/>
      <c r="H34" s="37"/>
      <c r="I34" s="154">
        <v>0.14999999999999999</v>
      </c>
      <c r="J34" s="153">
        <f>ROUND(((SUM(BF125:BF204))*I34),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ROUND((SUM(BG125:BG204)),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ROUND((SUM(BH125:BH204)),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ROUND((SUM(BI125:BI204)),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Linhartovy zast.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SO01.2 - Elektroinstalace a LPS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zast. Linhartovy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>Ing. Radek Pavlík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663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114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115</v>
      </c>
      <c r="E100" s="181"/>
      <c r="F100" s="181"/>
      <c r="G100" s="181"/>
      <c r="H100" s="181"/>
      <c r="I100" s="181"/>
      <c r="J100" s="182">
        <f>J134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125</v>
      </c>
      <c r="E101" s="181"/>
      <c r="F101" s="181"/>
      <c r="G101" s="181"/>
      <c r="H101" s="181"/>
      <c r="I101" s="181"/>
      <c r="J101" s="182">
        <f>J136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664</v>
      </c>
      <c r="E102" s="181"/>
      <c r="F102" s="181"/>
      <c r="G102" s="181"/>
      <c r="H102" s="181"/>
      <c r="I102" s="181"/>
      <c r="J102" s="182">
        <f>J176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126</v>
      </c>
      <c r="E103" s="181"/>
      <c r="F103" s="181"/>
      <c r="G103" s="181"/>
      <c r="H103" s="181"/>
      <c r="I103" s="181"/>
      <c r="J103" s="182">
        <f>J195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665</v>
      </c>
      <c r="E104" s="181"/>
      <c r="F104" s="181"/>
      <c r="G104" s="181"/>
      <c r="H104" s="181"/>
      <c r="I104" s="181"/>
      <c r="J104" s="182">
        <f>J197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129</v>
      </c>
      <c r="E105" s="181"/>
      <c r="F105" s="181"/>
      <c r="G105" s="181"/>
      <c r="H105" s="181"/>
      <c r="I105" s="181"/>
      <c r="J105" s="182">
        <f>J204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130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Linhartovy zast.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99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SO01.2 - Elektroinstalace a LPS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zast. Linhartovy</v>
      </c>
      <c r="G119" s="39"/>
      <c r="H119" s="39"/>
      <c r="I119" s="31" t="s">
        <v>22</v>
      </c>
      <c r="J119" s="78" t="str">
        <f>IF(J12="","",J12)</f>
        <v>21. 9. 2021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železnic, státní organizace</v>
      </c>
      <c r="G121" s="39"/>
      <c r="H121" s="39"/>
      <c r="I121" s="31" t="s">
        <v>32</v>
      </c>
      <c r="J121" s="35" t="str">
        <f>E21</f>
        <v>Ing. Radek Pavlík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37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84"/>
      <c r="B124" s="185"/>
      <c r="C124" s="186" t="s">
        <v>131</v>
      </c>
      <c r="D124" s="187" t="s">
        <v>66</v>
      </c>
      <c r="E124" s="187" t="s">
        <v>62</v>
      </c>
      <c r="F124" s="187" t="s">
        <v>63</v>
      </c>
      <c r="G124" s="187" t="s">
        <v>132</v>
      </c>
      <c r="H124" s="187" t="s">
        <v>133</v>
      </c>
      <c r="I124" s="187" t="s">
        <v>134</v>
      </c>
      <c r="J124" s="188" t="s">
        <v>103</v>
      </c>
      <c r="K124" s="189" t="s">
        <v>135</v>
      </c>
      <c r="L124" s="190"/>
      <c r="M124" s="99" t="s">
        <v>1</v>
      </c>
      <c r="N124" s="100" t="s">
        <v>45</v>
      </c>
      <c r="O124" s="100" t="s">
        <v>136</v>
      </c>
      <c r="P124" s="100" t="s">
        <v>137</v>
      </c>
      <c r="Q124" s="100" t="s">
        <v>138</v>
      </c>
      <c r="R124" s="100" t="s">
        <v>139</v>
      </c>
      <c r="S124" s="100" t="s">
        <v>140</v>
      </c>
      <c r="T124" s="101" t="s">
        <v>141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7"/>
      <c r="B125" s="38"/>
      <c r="C125" s="106" t="s">
        <v>142</v>
      </c>
      <c r="D125" s="39"/>
      <c r="E125" s="39"/>
      <c r="F125" s="39"/>
      <c r="G125" s="39"/>
      <c r="H125" s="39"/>
      <c r="I125" s="39"/>
      <c r="J125" s="191">
        <f>BK125</f>
        <v>0</v>
      </c>
      <c r="K125" s="39"/>
      <c r="L125" s="43"/>
      <c r="M125" s="102"/>
      <c r="N125" s="192"/>
      <c r="O125" s="103"/>
      <c r="P125" s="193">
        <f>P126+P128+P132+P134+P136+P176+P195+P197+P204</f>
        <v>0</v>
      </c>
      <c r="Q125" s="103"/>
      <c r="R125" s="193">
        <f>R126+R128+R132+R134+R136+R176+R195+R197+R204</f>
        <v>0</v>
      </c>
      <c r="S125" s="103"/>
      <c r="T125" s="194">
        <f>T126+T128+T132+T134+T136+T176+T195+T197+T204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80</v>
      </c>
      <c r="AU125" s="16" t="s">
        <v>105</v>
      </c>
      <c r="BK125" s="195">
        <f>BK126+BK128+BK132+BK134+BK136+BK176+BK195+BK197+BK204</f>
        <v>0</v>
      </c>
    </row>
    <row r="126" s="11" customFormat="1" ht="25.92" customHeight="1">
      <c r="A126" s="11"/>
      <c r="B126" s="196"/>
      <c r="C126" s="197"/>
      <c r="D126" s="198" t="s">
        <v>80</v>
      </c>
      <c r="E126" s="199" t="s">
        <v>152</v>
      </c>
      <c r="F126" s="199" t="s">
        <v>244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</f>
        <v>0</v>
      </c>
      <c r="Q126" s="204"/>
      <c r="R126" s="205">
        <f>R127</f>
        <v>0</v>
      </c>
      <c r="S126" s="204"/>
      <c r="T126" s="206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89</v>
      </c>
      <c r="AT126" s="208" t="s">
        <v>80</v>
      </c>
      <c r="AU126" s="208" t="s">
        <v>81</v>
      </c>
      <c r="AY126" s="207" t="s">
        <v>144</v>
      </c>
      <c r="BK126" s="209">
        <f>BK127</f>
        <v>0</v>
      </c>
    </row>
    <row r="127" s="2" customFormat="1" ht="16.5" customHeight="1">
      <c r="A127" s="37"/>
      <c r="B127" s="38"/>
      <c r="C127" s="210" t="s">
        <v>89</v>
      </c>
      <c r="D127" s="210" t="s">
        <v>145</v>
      </c>
      <c r="E127" s="211" t="s">
        <v>666</v>
      </c>
      <c r="F127" s="212" t="s">
        <v>667</v>
      </c>
      <c r="G127" s="213" t="s">
        <v>347</v>
      </c>
      <c r="H127" s="214">
        <v>1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46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149</v>
      </c>
      <c r="AT127" s="222" t="s">
        <v>145</v>
      </c>
      <c r="AU127" s="222" t="s">
        <v>89</v>
      </c>
      <c r="AY127" s="16" t="s">
        <v>144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89</v>
      </c>
      <c r="BK127" s="223">
        <f>ROUND(I127*H127,2)</f>
        <v>0</v>
      </c>
      <c r="BL127" s="16" t="s">
        <v>149</v>
      </c>
      <c r="BM127" s="222" t="s">
        <v>91</v>
      </c>
    </row>
    <row r="128" s="11" customFormat="1" ht="25.92" customHeight="1">
      <c r="A128" s="11"/>
      <c r="B128" s="196"/>
      <c r="C128" s="197"/>
      <c r="D128" s="198" t="s">
        <v>80</v>
      </c>
      <c r="E128" s="199" t="s">
        <v>149</v>
      </c>
      <c r="F128" s="199" t="s">
        <v>668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SUM(P129:P131)</f>
        <v>0</v>
      </c>
      <c r="Q128" s="204"/>
      <c r="R128" s="205">
        <f>SUM(R129:R131)</f>
        <v>0</v>
      </c>
      <c r="S128" s="204"/>
      <c r="T128" s="206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89</v>
      </c>
      <c r="AT128" s="208" t="s">
        <v>80</v>
      </c>
      <c r="AU128" s="208" t="s">
        <v>81</v>
      </c>
      <c r="AY128" s="207" t="s">
        <v>144</v>
      </c>
      <c r="BK128" s="209">
        <f>SUM(BK129:BK131)</f>
        <v>0</v>
      </c>
    </row>
    <row r="129" s="2" customFormat="1" ht="16.5" customHeight="1">
      <c r="A129" s="37"/>
      <c r="B129" s="38"/>
      <c r="C129" s="210" t="s">
        <v>91</v>
      </c>
      <c r="D129" s="210" t="s">
        <v>145</v>
      </c>
      <c r="E129" s="211" t="s">
        <v>669</v>
      </c>
      <c r="F129" s="212" t="s">
        <v>670</v>
      </c>
      <c r="G129" s="213" t="s">
        <v>155</v>
      </c>
      <c r="H129" s="214">
        <v>1.286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46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149</v>
      </c>
      <c r="AT129" s="222" t="s">
        <v>145</v>
      </c>
      <c r="AU129" s="222" t="s">
        <v>89</v>
      </c>
      <c r="AY129" s="16" t="s">
        <v>144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89</v>
      </c>
      <c r="BK129" s="223">
        <f>ROUND(I129*H129,2)</f>
        <v>0</v>
      </c>
      <c r="BL129" s="16" t="s">
        <v>149</v>
      </c>
      <c r="BM129" s="222" t="s">
        <v>149</v>
      </c>
    </row>
    <row r="130" s="12" customFormat="1">
      <c r="A130" s="12"/>
      <c r="B130" s="224"/>
      <c r="C130" s="225"/>
      <c r="D130" s="226" t="s">
        <v>164</v>
      </c>
      <c r="E130" s="227" t="s">
        <v>1</v>
      </c>
      <c r="F130" s="228" t="s">
        <v>671</v>
      </c>
      <c r="G130" s="225"/>
      <c r="H130" s="229">
        <v>1.286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5" t="s">
        <v>164</v>
      </c>
      <c r="AU130" s="235" t="s">
        <v>89</v>
      </c>
      <c r="AV130" s="12" t="s">
        <v>91</v>
      </c>
      <c r="AW130" s="12" t="s">
        <v>36</v>
      </c>
      <c r="AX130" s="12" t="s">
        <v>81</v>
      </c>
      <c r="AY130" s="235" t="s">
        <v>144</v>
      </c>
    </row>
    <row r="131" s="13" customFormat="1">
      <c r="A131" s="13"/>
      <c r="B131" s="236"/>
      <c r="C131" s="237"/>
      <c r="D131" s="226" t="s">
        <v>164</v>
      </c>
      <c r="E131" s="238" t="s">
        <v>1</v>
      </c>
      <c r="F131" s="239" t="s">
        <v>166</v>
      </c>
      <c r="G131" s="237"/>
      <c r="H131" s="240">
        <v>1.286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164</v>
      </c>
      <c r="AU131" s="246" t="s">
        <v>89</v>
      </c>
      <c r="AV131" s="13" t="s">
        <v>149</v>
      </c>
      <c r="AW131" s="13" t="s">
        <v>36</v>
      </c>
      <c r="AX131" s="13" t="s">
        <v>89</v>
      </c>
      <c r="AY131" s="246" t="s">
        <v>144</v>
      </c>
    </row>
    <row r="132" s="11" customFormat="1" ht="25.92" customHeight="1">
      <c r="A132" s="11"/>
      <c r="B132" s="196"/>
      <c r="C132" s="197"/>
      <c r="D132" s="198" t="s">
        <v>80</v>
      </c>
      <c r="E132" s="199" t="s">
        <v>351</v>
      </c>
      <c r="F132" s="199" t="s">
        <v>356</v>
      </c>
      <c r="G132" s="197"/>
      <c r="H132" s="197"/>
      <c r="I132" s="200"/>
      <c r="J132" s="201">
        <f>BK132</f>
        <v>0</v>
      </c>
      <c r="K132" s="197"/>
      <c r="L132" s="202"/>
      <c r="M132" s="203"/>
      <c r="N132" s="204"/>
      <c r="O132" s="204"/>
      <c r="P132" s="205">
        <f>P133</f>
        <v>0</v>
      </c>
      <c r="Q132" s="204"/>
      <c r="R132" s="205">
        <f>R133</f>
        <v>0</v>
      </c>
      <c r="S132" s="204"/>
      <c r="T132" s="206">
        <f>T133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7" t="s">
        <v>89</v>
      </c>
      <c r="AT132" s="208" t="s">
        <v>80</v>
      </c>
      <c r="AU132" s="208" t="s">
        <v>81</v>
      </c>
      <c r="AY132" s="207" t="s">
        <v>144</v>
      </c>
      <c r="BK132" s="209">
        <f>BK133</f>
        <v>0</v>
      </c>
    </row>
    <row r="133" s="2" customFormat="1" ht="16.5" customHeight="1">
      <c r="A133" s="37"/>
      <c r="B133" s="38"/>
      <c r="C133" s="210" t="s">
        <v>152</v>
      </c>
      <c r="D133" s="210" t="s">
        <v>145</v>
      </c>
      <c r="E133" s="211" t="s">
        <v>672</v>
      </c>
      <c r="F133" s="212" t="s">
        <v>673</v>
      </c>
      <c r="G133" s="213" t="s">
        <v>400</v>
      </c>
      <c r="H133" s="214">
        <v>0.5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46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149</v>
      </c>
      <c r="AT133" s="222" t="s">
        <v>145</v>
      </c>
      <c r="AU133" s="222" t="s">
        <v>89</v>
      </c>
      <c r="AY133" s="16" t="s">
        <v>144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89</v>
      </c>
      <c r="BK133" s="223">
        <f>ROUND(I133*H133,2)</f>
        <v>0</v>
      </c>
      <c r="BL133" s="16" t="s">
        <v>149</v>
      </c>
      <c r="BM133" s="222" t="s">
        <v>156</v>
      </c>
    </row>
    <row r="134" s="11" customFormat="1" ht="25.92" customHeight="1">
      <c r="A134" s="11"/>
      <c r="B134" s="196"/>
      <c r="C134" s="197"/>
      <c r="D134" s="198" t="s">
        <v>80</v>
      </c>
      <c r="E134" s="199" t="s">
        <v>412</v>
      </c>
      <c r="F134" s="199" t="s">
        <v>413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</f>
        <v>0</v>
      </c>
      <c r="Q134" s="204"/>
      <c r="R134" s="205">
        <f>R135</f>
        <v>0</v>
      </c>
      <c r="S134" s="204"/>
      <c r="T134" s="206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89</v>
      </c>
      <c r="AT134" s="208" t="s">
        <v>80</v>
      </c>
      <c r="AU134" s="208" t="s">
        <v>81</v>
      </c>
      <c r="AY134" s="207" t="s">
        <v>144</v>
      </c>
      <c r="BK134" s="209">
        <f>BK135</f>
        <v>0</v>
      </c>
    </row>
    <row r="135" s="2" customFormat="1" ht="16.5" customHeight="1">
      <c r="A135" s="37"/>
      <c r="B135" s="38"/>
      <c r="C135" s="210" t="s">
        <v>149</v>
      </c>
      <c r="D135" s="210" t="s">
        <v>145</v>
      </c>
      <c r="E135" s="211" t="s">
        <v>674</v>
      </c>
      <c r="F135" s="212" t="s">
        <v>675</v>
      </c>
      <c r="G135" s="213" t="s">
        <v>208</v>
      </c>
      <c r="H135" s="214">
        <v>2.431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46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149</v>
      </c>
      <c r="AT135" s="222" t="s">
        <v>145</v>
      </c>
      <c r="AU135" s="222" t="s">
        <v>89</v>
      </c>
      <c r="AY135" s="16" t="s">
        <v>144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89</v>
      </c>
      <c r="BK135" s="223">
        <f>ROUND(I135*H135,2)</f>
        <v>0</v>
      </c>
      <c r="BL135" s="16" t="s">
        <v>149</v>
      </c>
      <c r="BM135" s="222" t="s">
        <v>159</v>
      </c>
    </row>
    <row r="136" s="11" customFormat="1" ht="25.92" customHeight="1">
      <c r="A136" s="11"/>
      <c r="B136" s="196"/>
      <c r="C136" s="197"/>
      <c r="D136" s="198" t="s">
        <v>80</v>
      </c>
      <c r="E136" s="199" t="s">
        <v>597</v>
      </c>
      <c r="F136" s="199" t="s">
        <v>598</v>
      </c>
      <c r="G136" s="197"/>
      <c r="H136" s="197"/>
      <c r="I136" s="200"/>
      <c r="J136" s="201">
        <f>BK136</f>
        <v>0</v>
      </c>
      <c r="K136" s="197"/>
      <c r="L136" s="202"/>
      <c r="M136" s="203"/>
      <c r="N136" s="204"/>
      <c r="O136" s="204"/>
      <c r="P136" s="205">
        <f>SUM(P137:P175)</f>
        <v>0</v>
      </c>
      <c r="Q136" s="204"/>
      <c r="R136" s="205">
        <f>SUM(R137:R175)</f>
        <v>0</v>
      </c>
      <c r="S136" s="204"/>
      <c r="T136" s="206">
        <f>SUM(T137:T175)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7" t="s">
        <v>89</v>
      </c>
      <c r="AT136" s="208" t="s">
        <v>80</v>
      </c>
      <c r="AU136" s="208" t="s">
        <v>81</v>
      </c>
      <c r="AY136" s="207" t="s">
        <v>144</v>
      </c>
      <c r="BK136" s="209">
        <f>SUM(BK137:BK175)</f>
        <v>0</v>
      </c>
    </row>
    <row r="137" s="2" customFormat="1" ht="21.75" customHeight="1">
      <c r="A137" s="37"/>
      <c r="B137" s="38"/>
      <c r="C137" s="210" t="s">
        <v>160</v>
      </c>
      <c r="D137" s="210" t="s">
        <v>145</v>
      </c>
      <c r="E137" s="211" t="s">
        <v>676</v>
      </c>
      <c r="F137" s="212" t="s">
        <v>677</v>
      </c>
      <c r="G137" s="213" t="s">
        <v>400</v>
      </c>
      <c r="H137" s="214">
        <v>20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46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149</v>
      </c>
      <c r="AT137" s="222" t="s">
        <v>145</v>
      </c>
      <c r="AU137" s="222" t="s">
        <v>89</v>
      </c>
      <c r="AY137" s="16" t="s">
        <v>144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89</v>
      </c>
      <c r="BK137" s="223">
        <f>ROUND(I137*H137,2)</f>
        <v>0</v>
      </c>
      <c r="BL137" s="16" t="s">
        <v>149</v>
      </c>
      <c r="BM137" s="222" t="s">
        <v>163</v>
      </c>
    </row>
    <row r="138" s="2" customFormat="1" ht="21.75" customHeight="1">
      <c r="A138" s="37"/>
      <c r="B138" s="38"/>
      <c r="C138" s="210" t="s">
        <v>156</v>
      </c>
      <c r="D138" s="210" t="s">
        <v>145</v>
      </c>
      <c r="E138" s="211" t="s">
        <v>676</v>
      </c>
      <c r="F138" s="212" t="s">
        <v>677</v>
      </c>
      <c r="G138" s="213" t="s">
        <v>400</v>
      </c>
      <c r="H138" s="214">
        <v>4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46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149</v>
      </c>
      <c r="AT138" s="222" t="s">
        <v>145</v>
      </c>
      <c r="AU138" s="222" t="s">
        <v>89</v>
      </c>
      <c r="AY138" s="16" t="s">
        <v>144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89</v>
      </c>
      <c r="BK138" s="223">
        <f>ROUND(I138*H138,2)</f>
        <v>0</v>
      </c>
      <c r="BL138" s="16" t="s">
        <v>149</v>
      </c>
      <c r="BM138" s="222" t="s">
        <v>169</v>
      </c>
    </row>
    <row r="139" s="2" customFormat="1" ht="21.75" customHeight="1">
      <c r="A139" s="37"/>
      <c r="B139" s="38"/>
      <c r="C139" s="210" t="s">
        <v>170</v>
      </c>
      <c r="D139" s="210" t="s">
        <v>145</v>
      </c>
      <c r="E139" s="211" t="s">
        <v>678</v>
      </c>
      <c r="F139" s="212" t="s">
        <v>679</v>
      </c>
      <c r="G139" s="213" t="s">
        <v>347</v>
      </c>
      <c r="H139" s="214">
        <v>14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46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149</v>
      </c>
      <c r="AT139" s="222" t="s">
        <v>145</v>
      </c>
      <c r="AU139" s="222" t="s">
        <v>89</v>
      </c>
      <c r="AY139" s="16" t="s">
        <v>144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89</v>
      </c>
      <c r="BK139" s="223">
        <f>ROUND(I139*H139,2)</f>
        <v>0</v>
      </c>
      <c r="BL139" s="16" t="s">
        <v>149</v>
      </c>
      <c r="BM139" s="222" t="s">
        <v>173</v>
      </c>
    </row>
    <row r="140" s="2" customFormat="1" ht="21.75" customHeight="1">
      <c r="A140" s="37"/>
      <c r="B140" s="38"/>
      <c r="C140" s="210" t="s">
        <v>159</v>
      </c>
      <c r="D140" s="210" t="s">
        <v>145</v>
      </c>
      <c r="E140" s="211" t="s">
        <v>680</v>
      </c>
      <c r="F140" s="212" t="s">
        <v>681</v>
      </c>
      <c r="G140" s="213" t="s">
        <v>347</v>
      </c>
      <c r="H140" s="214">
        <v>2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46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149</v>
      </c>
      <c r="AT140" s="222" t="s">
        <v>145</v>
      </c>
      <c r="AU140" s="222" t="s">
        <v>89</v>
      </c>
      <c r="AY140" s="16" t="s">
        <v>144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89</v>
      </c>
      <c r="BK140" s="223">
        <f>ROUND(I140*H140,2)</f>
        <v>0</v>
      </c>
      <c r="BL140" s="16" t="s">
        <v>149</v>
      </c>
      <c r="BM140" s="222" t="s">
        <v>177</v>
      </c>
    </row>
    <row r="141" s="2" customFormat="1" ht="24.15" customHeight="1">
      <c r="A141" s="37"/>
      <c r="B141" s="38"/>
      <c r="C141" s="210" t="s">
        <v>179</v>
      </c>
      <c r="D141" s="210" t="s">
        <v>145</v>
      </c>
      <c r="E141" s="211" t="s">
        <v>682</v>
      </c>
      <c r="F141" s="212" t="s">
        <v>683</v>
      </c>
      <c r="G141" s="213" t="s">
        <v>347</v>
      </c>
      <c r="H141" s="214">
        <v>1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46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149</v>
      </c>
      <c r="AT141" s="222" t="s">
        <v>145</v>
      </c>
      <c r="AU141" s="222" t="s">
        <v>89</v>
      </c>
      <c r="AY141" s="16" t="s">
        <v>144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89</v>
      </c>
      <c r="BK141" s="223">
        <f>ROUND(I141*H141,2)</f>
        <v>0</v>
      </c>
      <c r="BL141" s="16" t="s">
        <v>149</v>
      </c>
      <c r="BM141" s="222" t="s">
        <v>182</v>
      </c>
    </row>
    <row r="142" s="2" customFormat="1" ht="16.5" customHeight="1">
      <c r="A142" s="37"/>
      <c r="B142" s="38"/>
      <c r="C142" s="210" t="s">
        <v>163</v>
      </c>
      <c r="D142" s="210" t="s">
        <v>145</v>
      </c>
      <c r="E142" s="211" t="s">
        <v>684</v>
      </c>
      <c r="F142" s="212" t="s">
        <v>685</v>
      </c>
      <c r="G142" s="213" t="s">
        <v>347</v>
      </c>
      <c r="H142" s="214">
        <v>2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46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149</v>
      </c>
      <c r="AT142" s="222" t="s">
        <v>145</v>
      </c>
      <c r="AU142" s="222" t="s">
        <v>89</v>
      </c>
      <c r="AY142" s="16" t="s">
        <v>144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89</v>
      </c>
      <c r="BK142" s="223">
        <f>ROUND(I142*H142,2)</f>
        <v>0</v>
      </c>
      <c r="BL142" s="16" t="s">
        <v>149</v>
      </c>
      <c r="BM142" s="222" t="s">
        <v>185</v>
      </c>
    </row>
    <row r="143" s="2" customFormat="1" ht="16.5" customHeight="1">
      <c r="A143" s="37"/>
      <c r="B143" s="38"/>
      <c r="C143" s="210" t="s">
        <v>186</v>
      </c>
      <c r="D143" s="210" t="s">
        <v>145</v>
      </c>
      <c r="E143" s="211" t="s">
        <v>686</v>
      </c>
      <c r="F143" s="212" t="s">
        <v>687</v>
      </c>
      <c r="G143" s="213" t="s">
        <v>347</v>
      </c>
      <c r="H143" s="214">
        <v>1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46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149</v>
      </c>
      <c r="AT143" s="222" t="s">
        <v>145</v>
      </c>
      <c r="AU143" s="222" t="s">
        <v>89</v>
      </c>
      <c r="AY143" s="16" t="s">
        <v>144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89</v>
      </c>
      <c r="BK143" s="223">
        <f>ROUND(I143*H143,2)</f>
        <v>0</v>
      </c>
      <c r="BL143" s="16" t="s">
        <v>149</v>
      </c>
      <c r="BM143" s="222" t="s">
        <v>189</v>
      </c>
    </row>
    <row r="144" s="2" customFormat="1" ht="16.5" customHeight="1">
      <c r="A144" s="37"/>
      <c r="B144" s="38"/>
      <c r="C144" s="210" t="s">
        <v>169</v>
      </c>
      <c r="D144" s="210" t="s">
        <v>145</v>
      </c>
      <c r="E144" s="211" t="s">
        <v>688</v>
      </c>
      <c r="F144" s="212" t="s">
        <v>689</v>
      </c>
      <c r="G144" s="213" t="s">
        <v>347</v>
      </c>
      <c r="H144" s="214">
        <v>3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46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149</v>
      </c>
      <c r="AT144" s="222" t="s">
        <v>145</v>
      </c>
      <c r="AU144" s="222" t="s">
        <v>89</v>
      </c>
      <c r="AY144" s="16" t="s">
        <v>144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89</v>
      </c>
      <c r="BK144" s="223">
        <f>ROUND(I144*H144,2)</f>
        <v>0</v>
      </c>
      <c r="BL144" s="16" t="s">
        <v>149</v>
      </c>
      <c r="BM144" s="222" t="s">
        <v>192</v>
      </c>
    </row>
    <row r="145" s="2" customFormat="1" ht="16.5" customHeight="1">
      <c r="A145" s="37"/>
      <c r="B145" s="38"/>
      <c r="C145" s="210" t="s">
        <v>193</v>
      </c>
      <c r="D145" s="210" t="s">
        <v>145</v>
      </c>
      <c r="E145" s="211" t="s">
        <v>690</v>
      </c>
      <c r="F145" s="212" t="s">
        <v>691</v>
      </c>
      <c r="G145" s="213" t="s">
        <v>347</v>
      </c>
      <c r="H145" s="214">
        <v>1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46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149</v>
      </c>
      <c r="AT145" s="222" t="s">
        <v>145</v>
      </c>
      <c r="AU145" s="222" t="s">
        <v>89</v>
      </c>
      <c r="AY145" s="16" t="s">
        <v>144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89</v>
      </c>
      <c r="BK145" s="223">
        <f>ROUND(I145*H145,2)</f>
        <v>0</v>
      </c>
      <c r="BL145" s="16" t="s">
        <v>149</v>
      </c>
      <c r="BM145" s="222" t="s">
        <v>196</v>
      </c>
    </row>
    <row r="146" s="2" customFormat="1" ht="16.5" customHeight="1">
      <c r="A146" s="37"/>
      <c r="B146" s="38"/>
      <c r="C146" s="210" t="s">
        <v>173</v>
      </c>
      <c r="D146" s="210" t="s">
        <v>145</v>
      </c>
      <c r="E146" s="211" t="s">
        <v>692</v>
      </c>
      <c r="F146" s="212" t="s">
        <v>693</v>
      </c>
      <c r="G146" s="213" t="s">
        <v>347</v>
      </c>
      <c r="H146" s="214">
        <v>1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46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149</v>
      </c>
      <c r="AT146" s="222" t="s">
        <v>145</v>
      </c>
      <c r="AU146" s="222" t="s">
        <v>89</v>
      </c>
      <c r="AY146" s="16" t="s">
        <v>144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89</v>
      </c>
      <c r="BK146" s="223">
        <f>ROUND(I146*H146,2)</f>
        <v>0</v>
      </c>
      <c r="BL146" s="16" t="s">
        <v>149</v>
      </c>
      <c r="BM146" s="222" t="s">
        <v>200</v>
      </c>
    </row>
    <row r="147" s="2" customFormat="1" ht="21.75" customHeight="1">
      <c r="A147" s="37"/>
      <c r="B147" s="38"/>
      <c r="C147" s="210" t="s">
        <v>8</v>
      </c>
      <c r="D147" s="210" t="s">
        <v>145</v>
      </c>
      <c r="E147" s="211" t="s">
        <v>694</v>
      </c>
      <c r="F147" s="212" t="s">
        <v>695</v>
      </c>
      <c r="G147" s="213" t="s">
        <v>347</v>
      </c>
      <c r="H147" s="214">
        <v>6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46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149</v>
      </c>
      <c r="AT147" s="222" t="s">
        <v>145</v>
      </c>
      <c r="AU147" s="222" t="s">
        <v>89</v>
      </c>
      <c r="AY147" s="16" t="s">
        <v>144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89</v>
      </c>
      <c r="BK147" s="223">
        <f>ROUND(I147*H147,2)</f>
        <v>0</v>
      </c>
      <c r="BL147" s="16" t="s">
        <v>149</v>
      </c>
      <c r="BM147" s="222" t="s">
        <v>204</v>
      </c>
    </row>
    <row r="148" s="2" customFormat="1" ht="24.15" customHeight="1">
      <c r="A148" s="37"/>
      <c r="B148" s="38"/>
      <c r="C148" s="210" t="s">
        <v>177</v>
      </c>
      <c r="D148" s="210" t="s">
        <v>145</v>
      </c>
      <c r="E148" s="211" t="s">
        <v>696</v>
      </c>
      <c r="F148" s="212" t="s">
        <v>697</v>
      </c>
      <c r="G148" s="213" t="s">
        <v>400</v>
      </c>
      <c r="H148" s="214">
        <v>50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46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149</v>
      </c>
      <c r="AT148" s="222" t="s">
        <v>145</v>
      </c>
      <c r="AU148" s="222" t="s">
        <v>89</v>
      </c>
      <c r="AY148" s="16" t="s">
        <v>144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89</v>
      </c>
      <c r="BK148" s="223">
        <f>ROUND(I148*H148,2)</f>
        <v>0</v>
      </c>
      <c r="BL148" s="16" t="s">
        <v>149</v>
      </c>
      <c r="BM148" s="222" t="s">
        <v>209</v>
      </c>
    </row>
    <row r="149" s="2" customFormat="1" ht="24.15" customHeight="1">
      <c r="A149" s="37"/>
      <c r="B149" s="38"/>
      <c r="C149" s="210" t="s">
        <v>214</v>
      </c>
      <c r="D149" s="210" t="s">
        <v>145</v>
      </c>
      <c r="E149" s="211" t="s">
        <v>698</v>
      </c>
      <c r="F149" s="212" t="s">
        <v>699</v>
      </c>
      <c r="G149" s="213" t="s">
        <v>400</v>
      </c>
      <c r="H149" s="214">
        <v>130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46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149</v>
      </c>
      <c r="AT149" s="222" t="s">
        <v>145</v>
      </c>
      <c r="AU149" s="222" t="s">
        <v>89</v>
      </c>
      <c r="AY149" s="16" t="s">
        <v>144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89</v>
      </c>
      <c r="BK149" s="223">
        <f>ROUND(I149*H149,2)</f>
        <v>0</v>
      </c>
      <c r="BL149" s="16" t="s">
        <v>149</v>
      </c>
      <c r="BM149" s="222" t="s">
        <v>217</v>
      </c>
    </row>
    <row r="150" s="2" customFormat="1" ht="24.15" customHeight="1">
      <c r="A150" s="37"/>
      <c r="B150" s="38"/>
      <c r="C150" s="210" t="s">
        <v>182</v>
      </c>
      <c r="D150" s="210" t="s">
        <v>145</v>
      </c>
      <c r="E150" s="211" t="s">
        <v>700</v>
      </c>
      <c r="F150" s="212" t="s">
        <v>701</v>
      </c>
      <c r="G150" s="213" t="s">
        <v>400</v>
      </c>
      <c r="H150" s="214">
        <v>5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46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149</v>
      </c>
      <c r="AT150" s="222" t="s">
        <v>145</v>
      </c>
      <c r="AU150" s="222" t="s">
        <v>89</v>
      </c>
      <c r="AY150" s="16" t="s">
        <v>144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89</v>
      </c>
      <c r="BK150" s="223">
        <f>ROUND(I150*H150,2)</f>
        <v>0</v>
      </c>
      <c r="BL150" s="16" t="s">
        <v>149</v>
      </c>
      <c r="BM150" s="222" t="s">
        <v>221</v>
      </c>
    </row>
    <row r="151" s="2" customFormat="1" ht="24.15" customHeight="1">
      <c r="A151" s="37"/>
      <c r="B151" s="38"/>
      <c r="C151" s="210" t="s">
        <v>223</v>
      </c>
      <c r="D151" s="210" t="s">
        <v>145</v>
      </c>
      <c r="E151" s="211" t="s">
        <v>702</v>
      </c>
      <c r="F151" s="212" t="s">
        <v>703</v>
      </c>
      <c r="G151" s="213" t="s">
        <v>400</v>
      </c>
      <c r="H151" s="214">
        <v>50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46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149</v>
      </c>
      <c r="AT151" s="222" t="s">
        <v>145</v>
      </c>
      <c r="AU151" s="222" t="s">
        <v>89</v>
      </c>
      <c r="AY151" s="16" t="s">
        <v>144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89</v>
      </c>
      <c r="BK151" s="223">
        <f>ROUND(I151*H151,2)</f>
        <v>0</v>
      </c>
      <c r="BL151" s="16" t="s">
        <v>149</v>
      </c>
      <c r="BM151" s="222" t="s">
        <v>226</v>
      </c>
    </row>
    <row r="152" s="2" customFormat="1" ht="16.5" customHeight="1">
      <c r="A152" s="37"/>
      <c r="B152" s="38"/>
      <c r="C152" s="210" t="s">
        <v>185</v>
      </c>
      <c r="D152" s="210" t="s">
        <v>145</v>
      </c>
      <c r="E152" s="211" t="s">
        <v>704</v>
      </c>
      <c r="F152" s="212" t="s">
        <v>705</v>
      </c>
      <c r="G152" s="213" t="s">
        <v>347</v>
      </c>
      <c r="H152" s="214">
        <v>1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46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149</v>
      </c>
      <c r="AT152" s="222" t="s">
        <v>145</v>
      </c>
      <c r="AU152" s="222" t="s">
        <v>89</v>
      </c>
      <c r="AY152" s="16" t="s">
        <v>144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89</v>
      </c>
      <c r="BK152" s="223">
        <f>ROUND(I152*H152,2)</f>
        <v>0</v>
      </c>
      <c r="BL152" s="16" t="s">
        <v>149</v>
      </c>
      <c r="BM152" s="222" t="s">
        <v>229</v>
      </c>
    </row>
    <row r="153" s="2" customFormat="1" ht="21.75" customHeight="1">
      <c r="A153" s="37"/>
      <c r="B153" s="38"/>
      <c r="C153" s="210" t="s">
        <v>7</v>
      </c>
      <c r="D153" s="210" t="s">
        <v>145</v>
      </c>
      <c r="E153" s="211" t="s">
        <v>706</v>
      </c>
      <c r="F153" s="212" t="s">
        <v>707</v>
      </c>
      <c r="G153" s="213" t="s">
        <v>347</v>
      </c>
      <c r="H153" s="214">
        <v>1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46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149</v>
      </c>
      <c r="AT153" s="222" t="s">
        <v>145</v>
      </c>
      <c r="AU153" s="222" t="s">
        <v>89</v>
      </c>
      <c r="AY153" s="16" t="s">
        <v>144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89</v>
      </c>
      <c r="BK153" s="223">
        <f>ROUND(I153*H153,2)</f>
        <v>0</v>
      </c>
      <c r="BL153" s="16" t="s">
        <v>149</v>
      </c>
      <c r="BM153" s="222" t="s">
        <v>232</v>
      </c>
    </row>
    <row r="154" s="2" customFormat="1" ht="16.5" customHeight="1">
      <c r="A154" s="37"/>
      <c r="B154" s="38"/>
      <c r="C154" s="210" t="s">
        <v>189</v>
      </c>
      <c r="D154" s="210" t="s">
        <v>145</v>
      </c>
      <c r="E154" s="211" t="s">
        <v>600</v>
      </c>
      <c r="F154" s="212" t="s">
        <v>708</v>
      </c>
      <c r="G154" s="213" t="s">
        <v>342</v>
      </c>
      <c r="H154" s="214">
        <v>1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46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149</v>
      </c>
      <c r="AT154" s="222" t="s">
        <v>145</v>
      </c>
      <c r="AU154" s="222" t="s">
        <v>89</v>
      </c>
      <c r="AY154" s="16" t="s">
        <v>144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89</v>
      </c>
      <c r="BK154" s="223">
        <f>ROUND(I154*H154,2)</f>
        <v>0</v>
      </c>
      <c r="BL154" s="16" t="s">
        <v>149</v>
      </c>
      <c r="BM154" s="222" t="s">
        <v>235</v>
      </c>
    </row>
    <row r="155" s="2" customFormat="1" ht="16.5" customHeight="1">
      <c r="A155" s="37"/>
      <c r="B155" s="38"/>
      <c r="C155" s="210" t="s">
        <v>236</v>
      </c>
      <c r="D155" s="210" t="s">
        <v>145</v>
      </c>
      <c r="E155" s="211" t="s">
        <v>603</v>
      </c>
      <c r="F155" s="212" t="s">
        <v>709</v>
      </c>
      <c r="G155" s="213" t="s">
        <v>342</v>
      </c>
      <c r="H155" s="214">
        <v>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46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149</v>
      </c>
      <c r="AT155" s="222" t="s">
        <v>145</v>
      </c>
      <c r="AU155" s="222" t="s">
        <v>89</v>
      </c>
      <c r="AY155" s="16" t="s">
        <v>144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89</v>
      </c>
      <c r="BK155" s="223">
        <f>ROUND(I155*H155,2)</f>
        <v>0</v>
      </c>
      <c r="BL155" s="16" t="s">
        <v>149</v>
      </c>
      <c r="BM155" s="222" t="s">
        <v>239</v>
      </c>
    </row>
    <row r="156" s="2" customFormat="1" ht="16.5" customHeight="1">
      <c r="A156" s="37"/>
      <c r="B156" s="38"/>
      <c r="C156" s="210" t="s">
        <v>192</v>
      </c>
      <c r="D156" s="210" t="s">
        <v>145</v>
      </c>
      <c r="E156" s="211" t="s">
        <v>607</v>
      </c>
      <c r="F156" s="212" t="s">
        <v>710</v>
      </c>
      <c r="G156" s="213" t="s">
        <v>400</v>
      </c>
      <c r="H156" s="214">
        <v>50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46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149</v>
      </c>
      <c r="AT156" s="222" t="s">
        <v>145</v>
      </c>
      <c r="AU156" s="222" t="s">
        <v>89</v>
      </c>
      <c r="AY156" s="16" t="s">
        <v>144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89</v>
      </c>
      <c r="BK156" s="223">
        <f>ROUND(I156*H156,2)</f>
        <v>0</v>
      </c>
      <c r="BL156" s="16" t="s">
        <v>149</v>
      </c>
      <c r="BM156" s="222" t="s">
        <v>242</v>
      </c>
    </row>
    <row r="157" s="2" customFormat="1" ht="16.5" customHeight="1">
      <c r="A157" s="37"/>
      <c r="B157" s="38"/>
      <c r="C157" s="210" t="s">
        <v>245</v>
      </c>
      <c r="D157" s="210" t="s">
        <v>145</v>
      </c>
      <c r="E157" s="211" t="s">
        <v>711</v>
      </c>
      <c r="F157" s="212" t="s">
        <v>712</v>
      </c>
      <c r="G157" s="213" t="s">
        <v>342</v>
      </c>
      <c r="H157" s="214">
        <v>1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46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149</v>
      </c>
      <c r="AT157" s="222" t="s">
        <v>145</v>
      </c>
      <c r="AU157" s="222" t="s">
        <v>89</v>
      </c>
      <c r="AY157" s="16" t="s">
        <v>144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89</v>
      </c>
      <c r="BK157" s="223">
        <f>ROUND(I157*H157,2)</f>
        <v>0</v>
      </c>
      <c r="BL157" s="16" t="s">
        <v>149</v>
      </c>
      <c r="BM157" s="222" t="s">
        <v>248</v>
      </c>
    </row>
    <row r="158" s="2" customFormat="1" ht="16.5" customHeight="1">
      <c r="A158" s="37"/>
      <c r="B158" s="38"/>
      <c r="C158" s="210" t="s">
        <v>196</v>
      </c>
      <c r="D158" s="210" t="s">
        <v>145</v>
      </c>
      <c r="E158" s="211" t="s">
        <v>713</v>
      </c>
      <c r="F158" s="212" t="s">
        <v>714</v>
      </c>
      <c r="G158" s="213" t="s">
        <v>400</v>
      </c>
      <c r="H158" s="214">
        <v>30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46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149</v>
      </c>
      <c r="AT158" s="222" t="s">
        <v>145</v>
      </c>
      <c r="AU158" s="222" t="s">
        <v>89</v>
      </c>
      <c r="AY158" s="16" t="s">
        <v>144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89</v>
      </c>
      <c r="BK158" s="223">
        <f>ROUND(I158*H158,2)</f>
        <v>0</v>
      </c>
      <c r="BL158" s="16" t="s">
        <v>149</v>
      </c>
      <c r="BM158" s="222" t="s">
        <v>252</v>
      </c>
    </row>
    <row r="159" s="2" customFormat="1" ht="16.5" customHeight="1">
      <c r="A159" s="37"/>
      <c r="B159" s="38"/>
      <c r="C159" s="210" t="s">
        <v>254</v>
      </c>
      <c r="D159" s="210" t="s">
        <v>145</v>
      </c>
      <c r="E159" s="211" t="s">
        <v>715</v>
      </c>
      <c r="F159" s="212" t="s">
        <v>716</v>
      </c>
      <c r="G159" s="213" t="s">
        <v>347</v>
      </c>
      <c r="H159" s="214">
        <v>1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46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149</v>
      </c>
      <c r="AT159" s="222" t="s">
        <v>145</v>
      </c>
      <c r="AU159" s="222" t="s">
        <v>89</v>
      </c>
      <c r="AY159" s="16" t="s">
        <v>144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89</v>
      </c>
      <c r="BK159" s="223">
        <f>ROUND(I159*H159,2)</f>
        <v>0</v>
      </c>
      <c r="BL159" s="16" t="s">
        <v>149</v>
      </c>
      <c r="BM159" s="222" t="s">
        <v>257</v>
      </c>
    </row>
    <row r="160" s="2" customFormat="1" ht="16.5" customHeight="1">
      <c r="A160" s="37"/>
      <c r="B160" s="38"/>
      <c r="C160" s="210" t="s">
        <v>200</v>
      </c>
      <c r="D160" s="210" t="s">
        <v>145</v>
      </c>
      <c r="E160" s="211" t="s">
        <v>717</v>
      </c>
      <c r="F160" s="212" t="s">
        <v>718</v>
      </c>
      <c r="G160" s="213" t="s">
        <v>400</v>
      </c>
      <c r="H160" s="214">
        <v>4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46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149</v>
      </c>
      <c r="AT160" s="222" t="s">
        <v>145</v>
      </c>
      <c r="AU160" s="222" t="s">
        <v>89</v>
      </c>
      <c r="AY160" s="16" t="s">
        <v>144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89</v>
      </c>
      <c r="BK160" s="223">
        <f>ROUND(I160*H160,2)</f>
        <v>0</v>
      </c>
      <c r="BL160" s="16" t="s">
        <v>149</v>
      </c>
      <c r="BM160" s="222" t="s">
        <v>261</v>
      </c>
    </row>
    <row r="161" s="2" customFormat="1" ht="16.5" customHeight="1">
      <c r="A161" s="37"/>
      <c r="B161" s="38"/>
      <c r="C161" s="210" t="s">
        <v>263</v>
      </c>
      <c r="D161" s="210" t="s">
        <v>145</v>
      </c>
      <c r="E161" s="211" t="s">
        <v>719</v>
      </c>
      <c r="F161" s="212" t="s">
        <v>720</v>
      </c>
      <c r="G161" s="213" t="s">
        <v>400</v>
      </c>
      <c r="H161" s="214">
        <v>10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46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149</v>
      </c>
      <c r="AT161" s="222" t="s">
        <v>145</v>
      </c>
      <c r="AU161" s="222" t="s">
        <v>89</v>
      </c>
      <c r="AY161" s="16" t="s">
        <v>144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89</v>
      </c>
      <c r="BK161" s="223">
        <f>ROUND(I161*H161,2)</f>
        <v>0</v>
      </c>
      <c r="BL161" s="16" t="s">
        <v>149</v>
      </c>
      <c r="BM161" s="222" t="s">
        <v>266</v>
      </c>
    </row>
    <row r="162" s="2" customFormat="1" ht="16.5" customHeight="1">
      <c r="A162" s="37"/>
      <c r="B162" s="38"/>
      <c r="C162" s="210" t="s">
        <v>204</v>
      </c>
      <c r="D162" s="210" t="s">
        <v>145</v>
      </c>
      <c r="E162" s="211" t="s">
        <v>721</v>
      </c>
      <c r="F162" s="212" t="s">
        <v>722</v>
      </c>
      <c r="G162" s="213" t="s">
        <v>400</v>
      </c>
      <c r="H162" s="214">
        <v>10</v>
      </c>
      <c r="I162" s="215"/>
      <c r="J162" s="216">
        <f>ROUND(I162*H162,2)</f>
        <v>0</v>
      </c>
      <c r="K162" s="217"/>
      <c r="L162" s="43"/>
      <c r="M162" s="218" t="s">
        <v>1</v>
      </c>
      <c r="N162" s="219" t="s">
        <v>46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149</v>
      </c>
      <c r="AT162" s="222" t="s">
        <v>145</v>
      </c>
      <c r="AU162" s="222" t="s">
        <v>89</v>
      </c>
      <c r="AY162" s="16" t="s">
        <v>144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89</v>
      </c>
      <c r="BK162" s="223">
        <f>ROUND(I162*H162,2)</f>
        <v>0</v>
      </c>
      <c r="BL162" s="16" t="s">
        <v>149</v>
      </c>
      <c r="BM162" s="222" t="s">
        <v>269</v>
      </c>
    </row>
    <row r="163" s="2" customFormat="1" ht="16.5" customHeight="1">
      <c r="A163" s="37"/>
      <c r="B163" s="38"/>
      <c r="C163" s="210" t="s">
        <v>270</v>
      </c>
      <c r="D163" s="210" t="s">
        <v>145</v>
      </c>
      <c r="E163" s="211" t="s">
        <v>723</v>
      </c>
      <c r="F163" s="212" t="s">
        <v>724</v>
      </c>
      <c r="G163" s="213" t="s">
        <v>347</v>
      </c>
      <c r="H163" s="214">
        <v>5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46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149</v>
      </c>
      <c r="AT163" s="222" t="s">
        <v>145</v>
      </c>
      <c r="AU163" s="222" t="s">
        <v>89</v>
      </c>
      <c r="AY163" s="16" t="s">
        <v>144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89</v>
      </c>
      <c r="BK163" s="223">
        <f>ROUND(I163*H163,2)</f>
        <v>0</v>
      </c>
      <c r="BL163" s="16" t="s">
        <v>149</v>
      </c>
      <c r="BM163" s="222" t="s">
        <v>273</v>
      </c>
    </row>
    <row r="164" s="2" customFormat="1" ht="21.75" customHeight="1">
      <c r="A164" s="37"/>
      <c r="B164" s="38"/>
      <c r="C164" s="210" t="s">
        <v>209</v>
      </c>
      <c r="D164" s="210" t="s">
        <v>145</v>
      </c>
      <c r="E164" s="211" t="s">
        <v>725</v>
      </c>
      <c r="F164" s="212" t="s">
        <v>726</v>
      </c>
      <c r="G164" s="213" t="s">
        <v>347</v>
      </c>
      <c r="H164" s="214">
        <v>1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46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149</v>
      </c>
      <c r="AT164" s="222" t="s">
        <v>145</v>
      </c>
      <c r="AU164" s="222" t="s">
        <v>89</v>
      </c>
      <c r="AY164" s="16" t="s">
        <v>144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89</v>
      </c>
      <c r="BK164" s="223">
        <f>ROUND(I164*H164,2)</f>
        <v>0</v>
      </c>
      <c r="BL164" s="16" t="s">
        <v>149</v>
      </c>
      <c r="BM164" s="222" t="s">
        <v>276</v>
      </c>
    </row>
    <row r="165" s="2" customFormat="1" ht="16.5" customHeight="1">
      <c r="A165" s="37"/>
      <c r="B165" s="38"/>
      <c r="C165" s="210" t="s">
        <v>277</v>
      </c>
      <c r="D165" s="210" t="s">
        <v>145</v>
      </c>
      <c r="E165" s="211" t="s">
        <v>727</v>
      </c>
      <c r="F165" s="212" t="s">
        <v>728</v>
      </c>
      <c r="G165" s="213" t="s">
        <v>347</v>
      </c>
      <c r="H165" s="214">
        <v>25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46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149</v>
      </c>
      <c r="AT165" s="222" t="s">
        <v>145</v>
      </c>
      <c r="AU165" s="222" t="s">
        <v>89</v>
      </c>
      <c r="AY165" s="16" t="s">
        <v>144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89</v>
      </c>
      <c r="BK165" s="223">
        <f>ROUND(I165*H165,2)</f>
        <v>0</v>
      </c>
      <c r="BL165" s="16" t="s">
        <v>149</v>
      </c>
      <c r="BM165" s="222" t="s">
        <v>280</v>
      </c>
    </row>
    <row r="166" s="2" customFormat="1" ht="16.5" customHeight="1">
      <c r="A166" s="37"/>
      <c r="B166" s="38"/>
      <c r="C166" s="210" t="s">
        <v>217</v>
      </c>
      <c r="D166" s="210" t="s">
        <v>145</v>
      </c>
      <c r="E166" s="211" t="s">
        <v>729</v>
      </c>
      <c r="F166" s="212" t="s">
        <v>730</v>
      </c>
      <c r="G166" s="213" t="s">
        <v>347</v>
      </c>
      <c r="H166" s="214">
        <v>8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46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149</v>
      </c>
      <c r="AT166" s="222" t="s">
        <v>145</v>
      </c>
      <c r="AU166" s="222" t="s">
        <v>89</v>
      </c>
      <c r="AY166" s="16" t="s">
        <v>144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89</v>
      </c>
      <c r="BK166" s="223">
        <f>ROUND(I166*H166,2)</f>
        <v>0</v>
      </c>
      <c r="BL166" s="16" t="s">
        <v>149</v>
      </c>
      <c r="BM166" s="222" t="s">
        <v>284</v>
      </c>
    </row>
    <row r="167" s="2" customFormat="1" ht="16.5" customHeight="1">
      <c r="A167" s="37"/>
      <c r="B167" s="38"/>
      <c r="C167" s="210" t="s">
        <v>288</v>
      </c>
      <c r="D167" s="210" t="s">
        <v>145</v>
      </c>
      <c r="E167" s="211" t="s">
        <v>731</v>
      </c>
      <c r="F167" s="212" t="s">
        <v>732</v>
      </c>
      <c r="G167" s="213" t="s">
        <v>347</v>
      </c>
      <c r="H167" s="214">
        <v>46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46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149</v>
      </c>
      <c r="AT167" s="222" t="s">
        <v>145</v>
      </c>
      <c r="AU167" s="222" t="s">
        <v>89</v>
      </c>
      <c r="AY167" s="16" t="s">
        <v>144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89</v>
      </c>
      <c r="BK167" s="223">
        <f>ROUND(I167*H167,2)</f>
        <v>0</v>
      </c>
      <c r="BL167" s="16" t="s">
        <v>149</v>
      </c>
      <c r="BM167" s="222" t="s">
        <v>291</v>
      </c>
    </row>
    <row r="168" s="2" customFormat="1" ht="16.5" customHeight="1">
      <c r="A168" s="37"/>
      <c r="B168" s="38"/>
      <c r="C168" s="210" t="s">
        <v>221</v>
      </c>
      <c r="D168" s="210" t="s">
        <v>145</v>
      </c>
      <c r="E168" s="211" t="s">
        <v>733</v>
      </c>
      <c r="F168" s="212" t="s">
        <v>734</v>
      </c>
      <c r="G168" s="213" t="s">
        <v>400</v>
      </c>
      <c r="H168" s="214">
        <v>50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46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149</v>
      </c>
      <c r="AT168" s="222" t="s">
        <v>145</v>
      </c>
      <c r="AU168" s="222" t="s">
        <v>89</v>
      </c>
      <c r="AY168" s="16" t="s">
        <v>144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89</v>
      </c>
      <c r="BK168" s="223">
        <f>ROUND(I168*H168,2)</f>
        <v>0</v>
      </c>
      <c r="BL168" s="16" t="s">
        <v>149</v>
      </c>
      <c r="BM168" s="222" t="s">
        <v>294</v>
      </c>
    </row>
    <row r="169" s="2" customFormat="1" ht="16.5" customHeight="1">
      <c r="A169" s="37"/>
      <c r="B169" s="38"/>
      <c r="C169" s="210" t="s">
        <v>296</v>
      </c>
      <c r="D169" s="210" t="s">
        <v>145</v>
      </c>
      <c r="E169" s="211" t="s">
        <v>735</v>
      </c>
      <c r="F169" s="212" t="s">
        <v>736</v>
      </c>
      <c r="G169" s="213" t="s">
        <v>347</v>
      </c>
      <c r="H169" s="214">
        <v>1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46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149</v>
      </c>
      <c r="AT169" s="222" t="s">
        <v>145</v>
      </c>
      <c r="AU169" s="222" t="s">
        <v>89</v>
      </c>
      <c r="AY169" s="16" t="s">
        <v>144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89</v>
      </c>
      <c r="BK169" s="223">
        <f>ROUND(I169*H169,2)</f>
        <v>0</v>
      </c>
      <c r="BL169" s="16" t="s">
        <v>149</v>
      </c>
      <c r="BM169" s="222" t="s">
        <v>299</v>
      </c>
    </row>
    <row r="170" s="2" customFormat="1" ht="21.75" customHeight="1">
      <c r="A170" s="37"/>
      <c r="B170" s="38"/>
      <c r="C170" s="210" t="s">
        <v>226</v>
      </c>
      <c r="D170" s="210" t="s">
        <v>145</v>
      </c>
      <c r="E170" s="211" t="s">
        <v>737</v>
      </c>
      <c r="F170" s="212" t="s">
        <v>738</v>
      </c>
      <c r="G170" s="213" t="s">
        <v>347</v>
      </c>
      <c r="H170" s="214">
        <v>2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46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149</v>
      </c>
      <c r="AT170" s="222" t="s">
        <v>145</v>
      </c>
      <c r="AU170" s="222" t="s">
        <v>89</v>
      </c>
      <c r="AY170" s="16" t="s">
        <v>144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89</v>
      </c>
      <c r="BK170" s="223">
        <f>ROUND(I170*H170,2)</f>
        <v>0</v>
      </c>
      <c r="BL170" s="16" t="s">
        <v>149</v>
      </c>
      <c r="BM170" s="222" t="s">
        <v>304</v>
      </c>
    </row>
    <row r="171" s="2" customFormat="1" ht="16.5" customHeight="1">
      <c r="A171" s="37"/>
      <c r="B171" s="38"/>
      <c r="C171" s="210" t="s">
        <v>306</v>
      </c>
      <c r="D171" s="210" t="s">
        <v>145</v>
      </c>
      <c r="E171" s="211" t="s">
        <v>739</v>
      </c>
      <c r="F171" s="212" t="s">
        <v>740</v>
      </c>
      <c r="G171" s="213" t="s">
        <v>347</v>
      </c>
      <c r="H171" s="214">
        <v>3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46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149</v>
      </c>
      <c r="AT171" s="222" t="s">
        <v>145</v>
      </c>
      <c r="AU171" s="222" t="s">
        <v>89</v>
      </c>
      <c r="AY171" s="16" t="s">
        <v>144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89</v>
      </c>
      <c r="BK171" s="223">
        <f>ROUND(I171*H171,2)</f>
        <v>0</v>
      </c>
      <c r="BL171" s="16" t="s">
        <v>149</v>
      </c>
      <c r="BM171" s="222" t="s">
        <v>309</v>
      </c>
    </row>
    <row r="172" s="2" customFormat="1" ht="16.5" customHeight="1">
      <c r="A172" s="37"/>
      <c r="B172" s="38"/>
      <c r="C172" s="210" t="s">
        <v>229</v>
      </c>
      <c r="D172" s="210" t="s">
        <v>145</v>
      </c>
      <c r="E172" s="211" t="s">
        <v>741</v>
      </c>
      <c r="F172" s="212" t="s">
        <v>742</v>
      </c>
      <c r="G172" s="213" t="s">
        <v>347</v>
      </c>
      <c r="H172" s="214">
        <v>1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46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149</v>
      </c>
      <c r="AT172" s="222" t="s">
        <v>145</v>
      </c>
      <c r="AU172" s="222" t="s">
        <v>89</v>
      </c>
      <c r="AY172" s="16" t="s">
        <v>144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89</v>
      </c>
      <c r="BK172" s="223">
        <f>ROUND(I172*H172,2)</f>
        <v>0</v>
      </c>
      <c r="BL172" s="16" t="s">
        <v>149</v>
      </c>
      <c r="BM172" s="222" t="s">
        <v>313</v>
      </c>
    </row>
    <row r="173" s="2" customFormat="1" ht="21.75" customHeight="1">
      <c r="A173" s="37"/>
      <c r="B173" s="38"/>
      <c r="C173" s="210" t="s">
        <v>315</v>
      </c>
      <c r="D173" s="210" t="s">
        <v>145</v>
      </c>
      <c r="E173" s="211" t="s">
        <v>743</v>
      </c>
      <c r="F173" s="212" t="s">
        <v>744</v>
      </c>
      <c r="G173" s="213" t="s">
        <v>347</v>
      </c>
      <c r="H173" s="214">
        <v>1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46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149</v>
      </c>
      <c r="AT173" s="222" t="s">
        <v>145</v>
      </c>
      <c r="AU173" s="222" t="s">
        <v>89</v>
      </c>
      <c r="AY173" s="16" t="s">
        <v>144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89</v>
      </c>
      <c r="BK173" s="223">
        <f>ROUND(I173*H173,2)</f>
        <v>0</v>
      </c>
      <c r="BL173" s="16" t="s">
        <v>149</v>
      </c>
      <c r="BM173" s="222" t="s">
        <v>318</v>
      </c>
    </row>
    <row r="174" s="2" customFormat="1" ht="24.15" customHeight="1">
      <c r="A174" s="37"/>
      <c r="B174" s="38"/>
      <c r="C174" s="210" t="s">
        <v>232</v>
      </c>
      <c r="D174" s="210" t="s">
        <v>145</v>
      </c>
      <c r="E174" s="211" t="s">
        <v>745</v>
      </c>
      <c r="F174" s="212" t="s">
        <v>746</v>
      </c>
      <c r="G174" s="213" t="s">
        <v>347</v>
      </c>
      <c r="H174" s="214">
        <v>1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46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149</v>
      </c>
      <c r="AT174" s="222" t="s">
        <v>145</v>
      </c>
      <c r="AU174" s="222" t="s">
        <v>89</v>
      </c>
      <c r="AY174" s="16" t="s">
        <v>144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89</v>
      </c>
      <c r="BK174" s="223">
        <f>ROUND(I174*H174,2)</f>
        <v>0</v>
      </c>
      <c r="BL174" s="16" t="s">
        <v>149</v>
      </c>
      <c r="BM174" s="222" t="s">
        <v>321</v>
      </c>
    </row>
    <row r="175" s="2" customFormat="1" ht="16.5" customHeight="1">
      <c r="A175" s="37"/>
      <c r="B175" s="38"/>
      <c r="C175" s="210" t="s">
        <v>322</v>
      </c>
      <c r="D175" s="210" t="s">
        <v>145</v>
      </c>
      <c r="E175" s="211" t="s">
        <v>747</v>
      </c>
      <c r="F175" s="212" t="s">
        <v>748</v>
      </c>
      <c r="G175" s="213" t="s">
        <v>347</v>
      </c>
      <c r="H175" s="214">
        <v>2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46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149</v>
      </c>
      <c r="AT175" s="222" t="s">
        <v>145</v>
      </c>
      <c r="AU175" s="222" t="s">
        <v>89</v>
      </c>
      <c r="AY175" s="16" t="s">
        <v>144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89</v>
      </c>
      <c r="BK175" s="223">
        <f>ROUND(I175*H175,2)</f>
        <v>0</v>
      </c>
      <c r="BL175" s="16" t="s">
        <v>149</v>
      </c>
      <c r="BM175" s="222" t="s">
        <v>325</v>
      </c>
    </row>
    <row r="176" s="11" customFormat="1" ht="25.92" customHeight="1">
      <c r="A176" s="11"/>
      <c r="B176" s="196"/>
      <c r="C176" s="197"/>
      <c r="D176" s="198" t="s">
        <v>80</v>
      </c>
      <c r="E176" s="199" t="s">
        <v>749</v>
      </c>
      <c r="F176" s="199" t="s">
        <v>750</v>
      </c>
      <c r="G176" s="197"/>
      <c r="H176" s="197"/>
      <c r="I176" s="200"/>
      <c r="J176" s="201">
        <f>BK176</f>
        <v>0</v>
      </c>
      <c r="K176" s="197"/>
      <c r="L176" s="202"/>
      <c r="M176" s="203"/>
      <c r="N176" s="204"/>
      <c r="O176" s="204"/>
      <c r="P176" s="205">
        <f>SUM(P177:P194)</f>
        <v>0</v>
      </c>
      <c r="Q176" s="204"/>
      <c r="R176" s="205">
        <f>SUM(R177:R194)</f>
        <v>0</v>
      </c>
      <c r="S176" s="204"/>
      <c r="T176" s="206">
        <f>SUM(T177:T194)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7" t="s">
        <v>89</v>
      </c>
      <c r="AT176" s="208" t="s">
        <v>80</v>
      </c>
      <c r="AU176" s="208" t="s">
        <v>81</v>
      </c>
      <c r="AY176" s="207" t="s">
        <v>144</v>
      </c>
      <c r="BK176" s="209">
        <f>SUM(BK177:BK194)</f>
        <v>0</v>
      </c>
    </row>
    <row r="177" s="2" customFormat="1" ht="16.5" customHeight="1">
      <c r="A177" s="37"/>
      <c r="B177" s="38"/>
      <c r="C177" s="210" t="s">
        <v>235</v>
      </c>
      <c r="D177" s="210" t="s">
        <v>145</v>
      </c>
      <c r="E177" s="211" t="s">
        <v>751</v>
      </c>
      <c r="F177" s="212" t="s">
        <v>752</v>
      </c>
      <c r="G177" s="213" t="s">
        <v>208</v>
      </c>
      <c r="H177" s="214">
        <v>5.0090000000000003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46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149</v>
      </c>
      <c r="AT177" s="222" t="s">
        <v>145</v>
      </c>
      <c r="AU177" s="222" t="s">
        <v>89</v>
      </c>
      <c r="AY177" s="16" t="s">
        <v>144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89</v>
      </c>
      <c r="BK177" s="223">
        <f>ROUND(I177*H177,2)</f>
        <v>0</v>
      </c>
      <c r="BL177" s="16" t="s">
        <v>149</v>
      </c>
      <c r="BM177" s="222" t="s">
        <v>330</v>
      </c>
    </row>
    <row r="178" s="12" customFormat="1">
      <c r="A178" s="12"/>
      <c r="B178" s="224"/>
      <c r="C178" s="225"/>
      <c r="D178" s="226" t="s">
        <v>164</v>
      </c>
      <c r="E178" s="227" t="s">
        <v>1</v>
      </c>
      <c r="F178" s="228" t="s">
        <v>753</v>
      </c>
      <c r="G178" s="225"/>
      <c r="H178" s="229">
        <v>5.0090000000000003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5" t="s">
        <v>164</v>
      </c>
      <c r="AU178" s="235" t="s">
        <v>89</v>
      </c>
      <c r="AV178" s="12" t="s">
        <v>91</v>
      </c>
      <c r="AW178" s="12" t="s">
        <v>36</v>
      </c>
      <c r="AX178" s="12" t="s">
        <v>81</v>
      </c>
      <c r="AY178" s="235" t="s">
        <v>144</v>
      </c>
    </row>
    <row r="179" s="13" customFormat="1">
      <c r="A179" s="13"/>
      <c r="B179" s="236"/>
      <c r="C179" s="237"/>
      <c r="D179" s="226" t="s">
        <v>164</v>
      </c>
      <c r="E179" s="238" t="s">
        <v>1</v>
      </c>
      <c r="F179" s="239" t="s">
        <v>166</v>
      </c>
      <c r="G179" s="237"/>
      <c r="H179" s="240">
        <v>5.0090000000000003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164</v>
      </c>
      <c r="AU179" s="246" t="s">
        <v>89</v>
      </c>
      <c r="AV179" s="13" t="s">
        <v>149</v>
      </c>
      <c r="AW179" s="13" t="s">
        <v>36</v>
      </c>
      <c r="AX179" s="13" t="s">
        <v>89</v>
      </c>
      <c r="AY179" s="246" t="s">
        <v>144</v>
      </c>
    </row>
    <row r="180" s="2" customFormat="1" ht="16.5" customHeight="1">
      <c r="A180" s="37"/>
      <c r="B180" s="38"/>
      <c r="C180" s="210" t="s">
        <v>333</v>
      </c>
      <c r="D180" s="210" t="s">
        <v>145</v>
      </c>
      <c r="E180" s="211" t="s">
        <v>754</v>
      </c>
      <c r="F180" s="212" t="s">
        <v>755</v>
      </c>
      <c r="G180" s="213" t="s">
        <v>400</v>
      </c>
      <c r="H180" s="214">
        <v>42.850000000000001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46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149</v>
      </c>
      <c r="AT180" s="222" t="s">
        <v>145</v>
      </c>
      <c r="AU180" s="222" t="s">
        <v>89</v>
      </c>
      <c r="AY180" s="16" t="s">
        <v>144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89</v>
      </c>
      <c r="BK180" s="223">
        <f>ROUND(I180*H180,2)</f>
        <v>0</v>
      </c>
      <c r="BL180" s="16" t="s">
        <v>149</v>
      </c>
      <c r="BM180" s="222" t="s">
        <v>337</v>
      </c>
    </row>
    <row r="181" s="12" customFormat="1">
      <c r="A181" s="12"/>
      <c r="B181" s="224"/>
      <c r="C181" s="225"/>
      <c r="D181" s="226" t="s">
        <v>164</v>
      </c>
      <c r="E181" s="227" t="s">
        <v>1</v>
      </c>
      <c r="F181" s="228" t="s">
        <v>756</v>
      </c>
      <c r="G181" s="225"/>
      <c r="H181" s="229">
        <v>42.850000000000001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5" t="s">
        <v>164</v>
      </c>
      <c r="AU181" s="235" t="s">
        <v>89</v>
      </c>
      <c r="AV181" s="12" t="s">
        <v>91</v>
      </c>
      <c r="AW181" s="12" t="s">
        <v>36</v>
      </c>
      <c r="AX181" s="12" t="s">
        <v>81</v>
      </c>
      <c r="AY181" s="235" t="s">
        <v>144</v>
      </c>
    </row>
    <row r="182" s="13" customFormat="1">
      <c r="A182" s="13"/>
      <c r="B182" s="236"/>
      <c r="C182" s="237"/>
      <c r="D182" s="226" t="s">
        <v>164</v>
      </c>
      <c r="E182" s="238" t="s">
        <v>1</v>
      </c>
      <c r="F182" s="239" t="s">
        <v>166</v>
      </c>
      <c r="G182" s="237"/>
      <c r="H182" s="240">
        <v>42.850000000000001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164</v>
      </c>
      <c r="AU182" s="246" t="s">
        <v>89</v>
      </c>
      <c r="AV182" s="13" t="s">
        <v>149</v>
      </c>
      <c r="AW182" s="13" t="s">
        <v>36</v>
      </c>
      <c r="AX182" s="13" t="s">
        <v>89</v>
      </c>
      <c r="AY182" s="246" t="s">
        <v>144</v>
      </c>
    </row>
    <row r="183" s="2" customFormat="1" ht="24.15" customHeight="1">
      <c r="A183" s="37"/>
      <c r="B183" s="38"/>
      <c r="C183" s="210" t="s">
        <v>239</v>
      </c>
      <c r="D183" s="210" t="s">
        <v>145</v>
      </c>
      <c r="E183" s="211" t="s">
        <v>757</v>
      </c>
      <c r="F183" s="212" t="s">
        <v>758</v>
      </c>
      <c r="G183" s="213" t="s">
        <v>400</v>
      </c>
      <c r="H183" s="214">
        <v>42.850000000000001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46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149</v>
      </c>
      <c r="AT183" s="222" t="s">
        <v>145</v>
      </c>
      <c r="AU183" s="222" t="s">
        <v>89</v>
      </c>
      <c r="AY183" s="16" t="s">
        <v>144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89</v>
      </c>
      <c r="BK183" s="223">
        <f>ROUND(I183*H183,2)</f>
        <v>0</v>
      </c>
      <c r="BL183" s="16" t="s">
        <v>149</v>
      </c>
      <c r="BM183" s="222" t="s">
        <v>343</v>
      </c>
    </row>
    <row r="184" s="12" customFormat="1">
      <c r="A184" s="12"/>
      <c r="B184" s="224"/>
      <c r="C184" s="225"/>
      <c r="D184" s="226" t="s">
        <v>164</v>
      </c>
      <c r="E184" s="227" t="s">
        <v>1</v>
      </c>
      <c r="F184" s="228" t="s">
        <v>756</v>
      </c>
      <c r="G184" s="225"/>
      <c r="H184" s="229">
        <v>42.850000000000001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5" t="s">
        <v>164</v>
      </c>
      <c r="AU184" s="235" t="s">
        <v>89</v>
      </c>
      <c r="AV184" s="12" t="s">
        <v>91</v>
      </c>
      <c r="AW184" s="12" t="s">
        <v>36</v>
      </c>
      <c r="AX184" s="12" t="s">
        <v>81</v>
      </c>
      <c r="AY184" s="235" t="s">
        <v>144</v>
      </c>
    </row>
    <row r="185" s="13" customFormat="1">
      <c r="A185" s="13"/>
      <c r="B185" s="236"/>
      <c r="C185" s="237"/>
      <c r="D185" s="226" t="s">
        <v>164</v>
      </c>
      <c r="E185" s="238" t="s">
        <v>1</v>
      </c>
      <c r="F185" s="239" t="s">
        <v>166</v>
      </c>
      <c r="G185" s="237"/>
      <c r="H185" s="240">
        <v>42.850000000000001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164</v>
      </c>
      <c r="AU185" s="246" t="s">
        <v>89</v>
      </c>
      <c r="AV185" s="13" t="s">
        <v>149</v>
      </c>
      <c r="AW185" s="13" t="s">
        <v>36</v>
      </c>
      <c r="AX185" s="13" t="s">
        <v>89</v>
      </c>
      <c r="AY185" s="246" t="s">
        <v>144</v>
      </c>
    </row>
    <row r="186" s="2" customFormat="1" ht="21.75" customHeight="1">
      <c r="A186" s="37"/>
      <c r="B186" s="38"/>
      <c r="C186" s="210" t="s">
        <v>344</v>
      </c>
      <c r="D186" s="210" t="s">
        <v>145</v>
      </c>
      <c r="E186" s="211" t="s">
        <v>759</v>
      </c>
      <c r="F186" s="212" t="s">
        <v>760</v>
      </c>
      <c r="G186" s="213" t="s">
        <v>400</v>
      </c>
      <c r="H186" s="214">
        <v>42.850000000000001</v>
      </c>
      <c r="I186" s="215"/>
      <c r="J186" s="216">
        <f>ROUND(I186*H186,2)</f>
        <v>0</v>
      </c>
      <c r="K186" s="217"/>
      <c r="L186" s="43"/>
      <c r="M186" s="218" t="s">
        <v>1</v>
      </c>
      <c r="N186" s="219" t="s">
        <v>46</v>
      </c>
      <c r="O186" s="90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149</v>
      </c>
      <c r="AT186" s="222" t="s">
        <v>145</v>
      </c>
      <c r="AU186" s="222" t="s">
        <v>89</v>
      </c>
      <c r="AY186" s="16" t="s">
        <v>144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89</v>
      </c>
      <c r="BK186" s="223">
        <f>ROUND(I186*H186,2)</f>
        <v>0</v>
      </c>
      <c r="BL186" s="16" t="s">
        <v>149</v>
      </c>
      <c r="BM186" s="222" t="s">
        <v>348</v>
      </c>
    </row>
    <row r="187" s="12" customFormat="1">
      <c r="A187" s="12"/>
      <c r="B187" s="224"/>
      <c r="C187" s="225"/>
      <c r="D187" s="226" t="s">
        <v>164</v>
      </c>
      <c r="E187" s="227" t="s">
        <v>1</v>
      </c>
      <c r="F187" s="228" t="s">
        <v>756</v>
      </c>
      <c r="G187" s="225"/>
      <c r="H187" s="229">
        <v>42.850000000000001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5" t="s">
        <v>164</v>
      </c>
      <c r="AU187" s="235" t="s">
        <v>89</v>
      </c>
      <c r="AV187" s="12" t="s">
        <v>91</v>
      </c>
      <c r="AW187" s="12" t="s">
        <v>36</v>
      </c>
      <c r="AX187" s="12" t="s">
        <v>81</v>
      </c>
      <c r="AY187" s="235" t="s">
        <v>144</v>
      </c>
    </row>
    <row r="188" s="13" customFormat="1">
      <c r="A188" s="13"/>
      <c r="B188" s="236"/>
      <c r="C188" s="237"/>
      <c r="D188" s="226" t="s">
        <v>164</v>
      </c>
      <c r="E188" s="238" t="s">
        <v>1</v>
      </c>
      <c r="F188" s="239" t="s">
        <v>166</v>
      </c>
      <c r="G188" s="237"/>
      <c r="H188" s="240">
        <v>42.850000000000001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164</v>
      </c>
      <c r="AU188" s="246" t="s">
        <v>89</v>
      </c>
      <c r="AV188" s="13" t="s">
        <v>149</v>
      </c>
      <c r="AW188" s="13" t="s">
        <v>36</v>
      </c>
      <c r="AX188" s="13" t="s">
        <v>89</v>
      </c>
      <c r="AY188" s="246" t="s">
        <v>144</v>
      </c>
    </row>
    <row r="189" s="2" customFormat="1" ht="21.75" customHeight="1">
      <c r="A189" s="37"/>
      <c r="B189" s="38"/>
      <c r="C189" s="210" t="s">
        <v>242</v>
      </c>
      <c r="D189" s="210" t="s">
        <v>145</v>
      </c>
      <c r="E189" s="211" t="s">
        <v>761</v>
      </c>
      <c r="F189" s="212" t="s">
        <v>762</v>
      </c>
      <c r="G189" s="213" t="s">
        <v>155</v>
      </c>
      <c r="H189" s="214">
        <v>3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46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149</v>
      </c>
      <c r="AT189" s="222" t="s">
        <v>145</v>
      </c>
      <c r="AU189" s="222" t="s">
        <v>89</v>
      </c>
      <c r="AY189" s="16" t="s">
        <v>144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89</v>
      </c>
      <c r="BK189" s="223">
        <f>ROUND(I189*H189,2)</f>
        <v>0</v>
      </c>
      <c r="BL189" s="16" t="s">
        <v>149</v>
      </c>
      <c r="BM189" s="222" t="s">
        <v>351</v>
      </c>
    </row>
    <row r="190" s="12" customFormat="1">
      <c r="A190" s="12"/>
      <c r="B190" s="224"/>
      <c r="C190" s="225"/>
      <c r="D190" s="226" t="s">
        <v>164</v>
      </c>
      <c r="E190" s="227" t="s">
        <v>1</v>
      </c>
      <c r="F190" s="228" t="s">
        <v>763</v>
      </c>
      <c r="G190" s="225"/>
      <c r="H190" s="229">
        <v>3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5" t="s">
        <v>164</v>
      </c>
      <c r="AU190" s="235" t="s">
        <v>89</v>
      </c>
      <c r="AV190" s="12" t="s">
        <v>91</v>
      </c>
      <c r="AW190" s="12" t="s">
        <v>36</v>
      </c>
      <c r="AX190" s="12" t="s">
        <v>81</v>
      </c>
      <c r="AY190" s="235" t="s">
        <v>144</v>
      </c>
    </row>
    <row r="191" s="13" customFormat="1">
      <c r="A191" s="13"/>
      <c r="B191" s="236"/>
      <c r="C191" s="237"/>
      <c r="D191" s="226" t="s">
        <v>164</v>
      </c>
      <c r="E191" s="238" t="s">
        <v>1</v>
      </c>
      <c r="F191" s="239" t="s">
        <v>166</v>
      </c>
      <c r="G191" s="237"/>
      <c r="H191" s="240">
        <v>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164</v>
      </c>
      <c r="AU191" s="246" t="s">
        <v>89</v>
      </c>
      <c r="AV191" s="13" t="s">
        <v>149</v>
      </c>
      <c r="AW191" s="13" t="s">
        <v>36</v>
      </c>
      <c r="AX191" s="13" t="s">
        <v>89</v>
      </c>
      <c r="AY191" s="246" t="s">
        <v>144</v>
      </c>
    </row>
    <row r="192" s="2" customFormat="1" ht="16.5" customHeight="1">
      <c r="A192" s="37"/>
      <c r="B192" s="38"/>
      <c r="C192" s="210" t="s">
        <v>352</v>
      </c>
      <c r="D192" s="210" t="s">
        <v>145</v>
      </c>
      <c r="E192" s="211" t="s">
        <v>764</v>
      </c>
      <c r="F192" s="212" t="s">
        <v>765</v>
      </c>
      <c r="G192" s="213" t="s">
        <v>155</v>
      </c>
      <c r="H192" s="214">
        <v>14.997999999999999</v>
      </c>
      <c r="I192" s="215"/>
      <c r="J192" s="216">
        <f>ROUND(I192*H192,2)</f>
        <v>0</v>
      </c>
      <c r="K192" s="217"/>
      <c r="L192" s="43"/>
      <c r="M192" s="218" t="s">
        <v>1</v>
      </c>
      <c r="N192" s="219" t="s">
        <v>46</v>
      </c>
      <c r="O192" s="90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149</v>
      </c>
      <c r="AT192" s="222" t="s">
        <v>145</v>
      </c>
      <c r="AU192" s="222" t="s">
        <v>89</v>
      </c>
      <c r="AY192" s="16" t="s">
        <v>144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89</v>
      </c>
      <c r="BK192" s="223">
        <f>ROUND(I192*H192,2)</f>
        <v>0</v>
      </c>
      <c r="BL192" s="16" t="s">
        <v>149</v>
      </c>
      <c r="BM192" s="222" t="s">
        <v>355</v>
      </c>
    </row>
    <row r="193" s="12" customFormat="1">
      <c r="A193" s="12"/>
      <c r="B193" s="224"/>
      <c r="C193" s="225"/>
      <c r="D193" s="226" t="s">
        <v>164</v>
      </c>
      <c r="E193" s="227" t="s">
        <v>1</v>
      </c>
      <c r="F193" s="228" t="s">
        <v>766</v>
      </c>
      <c r="G193" s="225"/>
      <c r="H193" s="229">
        <v>14.997999999999999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164</v>
      </c>
      <c r="AU193" s="235" t="s">
        <v>89</v>
      </c>
      <c r="AV193" s="12" t="s">
        <v>91</v>
      </c>
      <c r="AW193" s="12" t="s">
        <v>36</v>
      </c>
      <c r="AX193" s="12" t="s">
        <v>81</v>
      </c>
      <c r="AY193" s="235" t="s">
        <v>144</v>
      </c>
    </row>
    <row r="194" s="13" customFormat="1">
      <c r="A194" s="13"/>
      <c r="B194" s="236"/>
      <c r="C194" s="237"/>
      <c r="D194" s="226" t="s">
        <v>164</v>
      </c>
      <c r="E194" s="238" t="s">
        <v>1</v>
      </c>
      <c r="F194" s="239" t="s">
        <v>166</v>
      </c>
      <c r="G194" s="237"/>
      <c r="H194" s="240">
        <v>14.997999999999999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164</v>
      </c>
      <c r="AU194" s="246" t="s">
        <v>89</v>
      </c>
      <c r="AV194" s="13" t="s">
        <v>149</v>
      </c>
      <c r="AW194" s="13" t="s">
        <v>36</v>
      </c>
      <c r="AX194" s="13" t="s">
        <v>89</v>
      </c>
      <c r="AY194" s="246" t="s">
        <v>144</v>
      </c>
    </row>
    <row r="195" s="11" customFormat="1" ht="25.92" customHeight="1">
      <c r="A195" s="11"/>
      <c r="B195" s="196"/>
      <c r="C195" s="197"/>
      <c r="D195" s="198" t="s">
        <v>80</v>
      </c>
      <c r="E195" s="199" t="s">
        <v>613</v>
      </c>
      <c r="F195" s="199" t="s">
        <v>614</v>
      </c>
      <c r="G195" s="197"/>
      <c r="H195" s="197"/>
      <c r="I195" s="200"/>
      <c r="J195" s="201">
        <f>BK195</f>
        <v>0</v>
      </c>
      <c r="K195" s="197"/>
      <c r="L195" s="202"/>
      <c r="M195" s="203"/>
      <c r="N195" s="204"/>
      <c r="O195" s="204"/>
      <c r="P195" s="205">
        <f>P196</f>
        <v>0</v>
      </c>
      <c r="Q195" s="204"/>
      <c r="R195" s="205">
        <f>R196</f>
        <v>0</v>
      </c>
      <c r="S195" s="204"/>
      <c r="T195" s="206">
        <f>T196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07" t="s">
        <v>89</v>
      </c>
      <c r="AT195" s="208" t="s">
        <v>80</v>
      </c>
      <c r="AU195" s="208" t="s">
        <v>81</v>
      </c>
      <c r="AY195" s="207" t="s">
        <v>144</v>
      </c>
      <c r="BK195" s="209">
        <f>BK196</f>
        <v>0</v>
      </c>
    </row>
    <row r="196" s="2" customFormat="1" ht="21.75" customHeight="1">
      <c r="A196" s="37"/>
      <c r="B196" s="38"/>
      <c r="C196" s="210" t="s">
        <v>248</v>
      </c>
      <c r="D196" s="210" t="s">
        <v>145</v>
      </c>
      <c r="E196" s="211" t="s">
        <v>767</v>
      </c>
      <c r="F196" s="212" t="s">
        <v>768</v>
      </c>
      <c r="G196" s="213" t="s">
        <v>342</v>
      </c>
      <c r="H196" s="214">
        <v>1</v>
      </c>
      <c r="I196" s="215"/>
      <c r="J196" s="216">
        <f>ROUND(I196*H196,2)</f>
        <v>0</v>
      </c>
      <c r="K196" s="217"/>
      <c r="L196" s="43"/>
      <c r="M196" s="218" t="s">
        <v>1</v>
      </c>
      <c r="N196" s="219" t="s">
        <v>46</v>
      </c>
      <c r="O196" s="90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149</v>
      </c>
      <c r="AT196" s="222" t="s">
        <v>145</v>
      </c>
      <c r="AU196" s="222" t="s">
        <v>89</v>
      </c>
      <c r="AY196" s="16" t="s">
        <v>144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89</v>
      </c>
      <c r="BK196" s="223">
        <f>ROUND(I196*H196,2)</f>
        <v>0</v>
      </c>
      <c r="BL196" s="16" t="s">
        <v>149</v>
      </c>
      <c r="BM196" s="222" t="s">
        <v>359</v>
      </c>
    </row>
    <row r="197" s="11" customFormat="1" ht="25.92" customHeight="1">
      <c r="A197" s="11"/>
      <c r="B197" s="196"/>
      <c r="C197" s="197"/>
      <c r="D197" s="198" t="s">
        <v>80</v>
      </c>
      <c r="E197" s="199" t="s">
        <v>769</v>
      </c>
      <c r="F197" s="199" t="s">
        <v>770</v>
      </c>
      <c r="G197" s="197"/>
      <c r="H197" s="197"/>
      <c r="I197" s="200"/>
      <c r="J197" s="201">
        <f>BK197</f>
        <v>0</v>
      </c>
      <c r="K197" s="197"/>
      <c r="L197" s="202"/>
      <c r="M197" s="203"/>
      <c r="N197" s="204"/>
      <c r="O197" s="204"/>
      <c r="P197" s="205">
        <f>SUM(P198:P203)</f>
        <v>0</v>
      </c>
      <c r="Q197" s="204"/>
      <c r="R197" s="205">
        <f>SUM(R198:R203)</f>
        <v>0</v>
      </c>
      <c r="S197" s="204"/>
      <c r="T197" s="206">
        <f>SUM(T198:T203)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7" t="s">
        <v>89</v>
      </c>
      <c r="AT197" s="208" t="s">
        <v>80</v>
      </c>
      <c r="AU197" s="208" t="s">
        <v>81</v>
      </c>
      <c r="AY197" s="207" t="s">
        <v>144</v>
      </c>
      <c r="BK197" s="209">
        <f>SUM(BK198:BK203)</f>
        <v>0</v>
      </c>
    </row>
    <row r="198" s="2" customFormat="1" ht="16.5" customHeight="1">
      <c r="A198" s="37"/>
      <c r="B198" s="38"/>
      <c r="C198" s="210" t="s">
        <v>360</v>
      </c>
      <c r="D198" s="210" t="s">
        <v>145</v>
      </c>
      <c r="E198" s="211" t="s">
        <v>771</v>
      </c>
      <c r="F198" s="212" t="s">
        <v>772</v>
      </c>
      <c r="G198" s="213" t="s">
        <v>342</v>
      </c>
      <c r="H198" s="214">
        <v>1</v>
      </c>
      <c r="I198" s="215"/>
      <c r="J198" s="216">
        <f>ROUND(I198*H198,2)</f>
        <v>0</v>
      </c>
      <c r="K198" s="217"/>
      <c r="L198" s="43"/>
      <c r="M198" s="218" t="s">
        <v>1</v>
      </c>
      <c r="N198" s="219" t="s">
        <v>46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149</v>
      </c>
      <c r="AT198" s="222" t="s">
        <v>145</v>
      </c>
      <c r="AU198" s="222" t="s">
        <v>89</v>
      </c>
      <c r="AY198" s="16" t="s">
        <v>144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89</v>
      </c>
      <c r="BK198" s="223">
        <f>ROUND(I198*H198,2)</f>
        <v>0</v>
      </c>
      <c r="BL198" s="16" t="s">
        <v>149</v>
      </c>
      <c r="BM198" s="222" t="s">
        <v>363</v>
      </c>
    </row>
    <row r="199" s="2" customFormat="1" ht="16.5" customHeight="1">
      <c r="A199" s="37"/>
      <c r="B199" s="38"/>
      <c r="C199" s="210" t="s">
        <v>252</v>
      </c>
      <c r="D199" s="210" t="s">
        <v>145</v>
      </c>
      <c r="E199" s="211" t="s">
        <v>773</v>
      </c>
      <c r="F199" s="212" t="s">
        <v>774</v>
      </c>
      <c r="G199" s="213" t="s">
        <v>342</v>
      </c>
      <c r="H199" s="214">
        <v>1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46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149</v>
      </c>
      <c r="AT199" s="222" t="s">
        <v>145</v>
      </c>
      <c r="AU199" s="222" t="s">
        <v>89</v>
      </c>
      <c r="AY199" s="16" t="s">
        <v>144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89</v>
      </c>
      <c r="BK199" s="223">
        <f>ROUND(I199*H199,2)</f>
        <v>0</v>
      </c>
      <c r="BL199" s="16" t="s">
        <v>149</v>
      </c>
      <c r="BM199" s="222" t="s">
        <v>366</v>
      </c>
    </row>
    <row r="200" s="2" customFormat="1" ht="16.5" customHeight="1">
      <c r="A200" s="37"/>
      <c r="B200" s="38"/>
      <c r="C200" s="210" t="s">
        <v>367</v>
      </c>
      <c r="D200" s="210" t="s">
        <v>145</v>
      </c>
      <c r="E200" s="211" t="s">
        <v>775</v>
      </c>
      <c r="F200" s="212" t="s">
        <v>776</v>
      </c>
      <c r="G200" s="213" t="s">
        <v>342</v>
      </c>
      <c r="H200" s="214">
        <v>1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46</v>
      </c>
      <c r="O200" s="90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149</v>
      </c>
      <c r="AT200" s="222" t="s">
        <v>145</v>
      </c>
      <c r="AU200" s="222" t="s">
        <v>89</v>
      </c>
      <c r="AY200" s="16" t="s">
        <v>144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89</v>
      </c>
      <c r="BK200" s="223">
        <f>ROUND(I200*H200,2)</f>
        <v>0</v>
      </c>
      <c r="BL200" s="16" t="s">
        <v>149</v>
      </c>
      <c r="BM200" s="222" t="s">
        <v>370</v>
      </c>
    </row>
    <row r="201" s="2" customFormat="1" ht="16.5" customHeight="1">
      <c r="A201" s="37"/>
      <c r="B201" s="38"/>
      <c r="C201" s="210" t="s">
        <v>257</v>
      </c>
      <c r="D201" s="210" t="s">
        <v>145</v>
      </c>
      <c r="E201" s="211" t="s">
        <v>777</v>
      </c>
      <c r="F201" s="212" t="s">
        <v>778</v>
      </c>
      <c r="G201" s="213" t="s">
        <v>342</v>
      </c>
      <c r="H201" s="214">
        <v>1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46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149</v>
      </c>
      <c r="AT201" s="222" t="s">
        <v>145</v>
      </c>
      <c r="AU201" s="222" t="s">
        <v>89</v>
      </c>
      <c r="AY201" s="16" t="s">
        <v>144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89</v>
      </c>
      <c r="BK201" s="223">
        <f>ROUND(I201*H201,2)</f>
        <v>0</v>
      </c>
      <c r="BL201" s="16" t="s">
        <v>149</v>
      </c>
      <c r="BM201" s="222" t="s">
        <v>374</v>
      </c>
    </row>
    <row r="202" s="2" customFormat="1" ht="16.5" customHeight="1">
      <c r="A202" s="37"/>
      <c r="B202" s="38"/>
      <c r="C202" s="210" t="s">
        <v>376</v>
      </c>
      <c r="D202" s="210" t="s">
        <v>145</v>
      </c>
      <c r="E202" s="211" t="s">
        <v>779</v>
      </c>
      <c r="F202" s="212" t="s">
        <v>780</v>
      </c>
      <c r="G202" s="213" t="s">
        <v>342</v>
      </c>
      <c r="H202" s="214">
        <v>1</v>
      </c>
      <c r="I202" s="215"/>
      <c r="J202" s="216">
        <f>ROUND(I202*H202,2)</f>
        <v>0</v>
      </c>
      <c r="K202" s="217"/>
      <c r="L202" s="43"/>
      <c r="M202" s="218" t="s">
        <v>1</v>
      </c>
      <c r="N202" s="219" t="s">
        <v>46</v>
      </c>
      <c r="O202" s="90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149</v>
      </c>
      <c r="AT202" s="222" t="s">
        <v>145</v>
      </c>
      <c r="AU202" s="222" t="s">
        <v>89</v>
      </c>
      <c r="AY202" s="16" t="s">
        <v>144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89</v>
      </c>
      <c r="BK202" s="223">
        <f>ROUND(I202*H202,2)</f>
        <v>0</v>
      </c>
      <c r="BL202" s="16" t="s">
        <v>149</v>
      </c>
      <c r="BM202" s="222" t="s">
        <v>379</v>
      </c>
    </row>
    <row r="203" s="2" customFormat="1" ht="16.5" customHeight="1">
      <c r="A203" s="37"/>
      <c r="B203" s="38"/>
      <c r="C203" s="210" t="s">
        <v>261</v>
      </c>
      <c r="D203" s="210" t="s">
        <v>145</v>
      </c>
      <c r="E203" s="211" t="s">
        <v>781</v>
      </c>
      <c r="F203" s="212" t="s">
        <v>782</v>
      </c>
      <c r="G203" s="213" t="s">
        <v>342</v>
      </c>
      <c r="H203" s="214">
        <v>1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46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149</v>
      </c>
      <c r="AT203" s="222" t="s">
        <v>145</v>
      </c>
      <c r="AU203" s="222" t="s">
        <v>89</v>
      </c>
      <c r="AY203" s="16" t="s">
        <v>144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89</v>
      </c>
      <c r="BK203" s="223">
        <f>ROUND(I203*H203,2)</f>
        <v>0</v>
      </c>
      <c r="BL203" s="16" t="s">
        <v>149</v>
      </c>
      <c r="BM203" s="222" t="s">
        <v>382</v>
      </c>
    </row>
    <row r="204" s="11" customFormat="1" ht="25.92" customHeight="1">
      <c r="A204" s="11"/>
      <c r="B204" s="196"/>
      <c r="C204" s="197"/>
      <c r="D204" s="198" t="s">
        <v>80</v>
      </c>
      <c r="E204" s="199" t="s">
        <v>661</v>
      </c>
      <c r="F204" s="199" t="s">
        <v>661</v>
      </c>
      <c r="G204" s="197"/>
      <c r="H204" s="197"/>
      <c r="I204" s="200"/>
      <c r="J204" s="201">
        <f>BK204</f>
        <v>0</v>
      </c>
      <c r="K204" s="197"/>
      <c r="L204" s="202"/>
      <c r="M204" s="258"/>
      <c r="N204" s="259"/>
      <c r="O204" s="259"/>
      <c r="P204" s="260">
        <v>0</v>
      </c>
      <c r="Q204" s="259"/>
      <c r="R204" s="260">
        <v>0</v>
      </c>
      <c r="S204" s="259"/>
      <c r="T204" s="261"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07" t="s">
        <v>89</v>
      </c>
      <c r="AT204" s="208" t="s">
        <v>80</v>
      </c>
      <c r="AU204" s="208" t="s">
        <v>81</v>
      </c>
      <c r="AY204" s="207" t="s">
        <v>144</v>
      </c>
      <c r="BK204" s="209">
        <v>0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66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JieeXWWS87+NnHI+BnPcmcIpFF8Q7FEtqYP77pjcZENKCZwSVFH6NQ4Po/IlaPSq+OEyOVKcto5Y59LmomPOSg==" hashValue="CHLjt5JIMhL+y5XqtKpipSlYyu9Xr3FOhicd/00+amL0mVZXVS9h1uwmFinw7WVZs/vu3Lyk5j9kfNC9jFzU+w==" algorithmName="SHA-512" password="CC35"/>
  <autoFilter ref="C124:K20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Linhartovy zast.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40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41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43</v>
      </c>
      <c r="G32" s="37"/>
      <c r="H32" s="37"/>
      <c r="I32" s="151" t="s">
        <v>42</v>
      </c>
      <c r="J32" s="151" t="s">
        <v>44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9" t="s">
        <v>46</v>
      </c>
      <c r="F33" s="153">
        <f>ROUND((SUM(BE124:BE173)),  2)</f>
        <v>0</v>
      </c>
      <c r="G33" s="37"/>
      <c r="H33" s="37"/>
      <c r="I33" s="154">
        <v>0.20999999999999999</v>
      </c>
      <c r="J33" s="153">
        <f>ROUND(((SUM(BE124:BE173))*I33),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47</v>
      </c>
      <c r="F34" s="153">
        <f>ROUND((SUM(BF124:BF173)),  2)</f>
        <v>0</v>
      </c>
      <c r="G34" s="37"/>
      <c r="H34" s="37"/>
      <c r="I34" s="154">
        <v>0.14999999999999999</v>
      </c>
      <c r="J34" s="153">
        <f>ROUND(((SUM(BF124:BF173))*I34),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48</v>
      </c>
      <c r="F35" s="153">
        <f>ROUND((SUM(BG124:BG173)),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49</v>
      </c>
      <c r="F36" s="153">
        <f>ROUND((SUM(BH124:BH173)),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50</v>
      </c>
      <c r="F37" s="153">
        <f>ROUND((SUM(BI124:BI173)),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54</v>
      </c>
      <c r="E50" s="163"/>
      <c r="F50" s="163"/>
      <c r="G50" s="162" t="s">
        <v>55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56</v>
      </c>
      <c r="E61" s="165"/>
      <c r="F61" s="166" t="s">
        <v>57</v>
      </c>
      <c r="G61" s="164" t="s">
        <v>56</v>
      </c>
      <c r="H61" s="165"/>
      <c r="I61" s="165"/>
      <c r="J61" s="167" t="s">
        <v>57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58</v>
      </c>
      <c r="E65" s="168"/>
      <c r="F65" s="168"/>
      <c r="G65" s="162" t="s">
        <v>59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56</v>
      </c>
      <c r="E76" s="165"/>
      <c r="F76" s="166" t="s">
        <v>57</v>
      </c>
      <c r="G76" s="164" t="s">
        <v>56</v>
      </c>
      <c r="H76" s="165"/>
      <c r="I76" s="165"/>
      <c r="J76" s="167" t="s">
        <v>57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Linhartovy zast.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Oprava zpevněných ploch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zast. Linhartovy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>Ing. Radek Pavlík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107</v>
      </c>
      <c r="E98" s="181"/>
      <c r="F98" s="181"/>
      <c r="G98" s="181"/>
      <c r="H98" s="181"/>
      <c r="I98" s="181"/>
      <c r="J98" s="182">
        <f>J135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109</v>
      </c>
      <c r="E99" s="181"/>
      <c r="F99" s="181"/>
      <c r="G99" s="181"/>
      <c r="H99" s="181"/>
      <c r="I99" s="181"/>
      <c r="J99" s="182">
        <f>J141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784</v>
      </c>
      <c r="E100" s="181"/>
      <c r="F100" s="181"/>
      <c r="G100" s="181"/>
      <c r="H100" s="181"/>
      <c r="I100" s="181"/>
      <c r="J100" s="182">
        <f>J155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115</v>
      </c>
      <c r="E101" s="181"/>
      <c r="F101" s="181"/>
      <c r="G101" s="181"/>
      <c r="H101" s="181"/>
      <c r="I101" s="181"/>
      <c r="J101" s="182">
        <f>J164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123</v>
      </c>
      <c r="E102" s="181"/>
      <c r="F102" s="181"/>
      <c r="G102" s="181"/>
      <c r="H102" s="181"/>
      <c r="I102" s="181"/>
      <c r="J102" s="182">
        <f>J166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126</v>
      </c>
      <c r="E103" s="181"/>
      <c r="F103" s="181"/>
      <c r="G103" s="181"/>
      <c r="H103" s="181"/>
      <c r="I103" s="181"/>
      <c r="J103" s="182">
        <f>J168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129</v>
      </c>
      <c r="E104" s="181"/>
      <c r="F104" s="181"/>
      <c r="G104" s="181"/>
      <c r="H104" s="181"/>
      <c r="I104" s="181"/>
      <c r="J104" s="182">
        <f>J173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130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Linhartovy zast.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02 - Oprava zpevněných ploch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zast. Linhartovy</v>
      </c>
      <c r="G118" s="39"/>
      <c r="H118" s="39"/>
      <c r="I118" s="31" t="s">
        <v>22</v>
      </c>
      <c r="J118" s="78" t="str">
        <f>IF(J12="","",J12)</f>
        <v>21. 9. 2021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Správa železnic, státní organizace</v>
      </c>
      <c r="G120" s="39"/>
      <c r="H120" s="39"/>
      <c r="I120" s="31" t="s">
        <v>32</v>
      </c>
      <c r="J120" s="35" t="str">
        <f>E21</f>
        <v>Ing. Radek Pavlík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37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0" customFormat="1" ht="29.28" customHeight="1">
      <c r="A123" s="184"/>
      <c r="B123" s="185"/>
      <c r="C123" s="186" t="s">
        <v>131</v>
      </c>
      <c r="D123" s="187" t="s">
        <v>66</v>
      </c>
      <c r="E123" s="187" t="s">
        <v>62</v>
      </c>
      <c r="F123" s="187" t="s">
        <v>63</v>
      </c>
      <c r="G123" s="187" t="s">
        <v>132</v>
      </c>
      <c r="H123" s="187" t="s">
        <v>133</v>
      </c>
      <c r="I123" s="187" t="s">
        <v>134</v>
      </c>
      <c r="J123" s="188" t="s">
        <v>103</v>
      </c>
      <c r="K123" s="189" t="s">
        <v>135</v>
      </c>
      <c r="L123" s="190"/>
      <c r="M123" s="99" t="s">
        <v>1</v>
      </c>
      <c r="N123" s="100" t="s">
        <v>45</v>
      </c>
      <c r="O123" s="100" t="s">
        <v>136</v>
      </c>
      <c r="P123" s="100" t="s">
        <v>137</v>
      </c>
      <c r="Q123" s="100" t="s">
        <v>138</v>
      </c>
      <c r="R123" s="100" t="s">
        <v>139</v>
      </c>
      <c r="S123" s="100" t="s">
        <v>140</v>
      </c>
      <c r="T123" s="101" t="s">
        <v>141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7"/>
      <c r="B124" s="38"/>
      <c r="C124" s="106" t="s">
        <v>142</v>
      </c>
      <c r="D124" s="39"/>
      <c r="E124" s="39"/>
      <c r="F124" s="39"/>
      <c r="G124" s="39"/>
      <c r="H124" s="39"/>
      <c r="I124" s="39"/>
      <c r="J124" s="191">
        <f>BK124</f>
        <v>0</v>
      </c>
      <c r="K124" s="39"/>
      <c r="L124" s="43"/>
      <c r="M124" s="102"/>
      <c r="N124" s="192"/>
      <c r="O124" s="103"/>
      <c r="P124" s="193">
        <f>P125+P135+P141+P155+P164+P166+P168+P173</f>
        <v>0</v>
      </c>
      <c r="Q124" s="103"/>
      <c r="R124" s="193">
        <f>R125+R135+R141+R155+R164+R166+R168+R173</f>
        <v>0</v>
      </c>
      <c r="S124" s="103"/>
      <c r="T124" s="194">
        <f>T125+T135+T141+T155+T164+T166+T168+T173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80</v>
      </c>
      <c r="AU124" s="16" t="s">
        <v>105</v>
      </c>
      <c r="BK124" s="195">
        <f>BK125+BK135+BK141+BK155+BK164+BK166+BK168+BK173</f>
        <v>0</v>
      </c>
    </row>
    <row r="125" s="11" customFormat="1" ht="25.92" customHeight="1">
      <c r="A125" s="11"/>
      <c r="B125" s="196"/>
      <c r="C125" s="197"/>
      <c r="D125" s="198" t="s">
        <v>80</v>
      </c>
      <c r="E125" s="199" t="s">
        <v>89</v>
      </c>
      <c r="F125" s="199" t="s">
        <v>143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SUM(P126:P134)</f>
        <v>0</v>
      </c>
      <c r="Q125" s="204"/>
      <c r="R125" s="205">
        <f>SUM(R126:R134)</f>
        <v>0</v>
      </c>
      <c r="S125" s="204"/>
      <c r="T125" s="206">
        <f>SUM(T126:T134)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89</v>
      </c>
      <c r="AT125" s="208" t="s">
        <v>80</v>
      </c>
      <c r="AU125" s="208" t="s">
        <v>81</v>
      </c>
      <c r="AY125" s="207" t="s">
        <v>144</v>
      </c>
      <c r="BK125" s="209">
        <f>SUM(BK126:BK134)</f>
        <v>0</v>
      </c>
    </row>
    <row r="126" s="2" customFormat="1" ht="21.75" customHeight="1">
      <c r="A126" s="37"/>
      <c r="B126" s="38"/>
      <c r="C126" s="210" t="s">
        <v>89</v>
      </c>
      <c r="D126" s="210" t="s">
        <v>145</v>
      </c>
      <c r="E126" s="211" t="s">
        <v>785</v>
      </c>
      <c r="F126" s="212" t="s">
        <v>786</v>
      </c>
      <c r="G126" s="213" t="s">
        <v>148</v>
      </c>
      <c r="H126" s="214">
        <v>155.04900000000001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46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149</v>
      </c>
      <c r="AT126" s="222" t="s">
        <v>145</v>
      </c>
      <c r="AU126" s="222" t="s">
        <v>89</v>
      </c>
      <c r="AY126" s="16" t="s">
        <v>144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89</v>
      </c>
      <c r="BK126" s="223">
        <f>ROUND(I126*H126,2)</f>
        <v>0</v>
      </c>
      <c r="BL126" s="16" t="s">
        <v>149</v>
      </c>
      <c r="BM126" s="222" t="s">
        <v>91</v>
      </c>
    </row>
    <row r="127" s="12" customFormat="1">
      <c r="A127" s="12"/>
      <c r="B127" s="224"/>
      <c r="C127" s="225"/>
      <c r="D127" s="226" t="s">
        <v>164</v>
      </c>
      <c r="E127" s="227" t="s">
        <v>1</v>
      </c>
      <c r="F127" s="228" t="s">
        <v>787</v>
      </c>
      <c r="G127" s="225"/>
      <c r="H127" s="229">
        <v>66.974000000000004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164</v>
      </c>
      <c r="AU127" s="235" t="s">
        <v>89</v>
      </c>
      <c r="AV127" s="12" t="s">
        <v>91</v>
      </c>
      <c r="AW127" s="12" t="s">
        <v>36</v>
      </c>
      <c r="AX127" s="12" t="s">
        <v>81</v>
      </c>
      <c r="AY127" s="235" t="s">
        <v>144</v>
      </c>
    </row>
    <row r="128" s="12" customFormat="1">
      <c r="A128" s="12"/>
      <c r="B128" s="224"/>
      <c r="C128" s="225"/>
      <c r="D128" s="226" t="s">
        <v>164</v>
      </c>
      <c r="E128" s="227" t="s">
        <v>1</v>
      </c>
      <c r="F128" s="228" t="s">
        <v>788</v>
      </c>
      <c r="G128" s="225"/>
      <c r="H128" s="229">
        <v>88.075000000000003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5" t="s">
        <v>164</v>
      </c>
      <c r="AU128" s="235" t="s">
        <v>89</v>
      </c>
      <c r="AV128" s="12" t="s">
        <v>91</v>
      </c>
      <c r="AW128" s="12" t="s">
        <v>36</v>
      </c>
      <c r="AX128" s="12" t="s">
        <v>81</v>
      </c>
      <c r="AY128" s="235" t="s">
        <v>144</v>
      </c>
    </row>
    <row r="129" s="13" customFormat="1">
      <c r="A129" s="13"/>
      <c r="B129" s="236"/>
      <c r="C129" s="237"/>
      <c r="D129" s="226" t="s">
        <v>164</v>
      </c>
      <c r="E129" s="238" t="s">
        <v>1</v>
      </c>
      <c r="F129" s="239" t="s">
        <v>166</v>
      </c>
      <c r="G129" s="237"/>
      <c r="H129" s="240">
        <v>155.04900000000001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164</v>
      </c>
      <c r="AU129" s="246" t="s">
        <v>89</v>
      </c>
      <c r="AV129" s="13" t="s">
        <v>149</v>
      </c>
      <c r="AW129" s="13" t="s">
        <v>36</v>
      </c>
      <c r="AX129" s="13" t="s">
        <v>89</v>
      </c>
      <c r="AY129" s="246" t="s">
        <v>144</v>
      </c>
    </row>
    <row r="130" s="2" customFormat="1" ht="16.5" customHeight="1">
      <c r="A130" s="37"/>
      <c r="B130" s="38"/>
      <c r="C130" s="210" t="s">
        <v>91</v>
      </c>
      <c r="D130" s="210" t="s">
        <v>145</v>
      </c>
      <c r="E130" s="211" t="s">
        <v>789</v>
      </c>
      <c r="F130" s="212" t="s">
        <v>790</v>
      </c>
      <c r="G130" s="213" t="s">
        <v>155</v>
      </c>
      <c r="H130" s="214">
        <v>8.3249999999999993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46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149</v>
      </c>
      <c r="AT130" s="222" t="s">
        <v>145</v>
      </c>
      <c r="AU130" s="222" t="s">
        <v>89</v>
      </c>
      <c r="AY130" s="16" t="s">
        <v>144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89</v>
      </c>
      <c r="BK130" s="223">
        <f>ROUND(I130*H130,2)</f>
        <v>0</v>
      </c>
      <c r="BL130" s="16" t="s">
        <v>149</v>
      </c>
      <c r="BM130" s="222" t="s">
        <v>149</v>
      </c>
    </row>
    <row r="131" s="14" customFormat="1">
      <c r="A131" s="14"/>
      <c r="B131" s="247"/>
      <c r="C131" s="248"/>
      <c r="D131" s="226" t="s">
        <v>164</v>
      </c>
      <c r="E131" s="249" t="s">
        <v>1</v>
      </c>
      <c r="F131" s="250" t="s">
        <v>791</v>
      </c>
      <c r="G131" s="248"/>
      <c r="H131" s="249" t="s">
        <v>1</v>
      </c>
      <c r="I131" s="251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164</v>
      </c>
      <c r="AU131" s="256" t="s">
        <v>89</v>
      </c>
      <c r="AV131" s="14" t="s">
        <v>89</v>
      </c>
      <c r="AW131" s="14" t="s">
        <v>36</v>
      </c>
      <c r="AX131" s="14" t="s">
        <v>81</v>
      </c>
      <c r="AY131" s="256" t="s">
        <v>144</v>
      </c>
    </row>
    <row r="132" s="12" customFormat="1">
      <c r="A132" s="12"/>
      <c r="B132" s="224"/>
      <c r="C132" s="225"/>
      <c r="D132" s="226" t="s">
        <v>164</v>
      </c>
      <c r="E132" s="227" t="s">
        <v>1</v>
      </c>
      <c r="F132" s="228" t="s">
        <v>792</v>
      </c>
      <c r="G132" s="225"/>
      <c r="H132" s="229">
        <v>8.3249999999999993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5" t="s">
        <v>164</v>
      </c>
      <c r="AU132" s="235" t="s">
        <v>89</v>
      </c>
      <c r="AV132" s="12" t="s">
        <v>91</v>
      </c>
      <c r="AW132" s="12" t="s">
        <v>36</v>
      </c>
      <c r="AX132" s="12" t="s">
        <v>81</v>
      </c>
      <c r="AY132" s="235" t="s">
        <v>144</v>
      </c>
    </row>
    <row r="133" s="13" customFormat="1">
      <c r="A133" s="13"/>
      <c r="B133" s="236"/>
      <c r="C133" s="237"/>
      <c r="D133" s="226" t="s">
        <v>164</v>
      </c>
      <c r="E133" s="238" t="s">
        <v>1</v>
      </c>
      <c r="F133" s="239" t="s">
        <v>166</v>
      </c>
      <c r="G133" s="237"/>
      <c r="H133" s="240">
        <v>8.3249999999999993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164</v>
      </c>
      <c r="AU133" s="246" t="s">
        <v>89</v>
      </c>
      <c r="AV133" s="13" t="s">
        <v>149</v>
      </c>
      <c r="AW133" s="13" t="s">
        <v>36</v>
      </c>
      <c r="AX133" s="13" t="s">
        <v>89</v>
      </c>
      <c r="AY133" s="246" t="s">
        <v>144</v>
      </c>
    </row>
    <row r="134" s="2" customFormat="1" ht="16.5" customHeight="1">
      <c r="A134" s="37"/>
      <c r="B134" s="38"/>
      <c r="C134" s="210" t="s">
        <v>152</v>
      </c>
      <c r="D134" s="210" t="s">
        <v>145</v>
      </c>
      <c r="E134" s="211" t="s">
        <v>793</v>
      </c>
      <c r="F134" s="212" t="s">
        <v>794</v>
      </c>
      <c r="G134" s="213" t="s">
        <v>155</v>
      </c>
      <c r="H134" s="214">
        <v>8.3249999999999993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46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149</v>
      </c>
      <c r="AT134" s="222" t="s">
        <v>145</v>
      </c>
      <c r="AU134" s="222" t="s">
        <v>89</v>
      </c>
      <c r="AY134" s="16" t="s">
        <v>144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89</v>
      </c>
      <c r="BK134" s="223">
        <f>ROUND(I134*H134,2)</f>
        <v>0</v>
      </c>
      <c r="BL134" s="16" t="s">
        <v>149</v>
      </c>
      <c r="BM134" s="222" t="s">
        <v>156</v>
      </c>
    </row>
    <row r="135" s="11" customFormat="1" ht="25.92" customHeight="1">
      <c r="A135" s="11"/>
      <c r="B135" s="196"/>
      <c r="C135" s="197"/>
      <c r="D135" s="198" t="s">
        <v>80</v>
      </c>
      <c r="E135" s="199" t="s">
        <v>91</v>
      </c>
      <c r="F135" s="199" t="s">
        <v>218</v>
      </c>
      <c r="G135" s="197"/>
      <c r="H135" s="197"/>
      <c r="I135" s="200"/>
      <c r="J135" s="201">
        <f>BK135</f>
        <v>0</v>
      </c>
      <c r="K135" s="197"/>
      <c r="L135" s="202"/>
      <c r="M135" s="203"/>
      <c r="N135" s="204"/>
      <c r="O135" s="204"/>
      <c r="P135" s="205">
        <f>SUM(P136:P140)</f>
        <v>0</v>
      </c>
      <c r="Q135" s="204"/>
      <c r="R135" s="205">
        <f>SUM(R136:R140)</f>
        <v>0</v>
      </c>
      <c r="S135" s="204"/>
      <c r="T135" s="206">
        <f>SUM(T136:T140)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89</v>
      </c>
      <c r="AT135" s="208" t="s">
        <v>80</v>
      </c>
      <c r="AU135" s="208" t="s">
        <v>81</v>
      </c>
      <c r="AY135" s="207" t="s">
        <v>144</v>
      </c>
      <c r="BK135" s="209">
        <f>SUM(BK136:BK140)</f>
        <v>0</v>
      </c>
    </row>
    <row r="136" s="2" customFormat="1" ht="24.15" customHeight="1">
      <c r="A136" s="37"/>
      <c r="B136" s="38"/>
      <c r="C136" s="210" t="s">
        <v>149</v>
      </c>
      <c r="D136" s="210" t="s">
        <v>145</v>
      </c>
      <c r="E136" s="211" t="s">
        <v>219</v>
      </c>
      <c r="F136" s="212" t="s">
        <v>220</v>
      </c>
      <c r="G136" s="213" t="s">
        <v>148</v>
      </c>
      <c r="H136" s="214">
        <v>155.04900000000001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46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149</v>
      </c>
      <c r="AT136" s="222" t="s">
        <v>145</v>
      </c>
      <c r="AU136" s="222" t="s">
        <v>89</v>
      </c>
      <c r="AY136" s="16" t="s">
        <v>144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89</v>
      </c>
      <c r="BK136" s="223">
        <f>ROUND(I136*H136,2)</f>
        <v>0</v>
      </c>
      <c r="BL136" s="16" t="s">
        <v>149</v>
      </c>
      <c r="BM136" s="222" t="s">
        <v>159</v>
      </c>
    </row>
    <row r="137" s="2" customFormat="1" ht="21.75" customHeight="1">
      <c r="A137" s="37"/>
      <c r="B137" s="38"/>
      <c r="C137" s="210" t="s">
        <v>160</v>
      </c>
      <c r="D137" s="210" t="s">
        <v>145</v>
      </c>
      <c r="E137" s="211" t="s">
        <v>237</v>
      </c>
      <c r="F137" s="212" t="s">
        <v>238</v>
      </c>
      <c r="G137" s="213" t="s">
        <v>148</v>
      </c>
      <c r="H137" s="214">
        <v>155.04900000000001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46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149</v>
      </c>
      <c r="AT137" s="222" t="s">
        <v>145</v>
      </c>
      <c r="AU137" s="222" t="s">
        <v>89</v>
      </c>
      <c r="AY137" s="16" t="s">
        <v>144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89</v>
      </c>
      <c r="BK137" s="223">
        <f>ROUND(I137*H137,2)</f>
        <v>0</v>
      </c>
      <c r="BL137" s="16" t="s">
        <v>149</v>
      </c>
      <c r="BM137" s="222" t="s">
        <v>163</v>
      </c>
    </row>
    <row r="138" s="2" customFormat="1" ht="16.5" customHeight="1">
      <c r="A138" s="37"/>
      <c r="B138" s="38"/>
      <c r="C138" s="210" t="s">
        <v>156</v>
      </c>
      <c r="D138" s="210" t="s">
        <v>145</v>
      </c>
      <c r="E138" s="211" t="s">
        <v>240</v>
      </c>
      <c r="F138" s="212" t="s">
        <v>241</v>
      </c>
      <c r="G138" s="213" t="s">
        <v>148</v>
      </c>
      <c r="H138" s="214">
        <v>170.553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46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149</v>
      </c>
      <c r="AT138" s="222" t="s">
        <v>145</v>
      </c>
      <c r="AU138" s="222" t="s">
        <v>89</v>
      </c>
      <c r="AY138" s="16" t="s">
        <v>144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89</v>
      </c>
      <c r="BK138" s="223">
        <f>ROUND(I138*H138,2)</f>
        <v>0</v>
      </c>
      <c r="BL138" s="16" t="s">
        <v>149</v>
      </c>
      <c r="BM138" s="222" t="s">
        <v>169</v>
      </c>
    </row>
    <row r="139" s="12" customFormat="1">
      <c r="A139" s="12"/>
      <c r="B139" s="224"/>
      <c r="C139" s="225"/>
      <c r="D139" s="226" t="s">
        <v>164</v>
      </c>
      <c r="E139" s="227" t="s">
        <v>1</v>
      </c>
      <c r="F139" s="228" t="s">
        <v>795</v>
      </c>
      <c r="G139" s="225"/>
      <c r="H139" s="229">
        <v>170.553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5" t="s">
        <v>164</v>
      </c>
      <c r="AU139" s="235" t="s">
        <v>89</v>
      </c>
      <c r="AV139" s="12" t="s">
        <v>91</v>
      </c>
      <c r="AW139" s="12" t="s">
        <v>36</v>
      </c>
      <c r="AX139" s="12" t="s">
        <v>81</v>
      </c>
      <c r="AY139" s="235" t="s">
        <v>144</v>
      </c>
    </row>
    <row r="140" s="13" customFormat="1">
      <c r="A140" s="13"/>
      <c r="B140" s="236"/>
      <c r="C140" s="237"/>
      <c r="D140" s="226" t="s">
        <v>164</v>
      </c>
      <c r="E140" s="238" t="s">
        <v>1</v>
      </c>
      <c r="F140" s="239" t="s">
        <v>166</v>
      </c>
      <c r="G140" s="237"/>
      <c r="H140" s="240">
        <v>170.553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164</v>
      </c>
      <c r="AU140" s="246" t="s">
        <v>89</v>
      </c>
      <c r="AV140" s="13" t="s">
        <v>149</v>
      </c>
      <c r="AW140" s="13" t="s">
        <v>36</v>
      </c>
      <c r="AX140" s="13" t="s">
        <v>89</v>
      </c>
      <c r="AY140" s="246" t="s">
        <v>144</v>
      </c>
    </row>
    <row r="141" s="11" customFormat="1" ht="25.92" customHeight="1">
      <c r="A141" s="11"/>
      <c r="B141" s="196"/>
      <c r="C141" s="197"/>
      <c r="D141" s="198" t="s">
        <v>80</v>
      </c>
      <c r="E141" s="199" t="s">
        <v>160</v>
      </c>
      <c r="F141" s="199" t="s">
        <v>262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SUM(P142:P154)</f>
        <v>0</v>
      </c>
      <c r="Q141" s="204"/>
      <c r="R141" s="205">
        <f>SUM(R142:R154)</f>
        <v>0</v>
      </c>
      <c r="S141" s="204"/>
      <c r="T141" s="206">
        <f>SUM(T142:T154)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89</v>
      </c>
      <c r="AT141" s="208" t="s">
        <v>80</v>
      </c>
      <c r="AU141" s="208" t="s">
        <v>81</v>
      </c>
      <c r="AY141" s="207" t="s">
        <v>144</v>
      </c>
      <c r="BK141" s="209">
        <f>SUM(BK142:BK154)</f>
        <v>0</v>
      </c>
    </row>
    <row r="142" s="2" customFormat="1" ht="24.15" customHeight="1">
      <c r="A142" s="37"/>
      <c r="B142" s="38"/>
      <c r="C142" s="210" t="s">
        <v>170</v>
      </c>
      <c r="D142" s="210" t="s">
        <v>145</v>
      </c>
      <c r="E142" s="211" t="s">
        <v>264</v>
      </c>
      <c r="F142" s="212" t="s">
        <v>265</v>
      </c>
      <c r="G142" s="213" t="s">
        <v>148</v>
      </c>
      <c r="H142" s="214">
        <v>155.04900000000001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46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149</v>
      </c>
      <c r="AT142" s="222" t="s">
        <v>145</v>
      </c>
      <c r="AU142" s="222" t="s">
        <v>89</v>
      </c>
      <c r="AY142" s="16" t="s">
        <v>144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89</v>
      </c>
      <c r="BK142" s="223">
        <f>ROUND(I142*H142,2)</f>
        <v>0</v>
      </c>
      <c r="BL142" s="16" t="s">
        <v>149</v>
      </c>
      <c r="BM142" s="222" t="s">
        <v>173</v>
      </c>
    </row>
    <row r="143" s="2" customFormat="1" ht="24.15" customHeight="1">
      <c r="A143" s="37"/>
      <c r="B143" s="38"/>
      <c r="C143" s="210" t="s">
        <v>159</v>
      </c>
      <c r="D143" s="210" t="s">
        <v>145</v>
      </c>
      <c r="E143" s="211" t="s">
        <v>271</v>
      </c>
      <c r="F143" s="212" t="s">
        <v>272</v>
      </c>
      <c r="G143" s="213" t="s">
        <v>148</v>
      </c>
      <c r="H143" s="214">
        <v>155.04900000000001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46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149</v>
      </c>
      <c r="AT143" s="222" t="s">
        <v>145</v>
      </c>
      <c r="AU143" s="222" t="s">
        <v>89</v>
      </c>
      <c r="AY143" s="16" t="s">
        <v>144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89</v>
      </c>
      <c r="BK143" s="223">
        <f>ROUND(I143*H143,2)</f>
        <v>0</v>
      </c>
      <c r="BL143" s="16" t="s">
        <v>149</v>
      </c>
      <c r="BM143" s="222" t="s">
        <v>177</v>
      </c>
    </row>
    <row r="144" s="2" customFormat="1" ht="21.75" customHeight="1">
      <c r="A144" s="37"/>
      <c r="B144" s="38"/>
      <c r="C144" s="210" t="s">
        <v>179</v>
      </c>
      <c r="D144" s="210" t="s">
        <v>145</v>
      </c>
      <c r="E144" s="211" t="s">
        <v>274</v>
      </c>
      <c r="F144" s="212" t="s">
        <v>275</v>
      </c>
      <c r="G144" s="213" t="s">
        <v>148</v>
      </c>
      <c r="H144" s="214">
        <v>155.04900000000001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46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149</v>
      </c>
      <c r="AT144" s="222" t="s">
        <v>145</v>
      </c>
      <c r="AU144" s="222" t="s">
        <v>89</v>
      </c>
      <c r="AY144" s="16" t="s">
        <v>144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89</v>
      </c>
      <c r="BK144" s="223">
        <f>ROUND(I144*H144,2)</f>
        <v>0</v>
      </c>
      <c r="BL144" s="16" t="s">
        <v>149</v>
      </c>
      <c r="BM144" s="222" t="s">
        <v>182</v>
      </c>
    </row>
    <row r="145" s="2" customFormat="1" ht="33" customHeight="1">
      <c r="A145" s="37"/>
      <c r="B145" s="38"/>
      <c r="C145" s="210" t="s">
        <v>163</v>
      </c>
      <c r="D145" s="210" t="s">
        <v>145</v>
      </c>
      <c r="E145" s="211" t="s">
        <v>796</v>
      </c>
      <c r="F145" s="212" t="s">
        <v>797</v>
      </c>
      <c r="G145" s="213" t="s">
        <v>347</v>
      </c>
      <c r="H145" s="214">
        <v>15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46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149</v>
      </c>
      <c r="AT145" s="222" t="s">
        <v>145</v>
      </c>
      <c r="AU145" s="222" t="s">
        <v>89</v>
      </c>
      <c r="AY145" s="16" t="s">
        <v>144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89</v>
      </c>
      <c r="BK145" s="223">
        <f>ROUND(I145*H145,2)</f>
        <v>0</v>
      </c>
      <c r="BL145" s="16" t="s">
        <v>149</v>
      </c>
      <c r="BM145" s="222" t="s">
        <v>185</v>
      </c>
    </row>
    <row r="146" s="2" customFormat="1" ht="24.15" customHeight="1">
      <c r="A146" s="37"/>
      <c r="B146" s="38"/>
      <c r="C146" s="210" t="s">
        <v>186</v>
      </c>
      <c r="D146" s="210" t="s">
        <v>145</v>
      </c>
      <c r="E146" s="211" t="s">
        <v>798</v>
      </c>
      <c r="F146" s="212" t="s">
        <v>799</v>
      </c>
      <c r="G146" s="213" t="s">
        <v>347</v>
      </c>
      <c r="H146" s="214">
        <v>30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46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149</v>
      </c>
      <c r="AT146" s="222" t="s">
        <v>145</v>
      </c>
      <c r="AU146" s="222" t="s">
        <v>89</v>
      </c>
      <c r="AY146" s="16" t="s">
        <v>144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89</v>
      </c>
      <c r="BK146" s="223">
        <f>ROUND(I146*H146,2)</f>
        <v>0</v>
      </c>
      <c r="BL146" s="16" t="s">
        <v>149</v>
      </c>
      <c r="BM146" s="222" t="s">
        <v>189</v>
      </c>
    </row>
    <row r="147" s="2" customFormat="1" ht="16.5" customHeight="1">
      <c r="A147" s="37"/>
      <c r="B147" s="38"/>
      <c r="C147" s="210" t="s">
        <v>169</v>
      </c>
      <c r="D147" s="210" t="s">
        <v>145</v>
      </c>
      <c r="E147" s="211" t="s">
        <v>800</v>
      </c>
      <c r="F147" s="212" t="s">
        <v>801</v>
      </c>
      <c r="G147" s="213" t="s">
        <v>347</v>
      </c>
      <c r="H147" s="214">
        <v>30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46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149</v>
      </c>
      <c r="AT147" s="222" t="s">
        <v>145</v>
      </c>
      <c r="AU147" s="222" t="s">
        <v>89</v>
      </c>
      <c r="AY147" s="16" t="s">
        <v>144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89</v>
      </c>
      <c r="BK147" s="223">
        <f>ROUND(I147*H147,2)</f>
        <v>0</v>
      </c>
      <c r="BL147" s="16" t="s">
        <v>149</v>
      </c>
      <c r="BM147" s="222" t="s">
        <v>192</v>
      </c>
    </row>
    <row r="148" s="2" customFormat="1" ht="21.75" customHeight="1">
      <c r="A148" s="37"/>
      <c r="B148" s="38"/>
      <c r="C148" s="210" t="s">
        <v>193</v>
      </c>
      <c r="D148" s="210" t="s">
        <v>145</v>
      </c>
      <c r="E148" s="211" t="s">
        <v>802</v>
      </c>
      <c r="F148" s="212" t="s">
        <v>803</v>
      </c>
      <c r="G148" s="213" t="s">
        <v>400</v>
      </c>
      <c r="H148" s="214">
        <v>15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46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149</v>
      </c>
      <c r="AT148" s="222" t="s">
        <v>145</v>
      </c>
      <c r="AU148" s="222" t="s">
        <v>89</v>
      </c>
      <c r="AY148" s="16" t="s">
        <v>144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89</v>
      </c>
      <c r="BK148" s="223">
        <f>ROUND(I148*H148,2)</f>
        <v>0</v>
      </c>
      <c r="BL148" s="16" t="s">
        <v>149</v>
      </c>
      <c r="BM148" s="222" t="s">
        <v>196</v>
      </c>
    </row>
    <row r="149" s="2" customFormat="1" ht="33" customHeight="1">
      <c r="A149" s="37"/>
      <c r="B149" s="38"/>
      <c r="C149" s="210" t="s">
        <v>173</v>
      </c>
      <c r="D149" s="210" t="s">
        <v>145</v>
      </c>
      <c r="E149" s="211" t="s">
        <v>804</v>
      </c>
      <c r="F149" s="212" t="s">
        <v>805</v>
      </c>
      <c r="G149" s="213" t="s">
        <v>400</v>
      </c>
      <c r="H149" s="214">
        <v>55.500999999999998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46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149</v>
      </c>
      <c r="AT149" s="222" t="s">
        <v>145</v>
      </c>
      <c r="AU149" s="222" t="s">
        <v>89</v>
      </c>
      <c r="AY149" s="16" t="s">
        <v>144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89</v>
      </c>
      <c r="BK149" s="223">
        <f>ROUND(I149*H149,2)</f>
        <v>0</v>
      </c>
      <c r="BL149" s="16" t="s">
        <v>149</v>
      </c>
      <c r="BM149" s="222" t="s">
        <v>200</v>
      </c>
    </row>
    <row r="150" s="12" customFormat="1">
      <c r="A150" s="12"/>
      <c r="B150" s="224"/>
      <c r="C150" s="225"/>
      <c r="D150" s="226" t="s">
        <v>164</v>
      </c>
      <c r="E150" s="227" t="s">
        <v>1</v>
      </c>
      <c r="F150" s="228" t="s">
        <v>806</v>
      </c>
      <c r="G150" s="225"/>
      <c r="H150" s="229">
        <v>55.500999999999998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164</v>
      </c>
      <c r="AU150" s="235" t="s">
        <v>89</v>
      </c>
      <c r="AV150" s="12" t="s">
        <v>91</v>
      </c>
      <c r="AW150" s="12" t="s">
        <v>36</v>
      </c>
      <c r="AX150" s="12" t="s">
        <v>81</v>
      </c>
      <c r="AY150" s="235" t="s">
        <v>144</v>
      </c>
    </row>
    <row r="151" s="13" customFormat="1">
      <c r="A151" s="13"/>
      <c r="B151" s="236"/>
      <c r="C151" s="237"/>
      <c r="D151" s="226" t="s">
        <v>164</v>
      </c>
      <c r="E151" s="238" t="s">
        <v>1</v>
      </c>
      <c r="F151" s="239" t="s">
        <v>166</v>
      </c>
      <c r="G151" s="237"/>
      <c r="H151" s="240">
        <v>55.500999999999998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164</v>
      </c>
      <c r="AU151" s="246" t="s">
        <v>89</v>
      </c>
      <c r="AV151" s="13" t="s">
        <v>149</v>
      </c>
      <c r="AW151" s="13" t="s">
        <v>36</v>
      </c>
      <c r="AX151" s="13" t="s">
        <v>89</v>
      </c>
      <c r="AY151" s="246" t="s">
        <v>144</v>
      </c>
    </row>
    <row r="152" s="2" customFormat="1" ht="16.5" customHeight="1">
      <c r="A152" s="37"/>
      <c r="B152" s="38"/>
      <c r="C152" s="210" t="s">
        <v>8</v>
      </c>
      <c r="D152" s="210" t="s">
        <v>145</v>
      </c>
      <c r="E152" s="211" t="s">
        <v>807</v>
      </c>
      <c r="F152" s="212" t="s">
        <v>808</v>
      </c>
      <c r="G152" s="213" t="s">
        <v>148</v>
      </c>
      <c r="H152" s="214">
        <v>162.80099999999999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46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149</v>
      </c>
      <c r="AT152" s="222" t="s">
        <v>145</v>
      </c>
      <c r="AU152" s="222" t="s">
        <v>89</v>
      </c>
      <c r="AY152" s="16" t="s">
        <v>144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89</v>
      </c>
      <c r="BK152" s="223">
        <f>ROUND(I152*H152,2)</f>
        <v>0</v>
      </c>
      <c r="BL152" s="16" t="s">
        <v>149</v>
      </c>
      <c r="BM152" s="222" t="s">
        <v>204</v>
      </c>
    </row>
    <row r="153" s="12" customFormat="1">
      <c r="A153" s="12"/>
      <c r="B153" s="224"/>
      <c r="C153" s="225"/>
      <c r="D153" s="226" t="s">
        <v>164</v>
      </c>
      <c r="E153" s="227" t="s">
        <v>1</v>
      </c>
      <c r="F153" s="228" t="s">
        <v>809</v>
      </c>
      <c r="G153" s="225"/>
      <c r="H153" s="229">
        <v>162.80099999999999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164</v>
      </c>
      <c r="AU153" s="235" t="s">
        <v>89</v>
      </c>
      <c r="AV153" s="12" t="s">
        <v>91</v>
      </c>
      <c r="AW153" s="12" t="s">
        <v>36</v>
      </c>
      <c r="AX153" s="12" t="s">
        <v>81</v>
      </c>
      <c r="AY153" s="235" t="s">
        <v>144</v>
      </c>
    </row>
    <row r="154" s="13" customFormat="1">
      <c r="A154" s="13"/>
      <c r="B154" s="236"/>
      <c r="C154" s="237"/>
      <c r="D154" s="226" t="s">
        <v>164</v>
      </c>
      <c r="E154" s="238" t="s">
        <v>1</v>
      </c>
      <c r="F154" s="239" t="s">
        <v>166</v>
      </c>
      <c r="G154" s="237"/>
      <c r="H154" s="240">
        <v>162.80099999999999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164</v>
      </c>
      <c r="AU154" s="246" t="s">
        <v>89</v>
      </c>
      <c r="AV154" s="13" t="s">
        <v>149</v>
      </c>
      <c r="AW154" s="13" t="s">
        <v>36</v>
      </c>
      <c r="AX154" s="13" t="s">
        <v>89</v>
      </c>
      <c r="AY154" s="246" t="s">
        <v>144</v>
      </c>
    </row>
    <row r="155" s="11" customFormat="1" ht="25.92" customHeight="1">
      <c r="A155" s="11"/>
      <c r="B155" s="196"/>
      <c r="C155" s="197"/>
      <c r="D155" s="198" t="s">
        <v>80</v>
      </c>
      <c r="E155" s="199" t="s">
        <v>334</v>
      </c>
      <c r="F155" s="199" t="s">
        <v>810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SUM(P156:P163)</f>
        <v>0</v>
      </c>
      <c r="Q155" s="204"/>
      <c r="R155" s="205">
        <f>SUM(R156:R163)</f>
        <v>0</v>
      </c>
      <c r="S155" s="204"/>
      <c r="T155" s="206">
        <f>SUM(T156:T163)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89</v>
      </c>
      <c r="AT155" s="208" t="s">
        <v>80</v>
      </c>
      <c r="AU155" s="208" t="s">
        <v>81</v>
      </c>
      <c r="AY155" s="207" t="s">
        <v>144</v>
      </c>
      <c r="BK155" s="209">
        <f>SUM(BK156:BK163)</f>
        <v>0</v>
      </c>
    </row>
    <row r="156" s="2" customFormat="1" ht="24.15" customHeight="1">
      <c r="A156" s="37"/>
      <c r="B156" s="38"/>
      <c r="C156" s="210" t="s">
        <v>177</v>
      </c>
      <c r="D156" s="210" t="s">
        <v>145</v>
      </c>
      <c r="E156" s="211" t="s">
        <v>811</v>
      </c>
      <c r="F156" s="212" t="s">
        <v>812</v>
      </c>
      <c r="G156" s="213" t="s">
        <v>400</v>
      </c>
      <c r="H156" s="214">
        <v>60.267000000000003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46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149</v>
      </c>
      <c r="AT156" s="222" t="s">
        <v>145</v>
      </c>
      <c r="AU156" s="222" t="s">
        <v>89</v>
      </c>
      <c r="AY156" s="16" t="s">
        <v>144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89</v>
      </c>
      <c r="BK156" s="223">
        <f>ROUND(I156*H156,2)</f>
        <v>0</v>
      </c>
      <c r="BL156" s="16" t="s">
        <v>149</v>
      </c>
      <c r="BM156" s="222" t="s">
        <v>209</v>
      </c>
    </row>
    <row r="157" s="12" customFormat="1">
      <c r="A157" s="12"/>
      <c r="B157" s="224"/>
      <c r="C157" s="225"/>
      <c r="D157" s="226" t="s">
        <v>164</v>
      </c>
      <c r="E157" s="227" t="s">
        <v>1</v>
      </c>
      <c r="F157" s="228" t="s">
        <v>813</v>
      </c>
      <c r="G157" s="225"/>
      <c r="H157" s="229">
        <v>60.267000000000003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164</v>
      </c>
      <c r="AU157" s="235" t="s">
        <v>89</v>
      </c>
      <c r="AV157" s="12" t="s">
        <v>91</v>
      </c>
      <c r="AW157" s="12" t="s">
        <v>36</v>
      </c>
      <c r="AX157" s="12" t="s">
        <v>81</v>
      </c>
      <c r="AY157" s="235" t="s">
        <v>144</v>
      </c>
    </row>
    <row r="158" s="13" customFormat="1">
      <c r="A158" s="13"/>
      <c r="B158" s="236"/>
      <c r="C158" s="237"/>
      <c r="D158" s="226" t="s">
        <v>164</v>
      </c>
      <c r="E158" s="238" t="s">
        <v>1</v>
      </c>
      <c r="F158" s="239" t="s">
        <v>166</v>
      </c>
      <c r="G158" s="237"/>
      <c r="H158" s="240">
        <v>60.267000000000003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164</v>
      </c>
      <c r="AU158" s="246" t="s">
        <v>89</v>
      </c>
      <c r="AV158" s="13" t="s">
        <v>149</v>
      </c>
      <c r="AW158" s="13" t="s">
        <v>36</v>
      </c>
      <c r="AX158" s="13" t="s">
        <v>89</v>
      </c>
      <c r="AY158" s="246" t="s">
        <v>144</v>
      </c>
    </row>
    <row r="159" s="2" customFormat="1" ht="33" customHeight="1">
      <c r="A159" s="37"/>
      <c r="B159" s="38"/>
      <c r="C159" s="210" t="s">
        <v>214</v>
      </c>
      <c r="D159" s="210" t="s">
        <v>145</v>
      </c>
      <c r="E159" s="211" t="s">
        <v>814</v>
      </c>
      <c r="F159" s="212" t="s">
        <v>815</v>
      </c>
      <c r="G159" s="213" t="s">
        <v>400</v>
      </c>
      <c r="H159" s="214">
        <v>6.6280000000000001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46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149</v>
      </c>
      <c r="AT159" s="222" t="s">
        <v>145</v>
      </c>
      <c r="AU159" s="222" t="s">
        <v>89</v>
      </c>
      <c r="AY159" s="16" t="s">
        <v>144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89</v>
      </c>
      <c r="BK159" s="223">
        <f>ROUND(I159*H159,2)</f>
        <v>0</v>
      </c>
      <c r="BL159" s="16" t="s">
        <v>149</v>
      </c>
      <c r="BM159" s="222" t="s">
        <v>217</v>
      </c>
    </row>
    <row r="160" s="2" customFormat="1" ht="24.15" customHeight="1">
      <c r="A160" s="37"/>
      <c r="B160" s="38"/>
      <c r="C160" s="210" t="s">
        <v>182</v>
      </c>
      <c r="D160" s="210" t="s">
        <v>145</v>
      </c>
      <c r="E160" s="211" t="s">
        <v>816</v>
      </c>
      <c r="F160" s="212" t="s">
        <v>817</v>
      </c>
      <c r="G160" s="213" t="s">
        <v>155</v>
      </c>
      <c r="H160" s="214">
        <v>3.6160000000000001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46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149</v>
      </c>
      <c r="AT160" s="222" t="s">
        <v>145</v>
      </c>
      <c r="AU160" s="222" t="s">
        <v>89</v>
      </c>
      <c r="AY160" s="16" t="s">
        <v>144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89</v>
      </c>
      <c r="BK160" s="223">
        <f>ROUND(I160*H160,2)</f>
        <v>0</v>
      </c>
      <c r="BL160" s="16" t="s">
        <v>149</v>
      </c>
      <c r="BM160" s="222" t="s">
        <v>221</v>
      </c>
    </row>
    <row r="161" s="12" customFormat="1">
      <c r="A161" s="12"/>
      <c r="B161" s="224"/>
      <c r="C161" s="225"/>
      <c r="D161" s="226" t="s">
        <v>164</v>
      </c>
      <c r="E161" s="227" t="s">
        <v>1</v>
      </c>
      <c r="F161" s="228" t="s">
        <v>818</v>
      </c>
      <c r="G161" s="225"/>
      <c r="H161" s="229">
        <v>3.6160000000000001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5" t="s">
        <v>164</v>
      </c>
      <c r="AU161" s="235" t="s">
        <v>89</v>
      </c>
      <c r="AV161" s="12" t="s">
        <v>91</v>
      </c>
      <c r="AW161" s="12" t="s">
        <v>36</v>
      </c>
      <c r="AX161" s="12" t="s">
        <v>81</v>
      </c>
      <c r="AY161" s="235" t="s">
        <v>144</v>
      </c>
    </row>
    <row r="162" s="13" customFormat="1">
      <c r="A162" s="13"/>
      <c r="B162" s="236"/>
      <c r="C162" s="237"/>
      <c r="D162" s="226" t="s">
        <v>164</v>
      </c>
      <c r="E162" s="238" t="s">
        <v>1</v>
      </c>
      <c r="F162" s="239" t="s">
        <v>166</v>
      </c>
      <c r="G162" s="237"/>
      <c r="H162" s="240">
        <v>3.6160000000000001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164</v>
      </c>
      <c r="AU162" s="246" t="s">
        <v>89</v>
      </c>
      <c r="AV162" s="13" t="s">
        <v>149</v>
      </c>
      <c r="AW162" s="13" t="s">
        <v>36</v>
      </c>
      <c r="AX162" s="13" t="s">
        <v>89</v>
      </c>
      <c r="AY162" s="246" t="s">
        <v>144</v>
      </c>
    </row>
    <row r="163" s="2" customFormat="1" ht="16.5" customHeight="1">
      <c r="A163" s="37"/>
      <c r="B163" s="38"/>
      <c r="C163" s="210" t="s">
        <v>223</v>
      </c>
      <c r="D163" s="210" t="s">
        <v>145</v>
      </c>
      <c r="E163" s="211" t="s">
        <v>819</v>
      </c>
      <c r="F163" s="212" t="s">
        <v>820</v>
      </c>
      <c r="G163" s="213" t="s">
        <v>347</v>
      </c>
      <c r="H163" s="214">
        <v>64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46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149</v>
      </c>
      <c r="AT163" s="222" t="s">
        <v>145</v>
      </c>
      <c r="AU163" s="222" t="s">
        <v>89</v>
      </c>
      <c r="AY163" s="16" t="s">
        <v>144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89</v>
      </c>
      <c r="BK163" s="223">
        <f>ROUND(I163*H163,2)</f>
        <v>0</v>
      </c>
      <c r="BL163" s="16" t="s">
        <v>149</v>
      </c>
      <c r="BM163" s="222" t="s">
        <v>226</v>
      </c>
    </row>
    <row r="164" s="11" customFormat="1" ht="25.92" customHeight="1">
      <c r="A164" s="11"/>
      <c r="B164" s="196"/>
      <c r="C164" s="197"/>
      <c r="D164" s="198" t="s">
        <v>80</v>
      </c>
      <c r="E164" s="199" t="s">
        <v>412</v>
      </c>
      <c r="F164" s="199" t="s">
        <v>413</v>
      </c>
      <c r="G164" s="197"/>
      <c r="H164" s="197"/>
      <c r="I164" s="200"/>
      <c r="J164" s="201">
        <f>BK164</f>
        <v>0</v>
      </c>
      <c r="K164" s="197"/>
      <c r="L164" s="202"/>
      <c r="M164" s="203"/>
      <c r="N164" s="204"/>
      <c r="O164" s="204"/>
      <c r="P164" s="205">
        <f>P165</f>
        <v>0</v>
      </c>
      <c r="Q164" s="204"/>
      <c r="R164" s="205">
        <f>R165</f>
        <v>0</v>
      </c>
      <c r="S164" s="204"/>
      <c r="T164" s="206">
        <f>T165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07" t="s">
        <v>89</v>
      </c>
      <c r="AT164" s="208" t="s">
        <v>80</v>
      </c>
      <c r="AU164" s="208" t="s">
        <v>81</v>
      </c>
      <c r="AY164" s="207" t="s">
        <v>144</v>
      </c>
      <c r="BK164" s="209">
        <f>BK165</f>
        <v>0</v>
      </c>
    </row>
    <row r="165" s="2" customFormat="1" ht="16.5" customHeight="1">
      <c r="A165" s="37"/>
      <c r="B165" s="38"/>
      <c r="C165" s="210" t="s">
        <v>185</v>
      </c>
      <c r="D165" s="210" t="s">
        <v>145</v>
      </c>
      <c r="E165" s="211" t="s">
        <v>821</v>
      </c>
      <c r="F165" s="212" t="s">
        <v>822</v>
      </c>
      <c r="G165" s="213" t="s">
        <v>208</v>
      </c>
      <c r="H165" s="214">
        <v>123.304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46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149</v>
      </c>
      <c r="AT165" s="222" t="s">
        <v>145</v>
      </c>
      <c r="AU165" s="222" t="s">
        <v>89</v>
      </c>
      <c r="AY165" s="16" t="s">
        <v>144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89</v>
      </c>
      <c r="BK165" s="223">
        <f>ROUND(I165*H165,2)</f>
        <v>0</v>
      </c>
      <c r="BL165" s="16" t="s">
        <v>149</v>
      </c>
      <c r="BM165" s="222" t="s">
        <v>229</v>
      </c>
    </row>
    <row r="166" s="11" customFormat="1" ht="25.92" customHeight="1">
      <c r="A166" s="11"/>
      <c r="B166" s="196"/>
      <c r="C166" s="197"/>
      <c r="D166" s="198" t="s">
        <v>80</v>
      </c>
      <c r="E166" s="199" t="s">
        <v>572</v>
      </c>
      <c r="F166" s="199" t="s">
        <v>573</v>
      </c>
      <c r="G166" s="197"/>
      <c r="H166" s="197"/>
      <c r="I166" s="200"/>
      <c r="J166" s="201">
        <f>BK166</f>
        <v>0</v>
      </c>
      <c r="K166" s="197"/>
      <c r="L166" s="202"/>
      <c r="M166" s="203"/>
      <c r="N166" s="204"/>
      <c r="O166" s="204"/>
      <c r="P166" s="205">
        <f>P167</f>
        <v>0</v>
      </c>
      <c r="Q166" s="204"/>
      <c r="R166" s="205">
        <f>R167</f>
        <v>0</v>
      </c>
      <c r="S166" s="204"/>
      <c r="T166" s="206">
        <f>T167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7" t="s">
        <v>91</v>
      </c>
      <c r="AT166" s="208" t="s">
        <v>80</v>
      </c>
      <c r="AU166" s="208" t="s">
        <v>81</v>
      </c>
      <c r="AY166" s="207" t="s">
        <v>144</v>
      </c>
      <c r="BK166" s="209">
        <f>BK167</f>
        <v>0</v>
      </c>
    </row>
    <row r="167" s="2" customFormat="1" ht="21.75" customHeight="1">
      <c r="A167" s="37"/>
      <c r="B167" s="38"/>
      <c r="C167" s="210" t="s">
        <v>7</v>
      </c>
      <c r="D167" s="210" t="s">
        <v>145</v>
      </c>
      <c r="E167" s="211" t="s">
        <v>582</v>
      </c>
      <c r="F167" s="212" t="s">
        <v>583</v>
      </c>
      <c r="G167" s="213" t="s">
        <v>148</v>
      </c>
      <c r="H167" s="214">
        <v>7.9829999999999997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46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177</v>
      </c>
      <c r="AT167" s="222" t="s">
        <v>145</v>
      </c>
      <c r="AU167" s="222" t="s">
        <v>89</v>
      </c>
      <c r="AY167" s="16" t="s">
        <v>144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89</v>
      </c>
      <c r="BK167" s="223">
        <f>ROUND(I167*H167,2)</f>
        <v>0</v>
      </c>
      <c r="BL167" s="16" t="s">
        <v>177</v>
      </c>
      <c r="BM167" s="222" t="s">
        <v>232</v>
      </c>
    </row>
    <row r="168" s="11" customFormat="1" ht="25.92" customHeight="1">
      <c r="A168" s="11"/>
      <c r="B168" s="196"/>
      <c r="C168" s="197"/>
      <c r="D168" s="198" t="s">
        <v>80</v>
      </c>
      <c r="E168" s="199" t="s">
        <v>613</v>
      </c>
      <c r="F168" s="199" t="s">
        <v>614</v>
      </c>
      <c r="G168" s="197"/>
      <c r="H168" s="197"/>
      <c r="I168" s="200"/>
      <c r="J168" s="201">
        <f>BK168</f>
        <v>0</v>
      </c>
      <c r="K168" s="197"/>
      <c r="L168" s="202"/>
      <c r="M168" s="203"/>
      <c r="N168" s="204"/>
      <c r="O168" s="204"/>
      <c r="P168" s="205">
        <f>SUM(P169:P172)</f>
        <v>0</v>
      </c>
      <c r="Q168" s="204"/>
      <c r="R168" s="205">
        <f>SUM(R169:R172)</f>
        <v>0</v>
      </c>
      <c r="S168" s="204"/>
      <c r="T168" s="206">
        <f>SUM(T169:T172)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7" t="s">
        <v>89</v>
      </c>
      <c r="AT168" s="208" t="s">
        <v>80</v>
      </c>
      <c r="AU168" s="208" t="s">
        <v>81</v>
      </c>
      <c r="AY168" s="207" t="s">
        <v>144</v>
      </c>
      <c r="BK168" s="209">
        <f>SUM(BK169:BK172)</f>
        <v>0</v>
      </c>
    </row>
    <row r="169" s="2" customFormat="1" ht="16.5" customHeight="1">
      <c r="A169" s="37"/>
      <c r="B169" s="38"/>
      <c r="C169" s="210" t="s">
        <v>189</v>
      </c>
      <c r="D169" s="210" t="s">
        <v>145</v>
      </c>
      <c r="E169" s="211" t="s">
        <v>823</v>
      </c>
      <c r="F169" s="212" t="s">
        <v>824</v>
      </c>
      <c r="G169" s="213" t="s">
        <v>208</v>
      </c>
      <c r="H169" s="214">
        <v>85.277000000000001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46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149</v>
      </c>
      <c r="AT169" s="222" t="s">
        <v>145</v>
      </c>
      <c r="AU169" s="222" t="s">
        <v>89</v>
      </c>
      <c r="AY169" s="16" t="s">
        <v>144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89</v>
      </c>
      <c r="BK169" s="223">
        <f>ROUND(I169*H169,2)</f>
        <v>0</v>
      </c>
      <c r="BL169" s="16" t="s">
        <v>149</v>
      </c>
      <c r="BM169" s="222" t="s">
        <v>235</v>
      </c>
    </row>
    <row r="170" s="2" customFormat="1" ht="21.75" customHeight="1">
      <c r="A170" s="37"/>
      <c r="B170" s="38"/>
      <c r="C170" s="210" t="s">
        <v>236</v>
      </c>
      <c r="D170" s="210" t="s">
        <v>145</v>
      </c>
      <c r="E170" s="211" t="s">
        <v>825</v>
      </c>
      <c r="F170" s="212" t="s">
        <v>826</v>
      </c>
      <c r="G170" s="213" t="s">
        <v>208</v>
      </c>
      <c r="H170" s="214">
        <v>1620.2570000000001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46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149</v>
      </c>
      <c r="AT170" s="222" t="s">
        <v>145</v>
      </c>
      <c r="AU170" s="222" t="s">
        <v>89</v>
      </c>
      <c r="AY170" s="16" t="s">
        <v>144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89</v>
      </c>
      <c r="BK170" s="223">
        <f>ROUND(I170*H170,2)</f>
        <v>0</v>
      </c>
      <c r="BL170" s="16" t="s">
        <v>149</v>
      </c>
      <c r="BM170" s="222" t="s">
        <v>239</v>
      </c>
    </row>
    <row r="171" s="2" customFormat="1" ht="21.75" customHeight="1">
      <c r="A171" s="37"/>
      <c r="B171" s="38"/>
      <c r="C171" s="210" t="s">
        <v>192</v>
      </c>
      <c r="D171" s="210" t="s">
        <v>145</v>
      </c>
      <c r="E171" s="211" t="s">
        <v>827</v>
      </c>
      <c r="F171" s="212" t="s">
        <v>828</v>
      </c>
      <c r="G171" s="213" t="s">
        <v>208</v>
      </c>
      <c r="H171" s="214">
        <v>85.277000000000001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46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149</v>
      </c>
      <c r="AT171" s="222" t="s">
        <v>145</v>
      </c>
      <c r="AU171" s="222" t="s">
        <v>89</v>
      </c>
      <c r="AY171" s="16" t="s">
        <v>144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89</v>
      </c>
      <c r="BK171" s="223">
        <f>ROUND(I171*H171,2)</f>
        <v>0</v>
      </c>
      <c r="BL171" s="16" t="s">
        <v>149</v>
      </c>
      <c r="BM171" s="222" t="s">
        <v>242</v>
      </c>
    </row>
    <row r="172" s="2" customFormat="1" ht="16.5" customHeight="1">
      <c r="A172" s="37"/>
      <c r="B172" s="38"/>
      <c r="C172" s="210" t="s">
        <v>245</v>
      </c>
      <c r="D172" s="210" t="s">
        <v>145</v>
      </c>
      <c r="E172" s="211" t="s">
        <v>829</v>
      </c>
      <c r="F172" s="212" t="s">
        <v>830</v>
      </c>
      <c r="G172" s="213" t="s">
        <v>208</v>
      </c>
      <c r="H172" s="214">
        <v>85.277000000000001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46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149</v>
      </c>
      <c r="AT172" s="222" t="s">
        <v>145</v>
      </c>
      <c r="AU172" s="222" t="s">
        <v>89</v>
      </c>
      <c r="AY172" s="16" t="s">
        <v>144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89</v>
      </c>
      <c r="BK172" s="223">
        <f>ROUND(I172*H172,2)</f>
        <v>0</v>
      </c>
      <c r="BL172" s="16" t="s">
        <v>149</v>
      </c>
      <c r="BM172" s="222" t="s">
        <v>248</v>
      </c>
    </row>
    <row r="173" s="11" customFormat="1" ht="25.92" customHeight="1">
      <c r="A173" s="11"/>
      <c r="B173" s="196"/>
      <c r="C173" s="197"/>
      <c r="D173" s="198" t="s">
        <v>80</v>
      </c>
      <c r="E173" s="199" t="s">
        <v>661</v>
      </c>
      <c r="F173" s="199" t="s">
        <v>661</v>
      </c>
      <c r="G173" s="197"/>
      <c r="H173" s="197"/>
      <c r="I173" s="200"/>
      <c r="J173" s="201">
        <f>BK173</f>
        <v>0</v>
      </c>
      <c r="K173" s="197"/>
      <c r="L173" s="202"/>
      <c r="M173" s="258"/>
      <c r="N173" s="259"/>
      <c r="O173" s="259"/>
      <c r="P173" s="260">
        <v>0</v>
      </c>
      <c r="Q173" s="259"/>
      <c r="R173" s="260">
        <v>0</v>
      </c>
      <c r="S173" s="259"/>
      <c r="T173" s="261"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89</v>
      </c>
      <c r="AT173" s="208" t="s">
        <v>80</v>
      </c>
      <c r="AU173" s="208" t="s">
        <v>81</v>
      </c>
      <c r="AY173" s="207" t="s">
        <v>144</v>
      </c>
      <c r="BK173" s="209">
        <v>0</v>
      </c>
    </row>
    <row r="174" s="2" customFormat="1" ht="6.96" customHeight="1">
      <c r="A174" s="37"/>
      <c r="B174" s="65"/>
      <c r="C174" s="66"/>
      <c r="D174" s="66"/>
      <c r="E174" s="66"/>
      <c r="F174" s="66"/>
      <c r="G174" s="66"/>
      <c r="H174" s="66"/>
      <c r="I174" s="66"/>
      <c r="J174" s="66"/>
      <c r="K174" s="66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H1/6qx5TwzCPG4E4vOuryUiOemmeuzk8nj2AGy4vOVZ2Eu8Dmui6rR2s3GKCB7BQjbhhqWX+MMLHA0OH0coJ3A==" hashValue="5RP3M/Ki4Ay0ZJEqHjF+UHpEUJmCTGQbbUpLVC+UIu3HiMZIsVNYiUgatAmTDOoFo3xq3NHNuDSleY26MG28Kw==" algorithmName="SHA-512" password="CC35"/>
  <autoFilter ref="C123:K17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2021-10-11T10:29:21Z</dcterms:created>
  <dcterms:modified xsi:type="dcterms:W3CDTF">2021-10-11T10:29:26Z</dcterms:modified>
</cp:coreProperties>
</file>