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S:\PROVOZNÍ ODDĚLENÍ\G-VEŘEJNÉ ZAKÁZKY\VEŘEJNÉ ZAKÁZKY_2021\650190175_Údržba, opravy a odstraňování závad u ST OŘ UNL 2022 - 2023\06_Rozpočty\"/>
    </mc:Choice>
  </mc:AlternateContent>
  <xr:revisionPtr revIDLastSave="0" documentId="13_ncr:1_{3B248B1A-8844-4F8A-8A4A-953C3501A0CA}" xr6:coauthVersionLast="47" xr6:coauthVersionMax="47" xr10:uidLastSave="{00000000-0000-0000-0000-000000000000}"/>
  <bookViews>
    <workbookView xWindow="28680" yWindow="-120" windowWidth="29040" windowHeight="15840" xr2:uid="{00000000-000D-0000-FFFF-FFFF00000000}"/>
  </bookViews>
  <sheets>
    <sheet name="Rekapitulace stavby" sheetId="1" r:id="rId1"/>
    <sheet name="A.1 - Železniční svršek" sheetId="2" r:id="rId2"/>
    <sheet name="A.2 - Železniční spodek -..." sheetId="3" r:id="rId3"/>
    <sheet name="A.3 - Železniční spodek -..." sheetId="4" r:id="rId4"/>
    <sheet name="A.4 - Manipulace s materi..." sheetId="5" r:id="rId5"/>
    <sheet name="A.5 - Materiál" sheetId="6" r:id="rId6"/>
    <sheet name="A.6 - Práce SSZT a SEE" sheetId="7" r:id="rId7"/>
    <sheet name="A.7.1 - VRN - přepravy, p..." sheetId="8" r:id="rId8"/>
    <sheet name="A.7.2 - VRN - ostatní práce" sheetId="9" r:id="rId9"/>
  </sheets>
  <definedNames>
    <definedName name="_xlnm._FilterDatabase" localSheetId="1" hidden="1">'A.1 - Železniční svršek'!$C$115:$K$1149</definedName>
    <definedName name="_xlnm._FilterDatabase" localSheetId="2" hidden="1">'A.2 - Železniční spodek -...'!$C$115:$K$447</definedName>
    <definedName name="_xlnm._FilterDatabase" localSheetId="3" hidden="1">'A.3 - Železniční spodek -...'!$C$116:$K$186</definedName>
    <definedName name="_xlnm._FilterDatabase" localSheetId="4" hidden="1">'A.4 - Manipulace s materi...'!$C$115:$K$136</definedName>
    <definedName name="_xlnm._FilterDatabase" localSheetId="5" hidden="1">'A.5 - Materiál'!$C$117:$K$641</definedName>
    <definedName name="_xlnm._FilterDatabase" localSheetId="6" hidden="1">'A.6 - Práce SSZT a SEE'!$C$115:$K$199</definedName>
    <definedName name="_xlnm._FilterDatabase" localSheetId="7" hidden="1">'A.7.1 - VRN - přepravy, p...'!$C$119:$K$202</definedName>
    <definedName name="_xlnm._FilterDatabase" localSheetId="8" hidden="1">'A.7.2 - VRN - ostatní práce'!$C$119:$K$200</definedName>
    <definedName name="_xlnm.Print_Titles" localSheetId="1">'A.1 - Železniční svršek'!$115:$115</definedName>
    <definedName name="_xlnm.Print_Titles" localSheetId="2">'A.2 - Železniční spodek -...'!$115:$115</definedName>
    <definedName name="_xlnm.Print_Titles" localSheetId="3">'A.3 - Železniční spodek -...'!$116:$116</definedName>
    <definedName name="_xlnm.Print_Titles" localSheetId="4">'A.4 - Manipulace s materi...'!$115:$115</definedName>
    <definedName name="_xlnm.Print_Titles" localSheetId="5">'A.5 - Materiál'!$117:$117</definedName>
    <definedName name="_xlnm.Print_Titles" localSheetId="6">'A.6 - Práce SSZT a SEE'!$115:$115</definedName>
    <definedName name="_xlnm.Print_Titles" localSheetId="7">'A.7.1 - VRN - přepravy, p...'!$119:$119</definedName>
    <definedName name="_xlnm.Print_Titles" localSheetId="8">'A.7.2 - VRN - ostatní práce'!$119:$119</definedName>
    <definedName name="_xlnm.Print_Titles" localSheetId="0">'Rekapitulace stavby'!$92:$92</definedName>
    <definedName name="_xlnm.Print_Area" localSheetId="1">'A.1 - Železniční svršek'!$C$103:$K$1149</definedName>
    <definedName name="_xlnm.Print_Area" localSheetId="2">'A.2 - Železniční spodek -...'!$C$103:$K$447</definedName>
    <definedName name="_xlnm.Print_Area" localSheetId="3">'A.3 - Železniční spodek -...'!$C$104:$K$186</definedName>
    <definedName name="_xlnm.Print_Area" localSheetId="4">'A.4 - Manipulace s materi...'!$C$103:$K$136</definedName>
    <definedName name="_xlnm.Print_Area" localSheetId="5">'A.5 - Materiál'!$C$105:$K$641</definedName>
    <definedName name="_xlnm.Print_Area" localSheetId="6">'A.6 - Práce SSZT a SEE'!$C$103:$K$199</definedName>
    <definedName name="_xlnm.Print_Area" localSheetId="7">'A.7.1 - VRN - přepravy, p...'!$C$105:$K$202</definedName>
    <definedName name="_xlnm.Print_Area" localSheetId="8">'A.7.2 - VRN - ostatní práce'!$C$105:$K$200</definedName>
    <definedName name="_xlnm.Print_Area" localSheetId="0">'Rekapitulace stavby'!$D$4:$AO$76,'Rekapitulace stavby'!$C$82:$AQ$104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9" l="1"/>
  <c r="J38" i="9"/>
  <c r="AY103" i="1"/>
  <c r="J37" i="9"/>
  <c r="AX103" i="1" s="1"/>
  <c r="BI198" i="9"/>
  <c r="BH198" i="9"/>
  <c r="BG198" i="9"/>
  <c r="BF198" i="9"/>
  <c r="T198" i="9"/>
  <c r="R198" i="9"/>
  <c r="P198" i="9"/>
  <c r="BI195" i="9"/>
  <c r="BH195" i="9"/>
  <c r="BG195" i="9"/>
  <c r="BF195" i="9"/>
  <c r="T195" i="9"/>
  <c r="R195" i="9"/>
  <c r="P195" i="9"/>
  <c r="BI193" i="9"/>
  <c r="BH193" i="9"/>
  <c r="BG193" i="9"/>
  <c r="BF193" i="9"/>
  <c r="T193" i="9"/>
  <c r="R193" i="9"/>
  <c r="P193" i="9"/>
  <c r="BI190" i="9"/>
  <c r="BH190" i="9"/>
  <c r="BG190" i="9"/>
  <c r="BF190" i="9"/>
  <c r="T190" i="9"/>
  <c r="R190" i="9"/>
  <c r="P190" i="9"/>
  <c r="BI187" i="9"/>
  <c r="BH187" i="9"/>
  <c r="BG187" i="9"/>
  <c r="BF187" i="9"/>
  <c r="T187" i="9"/>
  <c r="R187" i="9"/>
  <c r="P187" i="9"/>
  <c r="BI184" i="9"/>
  <c r="BH184" i="9"/>
  <c r="BG184" i="9"/>
  <c r="BF184" i="9"/>
  <c r="T184" i="9"/>
  <c r="R184" i="9"/>
  <c r="P184" i="9"/>
  <c r="BI181" i="9"/>
  <c r="BH181" i="9"/>
  <c r="BG181" i="9"/>
  <c r="BF181" i="9"/>
  <c r="T181" i="9"/>
  <c r="R181" i="9"/>
  <c r="P181" i="9"/>
  <c r="BI178" i="9"/>
  <c r="BH178" i="9"/>
  <c r="BG178" i="9"/>
  <c r="BF178" i="9"/>
  <c r="T178" i="9"/>
  <c r="R178" i="9"/>
  <c r="P178" i="9"/>
  <c r="BI175" i="9"/>
  <c r="BH175" i="9"/>
  <c r="BG175" i="9"/>
  <c r="BF175" i="9"/>
  <c r="T175" i="9"/>
  <c r="R175" i="9"/>
  <c r="P175" i="9"/>
  <c r="BI172" i="9"/>
  <c r="BH172" i="9"/>
  <c r="BG172" i="9"/>
  <c r="BF172" i="9"/>
  <c r="T172" i="9"/>
  <c r="R172" i="9"/>
  <c r="P172" i="9"/>
  <c r="BI170" i="9"/>
  <c r="BH170" i="9"/>
  <c r="BG170" i="9"/>
  <c r="BF170" i="9"/>
  <c r="T170" i="9"/>
  <c r="R170" i="9"/>
  <c r="P170" i="9"/>
  <c r="BI168" i="9"/>
  <c r="BH168" i="9"/>
  <c r="BG168" i="9"/>
  <c r="BF168" i="9"/>
  <c r="T168" i="9"/>
  <c r="R168" i="9"/>
  <c r="P168" i="9"/>
  <c r="BI166" i="9"/>
  <c r="BH166" i="9"/>
  <c r="BG166" i="9"/>
  <c r="BF166" i="9"/>
  <c r="T166" i="9"/>
  <c r="R166" i="9"/>
  <c r="P166"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5" i="9"/>
  <c r="BH155" i="9"/>
  <c r="BG155" i="9"/>
  <c r="BF155" i="9"/>
  <c r="T155" i="9"/>
  <c r="R155" i="9"/>
  <c r="P155" i="9"/>
  <c r="BI152" i="9"/>
  <c r="BH152" i="9"/>
  <c r="BG152" i="9"/>
  <c r="BF152" i="9"/>
  <c r="T152" i="9"/>
  <c r="R152" i="9"/>
  <c r="P152" i="9"/>
  <c r="BI149" i="9"/>
  <c r="BH149" i="9"/>
  <c r="BG149" i="9"/>
  <c r="BF149" i="9"/>
  <c r="T149" i="9"/>
  <c r="R149" i="9"/>
  <c r="P149" i="9"/>
  <c r="BI146" i="9"/>
  <c r="BH146" i="9"/>
  <c r="BG146" i="9"/>
  <c r="BF146" i="9"/>
  <c r="T146" i="9"/>
  <c r="R146" i="9"/>
  <c r="P146" i="9"/>
  <c r="BI143" i="9"/>
  <c r="BH143" i="9"/>
  <c r="BG143" i="9"/>
  <c r="BF143" i="9"/>
  <c r="T143" i="9"/>
  <c r="R143" i="9"/>
  <c r="P143" i="9"/>
  <c r="BI140" i="9"/>
  <c r="BH140" i="9"/>
  <c r="BG140" i="9"/>
  <c r="BF140" i="9"/>
  <c r="T140" i="9"/>
  <c r="R140" i="9"/>
  <c r="P140" i="9"/>
  <c r="BI137" i="9"/>
  <c r="BH137" i="9"/>
  <c r="BG137" i="9"/>
  <c r="BF137" i="9"/>
  <c r="T137" i="9"/>
  <c r="R137" i="9"/>
  <c r="P137" i="9"/>
  <c r="BI135" i="9"/>
  <c r="BH135" i="9"/>
  <c r="BG135" i="9"/>
  <c r="BF135" i="9"/>
  <c r="T135" i="9"/>
  <c r="R135" i="9"/>
  <c r="P135" i="9"/>
  <c r="BI133" i="9"/>
  <c r="BH133" i="9"/>
  <c r="BG133" i="9"/>
  <c r="BF133" i="9"/>
  <c r="T133" i="9"/>
  <c r="R133" i="9"/>
  <c r="P133" i="9"/>
  <c r="BI130" i="9"/>
  <c r="BH130" i="9"/>
  <c r="BG130" i="9"/>
  <c r="BF130" i="9"/>
  <c r="T130" i="9"/>
  <c r="R130" i="9"/>
  <c r="P130" i="9"/>
  <c r="BI128" i="9"/>
  <c r="BH128" i="9"/>
  <c r="BG128" i="9"/>
  <c r="BF128" i="9"/>
  <c r="T128" i="9"/>
  <c r="R128" i="9"/>
  <c r="P128" i="9"/>
  <c r="BI126" i="9"/>
  <c r="BH126" i="9"/>
  <c r="BG126" i="9"/>
  <c r="BF126" i="9"/>
  <c r="T126" i="9"/>
  <c r="R126" i="9"/>
  <c r="P126" i="9"/>
  <c r="BI124" i="9"/>
  <c r="BH124" i="9"/>
  <c r="BG124" i="9"/>
  <c r="BF124" i="9"/>
  <c r="T124" i="9"/>
  <c r="R124" i="9"/>
  <c r="P124" i="9"/>
  <c r="BI121" i="9"/>
  <c r="BH121" i="9"/>
  <c r="BG121" i="9"/>
  <c r="BF121" i="9"/>
  <c r="T121" i="9"/>
  <c r="R121" i="9"/>
  <c r="P121" i="9"/>
  <c r="J117" i="9"/>
  <c r="F116" i="9"/>
  <c r="F114" i="9"/>
  <c r="E112" i="9"/>
  <c r="J94" i="9"/>
  <c r="F93" i="9"/>
  <c r="F91" i="9"/>
  <c r="E89" i="9"/>
  <c r="J23" i="9"/>
  <c r="E23" i="9"/>
  <c r="J93" i="9" s="1"/>
  <c r="J22" i="9"/>
  <c r="J20" i="9"/>
  <c r="E20" i="9"/>
  <c r="F117" i="9" s="1"/>
  <c r="J19" i="9"/>
  <c r="J14" i="9"/>
  <c r="J114" i="9"/>
  <c r="E7" i="9"/>
  <c r="E108" i="9"/>
  <c r="J39" i="8"/>
  <c r="J38" i="8"/>
  <c r="AY102" i="1" s="1"/>
  <c r="J37" i="8"/>
  <c r="AX102" i="1"/>
  <c r="BI201" i="8"/>
  <c r="BH201" i="8"/>
  <c r="BG201" i="8"/>
  <c r="BF201" i="8"/>
  <c r="T201" i="8"/>
  <c r="R201" i="8"/>
  <c r="P201" i="8"/>
  <c r="BI199" i="8"/>
  <c r="BH199" i="8"/>
  <c r="BG199" i="8"/>
  <c r="BF199" i="8"/>
  <c r="T199" i="8"/>
  <c r="R199" i="8"/>
  <c r="P199" i="8"/>
  <c r="BI197" i="8"/>
  <c r="BH197" i="8"/>
  <c r="BG197" i="8"/>
  <c r="BF197" i="8"/>
  <c r="T197" i="8"/>
  <c r="R197" i="8"/>
  <c r="P197" i="8"/>
  <c r="BI195" i="8"/>
  <c r="BH195" i="8"/>
  <c r="BG195" i="8"/>
  <c r="BF195" i="8"/>
  <c r="T195" i="8"/>
  <c r="R195" i="8"/>
  <c r="P195" i="8"/>
  <c r="BI193" i="8"/>
  <c r="BH193" i="8"/>
  <c r="BG193" i="8"/>
  <c r="BF193" i="8"/>
  <c r="T193" i="8"/>
  <c r="R193" i="8"/>
  <c r="P193" i="8"/>
  <c r="BI191" i="8"/>
  <c r="BH191" i="8"/>
  <c r="BG191" i="8"/>
  <c r="BF191" i="8"/>
  <c r="T191" i="8"/>
  <c r="R191" i="8"/>
  <c r="P191" i="8"/>
  <c r="BI189" i="8"/>
  <c r="BH189" i="8"/>
  <c r="BG189" i="8"/>
  <c r="BF189" i="8"/>
  <c r="T189" i="8"/>
  <c r="R189" i="8"/>
  <c r="P189" i="8"/>
  <c r="BI187" i="8"/>
  <c r="BH187" i="8"/>
  <c r="BG187" i="8"/>
  <c r="BF187" i="8"/>
  <c r="T187" i="8"/>
  <c r="R187" i="8"/>
  <c r="P187" i="8"/>
  <c r="BI185" i="8"/>
  <c r="BH185" i="8"/>
  <c r="BG185" i="8"/>
  <c r="BF185" i="8"/>
  <c r="T185" i="8"/>
  <c r="R185" i="8"/>
  <c r="P185" i="8"/>
  <c r="BI183" i="8"/>
  <c r="BH183" i="8"/>
  <c r="BG183" i="8"/>
  <c r="BF183" i="8"/>
  <c r="T183" i="8"/>
  <c r="R183" i="8"/>
  <c r="P183" i="8"/>
  <c r="BI181" i="8"/>
  <c r="BH181" i="8"/>
  <c r="BG181" i="8"/>
  <c r="BF181" i="8"/>
  <c r="T181" i="8"/>
  <c r="R181" i="8"/>
  <c r="P181" i="8"/>
  <c r="BI178" i="8"/>
  <c r="BH178" i="8"/>
  <c r="BG178" i="8"/>
  <c r="BF178" i="8"/>
  <c r="T178" i="8"/>
  <c r="R178" i="8"/>
  <c r="P178" i="8"/>
  <c r="BI175" i="8"/>
  <c r="BH175" i="8"/>
  <c r="BG175" i="8"/>
  <c r="BF175" i="8"/>
  <c r="T175" i="8"/>
  <c r="R175" i="8"/>
  <c r="P175" i="8"/>
  <c r="BI172" i="8"/>
  <c r="BH172" i="8"/>
  <c r="BG172" i="8"/>
  <c r="BF172" i="8"/>
  <c r="T172" i="8"/>
  <c r="R172" i="8"/>
  <c r="P172" i="8"/>
  <c r="BI169" i="8"/>
  <c r="BH169" i="8"/>
  <c r="BG169" i="8"/>
  <c r="BF169" i="8"/>
  <c r="T169" i="8"/>
  <c r="R169" i="8"/>
  <c r="P169" i="8"/>
  <c r="BI166" i="8"/>
  <c r="BH166" i="8"/>
  <c r="BG166" i="8"/>
  <c r="BF166" i="8"/>
  <c r="T166" i="8"/>
  <c r="R166" i="8"/>
  <c r="P166" i="8"/>
  <c r="BI163" i="8"/>
  <c r="BH163" i="8"/>
  <c r="BG163" i="8"/>
  <c r="BF163" i="8"/>
  <c r="T163" i="8"/>
  <c r="R163" i="8"/>
  <c r="P163" i="8"/>
  <c r="BI160" i="8"/>
  <c r="BH160" i="8"/>
  <c r="BG160" i="8"/>
  <c r="BF160" i="8"/>
  <c r="T160" i="8"/>
  <c r="R160" i="8"/>
  <c r="P160" i="8"/>
  <c r="BI157" i="8"/>
  <c r="BH157" i="8"/>
  <c r="BG157" i="8"/>
  <c r="BF157" i="8"/>
  <c r="T157" i="8"/>
  <c r="R157" i="8"/>
  <c r="P157" i="8"/>
  <c r="BI154" i="8"/>
  <c r="BH154" i="8"/>
  <c r="BG154" i="8"/>
  <c r="BF154" i="8"/>
  <c r="T154" i="8"/>
  <c r="R154" i="8"/>
  <c r="P154" i="8"/>
  <c r="BI151" i="8"/>
  <c r="BH151" i="8"/>
  <c r="BG151" i="8"/>
  <c r="BF151" i="8"/>
  <c r="T151" i="8"/>
  <c r="R151" i="8"/>
  <c r="P151" i="8"/>
  <c r="BI148" i="8"/>
  <c r="BH148" i="8"/>
  <c r="BG148" i="8"/>
  <c r="BF148" i="8"/>
  <c r="T148" i="8"/>
  <c r="R148" i="8"/>
  <c r="P148" i="8"/>
  <c r="BI145" i="8"/>
  <c r="BH145" i="8"/>
  <c r="BG145" i="8"/>
  <c r="BF145" i="8"/>
  <c r="T145" i="8"/>
  <c r="R145" i="8"/>
  <c r="P145" i="8"/>
  <c r="BI142" i="8"/>
  <c r="BH142" i="8"/>
  <c r="BG142" i="8"/>
  <c r="BF142" i="8"/>
  <c r="T142" i="8"/>
  <c r="R142" i="8"/>
  <c r="P142" i="8"/>
  <c r="BI139" i="8"/>
  <c r="BH139" i="8"/>
  <c r="BG139" i="8"/>
  <c r="BF139" i="8"/>
  <c r="T139" i="8"/>
  <c r="R139" i="8"/>
  <c r="P139" i="8"/>
  <c r="BI136" i="8"/>
  <c r="BH136" i="8"/>
  <c r="BG136" i="8"/>
  <c r="BF136" i="8"/>
  <c r="T136" i="8"/>
  <c r="R136" i="8"/>
  <c r="P136" i="8"/>
  <c r="BI133" i="8"/>
  <c r="BH133" i="8"/>
  <c r="BG133" i="8"/>
  <c r="BF133" i="8"/>
  <c r="T133" i="8"/>
  <c r="R133" i="8"/>
  <c r="P133" i="8"/>
  <c r="BI130" i="8"/>
  <c r="BH130" i="8"/>
  <c r="BG130" i="8"/>
  <c r="BF130" i="8"/>
  <c r="T130" i="8"/>
  <c r="R130" i="8"/>
  <c r="P130" i="8"/>
  <c r="BI127" i="8"/>
  <c r="BH127" i="8"/>
  <c r="BG127" i="8"/>
  <c r="BF127" i="8"/>
  <c r="T127" i="8"/>
  <c r="R127" i="8"/>
  <c r="P127" i="8"/>
  <c r="BI124" i="8"/>
  <c r="BH124" i="8"/>
  <c r="BG124" i="8"/>
  <c r="BF124" i="8"/>
  <c r="T124" i="8"/>
  <c r="R124" i="8"/>
  <c r="P124" i="8"/>
  <c r="BI121" i="8"/>
  <c r="BH121" i="8"/>
  <c r="BG121" i="8"/>
  <c r="BF121" i="8"/>
  <c r="T121" i="8"/>
  <c r="R121" i="8"/>
  <c r="P121" i="8"/>
  <c r="J117" i="8"/>
  <c r="F116" i="8"/>
  <c r="F114" i="8"/>
  <c r="E112" i="8"/>
  <c r="J94" i="8"/>
  <c r="F93" i="8"/>
  <c r="F91" i="8"/>
  <c r="E89" i="8"/>
  <c r="J23" i="8"/>
  <c r="E23" i="8"/>
  <c r="J93" i="8"/>
  <c r="J22" i="8"/>
  <c r="J20" i="8"/>
  <c r="E20" i="8"/>
  <c r="F94" i="8"/>
  <c r="J19" i="8"/>
  <c r="J14" i="8"/>
  <c r="J114" i="8" s="1"/>
  <c r="E7" i="8"/>
  <c r="E108" i="8" s="1"/>
  <c r="J37" i="7"/>
  <c r="J36" i="7"/>
  <c r="AY100" i="1"/>
  <c r="J35" i="7"/>
  <c r="AX100" i="1" s="1"/>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3" i="7"/>
  <c r="BH123" i="7"/>
  <c r="BG123" i="7"/>
  <c r="BF123" i="7"/>
  <c r="T123" i="7"/>
  <c r="R123" i="7"/>
  <c r="P123" i="7"/>
  <c r="BI120" i="7"/>
  <c r="BH120" i="7"/>
  <c r="BG120" i="7"/>
  <c r="BF120" i="7"/>
  <c r="T120" i="7"/>
  <c r="R120" i="7"/>
  <c r="P120" i="7"/>
  <c r="BI117" i="7"/>
  <c r="BH117" i="7"/>
  <c r="BG117" i="7"/>
  <c r="BF117" i="7"/>
  <c r="T117" i="7"/>
  <c r="R117" i="7"/>
  <c r="P117" i="7"/>
  <c r="J113" i="7"/>
  <c r="F112" i="7"/>
  <c r="F110" i="7"/>
  <c r="E108" i="7"/>
  <c r="J92" i="7"/>
  <c r="F91" i="7"/>
  <c r="F89" i="7"/>
  <c r="E87" i="7"/>
  <c r="J21" i="7"/>
  <c r="E21" i="7"/>
  <c r="J112" i="7"/>
  <c r="J20" i="7"/>
  <c r="J18" i="7"/>
  <c r="E18" i="7"/>
  <c r="F113" i="7"/>
  <c r="J17" i="7"/>
  <c r="J12" i="7"/>
  <c r="J89" i="7" s="1"/>
  <c r="E7" i="7"/>
  <c r="E106" i="7" s="1"/>
  <c r="J37" i="6"/>
  <c r="J36" i="6"/>
  <c r="AY99" i="1" s="1"/>
  <c r="J35" i="6"/>
  <c r="AX99" i="1" s="1"/>
  <c r="BI639" i="6"/>
  <c r="BH639" i="6"/>
  <c r="BG639" i="6"/>
  <c r="BF639" i="6"/>
  <c r="T639" i="6"/>
  <c r="T638" i="6" s="1"/>
  <c r="T637" i="6" s="1"/>
  <c r="R639" i="6"/>
  <c r="R638" i="6" s="1"/>
  <c r="R637" i="6" s="1"/>
  <c r="P639" i="6"/>
  <c r="P638" i="6"/>
  <c r="P637" i="6" s="1"/>
  <c r="BI635" i="6"/>
  <c r="BH635" i="6"/>
  <c r="BG635" i="6"/>
  <c r="BF635" i="6"/>
  <c r="T635" i="6"/>
  <c r="R635" i="6"/>
  <c r="P635" i="6"/>
  <c r="BI633" i="6"/>
  <c r="BH633" i="6"/>
  <c r="BG633" i="6"/>
  <c r="BF633" i="6"/>
  <c r="T633" i="6"/>
  <c r="R633" i="6"/>
  <c r="P633" i="6"/>
  <c r="BI631" i="6"/>
  <c r="BH631" i="6"/>
  <c r="BG631" i="6"/>
  <c r="BF631" i="6"/>
  <c r="T631" i="6"/>
  <c r="R631" i="6"/>
  <c r="P631" i="6"/>
  <c r="BI629" i="6"/>
  <c r="BH629" i="6"/>
  <c r="BG629" i="6"/>
  <c r="BF629" i="6"/>
  <c r="T629" i="6"/>
  <c r="R629" i="6"/>
  <c r="P629" i="6"/>
  <c r="BI627" i="6"/>
  <c r="BH627" i="6"/>
  <c r="BG627" i="6"/>
  <c r="BF627" i="6"/>
  <c r="T627" i="6"/>
  <c r="R627" i="6"/>
  <c r="P627" i="6"/>
  <c r="BI625" i="6"/>
  <c r="BH625" i="6"/>
  <c r="BG625" i="6"/>
  <c r="BF625" i="6"/>
  <c r="T625" i="6"/>
  <c r="R625" i="6"/>
  <c r="P625" i="6"/>
  <c r="BI623" i="6"/>
  <c r="BH623" i="6"/>
  <c r="BG623" i="6"/>
  <c r="BF623" i="6"/>
  <c r="T623" i="6"/>
  <c r="R623" i="6"/>
  <c r="P623" i="6"/>
  <c r="BI621" i="6"/>
  <c r="BH621" i="6"/>
  <c r="BG621" i="6"/>
  <c r="BF621" i="6"/>
  <c r="T621" i="6"/>
  <c r="R621" i="6"/>
  <c r="P621" i="6"/>
  <c r="BI619" i="6"/>
  <c r="BH619" i="6"/>
  <c r="BG619" i="6"/>
  <c r="BF619" i="6"/>
  <c r="T619" i="6"/>
  <c r="R619" i="6"/>
  <c r="P619" i="6"/>
  <c r="BI617" i="6"/>
  <c r="BH617" i="6"/>
  <c r="BG617" i="6"/>
  <c r="BF617" i="6"/>
  <c r="T617" i="6"/>
  <c r="R617" i="6"/>
  <c r="P617" i="6"/>
  <c r="BI615" i="6"/>
  <c r="BH615" i="6"/>
  <c r="BG615" i="6"/>
  <c r="BF615" i="6"/>
  <c r="T615" i="6"/>
  <c r="R615" i="6"/>
  <c r="P615" i="6"/>
  <c r="BI613" i="6"/>
  <c r="BH613" i="6"/>
  <c r="BG613" i="6"/>
  <c r="BF613" i="6"/>
  <c r="T613" i="6"/>
  <c r="R613" i="6"/>
  <c r="P613" i="6"/>
  <c r="BI611" i="6"/>
  <c r="BH611" i="6"/>
  <c r="BG611" i="6"/>
  <c r="BF611" i="6"/>
  <c r="T611" i="6"/>
  <c r="R611" i="6"/>
  <c r="P611" i="6"/>
  <c r="BI609" i="6"/>
  <c r="BH609" i="6"/>
  <c r="BG609" i="6"/>
  <c r="BF609" i="6"/>
  <c r="T609" i="6"/>
  <c r="R609" i="6"/>
  <c r="P609" i="6"/>
  <c r="BI607" i="6"/>
  <c r="BH607" i="6"/>
  <c r="BG607" i="6"/>
  <c r="BF607" i="6"/>
  <c r="T607" i="6"/>
  <c r="R607" i="6"/>
  <c r="P607" i="6"/>
  <c r="BI605" i="6"/>
  <c r="BH605" i="6"/>
  <c r="BG605" i="6"/>
  <c r="BF605" i="6"/>
  <c r="T605" i="6"/>
  <c r="R605" i="6"/>
  <c r="P605" i="6"/>
  <c r="BI603" i="6"/>
  <c r="BH603" i="6"/>
  <c r="BG603" i="6"/>
  <c r="BF603" i="6"/>
  <c r="T603" i="6"/>
  <c r="R603" i="6"/>
  <c r="P603" i="6"/>
  <c r="BI601" i="6"/>
  <c r="BH601" i="6"/>
  <c r="BG601" i="6"/>
  <c r="BF601" i="6"/>
  <c r="T601" i="6"/>
  <c r="R601" i="6"/>
  <c r="P601" i="6"/>
  <c r="BI599" i="6"/>
  <c r="BH599" i="6"/>
  <c r="BG599" i="6"/>
  <c r="BF599" i="6"/>
  <c r="T599" i="6"/>
  <c r="R599" i="6"/>
  <c r="P599" i="6"/>
  <c r="BI597" i="6"/>
  <c r="BH597" i="6"/>
  <c r="BG597" i="6"/>
  <c r="BF597" i="6"/>
  <c r="T597" i="6"/>
  <c r="R597" i="6"/>
  <c r="P597" i="6"/>
  <c r="BI595" i="6"/>
  <c r="BH595" i="6"/>
  <c r="BG595" i="6"/>
  <c r="BF595" i="6"/>
  <c r="T595" i="6"/>
  <c r="R595" i="6"/>
  <c r="P595" i="6"/>
  <c r="BI593" i="6"/>
  <c r="BH593" i="6"/>
  <c r="BG593" i="6"/>
  <c r="BF593" i="6"/>
  <c r="T593" i="6"/>
  <c r="R593" i="6"/>
  <c r="P593" i="6"/>
  <c r="BI591" i="6"/>
  <c r="BH591" i="6"/>
  <c r="BG591" i="6"/>
  <c r="BF591" i="6"/>
  <c r="T591" i="6"/>
  <c r="R591" i="6"/>
  <c r="P591" i="6"/>
  <c r="BI589" i="6"/>
  <c r="BH589" i="6"/>
  <c r="BG589" i="6"/>
  <c r="BF589" i="6"/>
  <c r="T589" i="6"/>
  <c r="R589" i="6"/>
  <c r="P589" i="6"/>
  <c r="BI587" i="6"/>
  <c r="BH587" i="6"/>
  <c r="BG587" i="6"/>
  <c r="BF587" i="6"/>
  <c r="T587" i="6"/>
  <c r="R587" i="6"/>
  <c r="P587" i="6"/>
  <c r="BI585" i="6"/>
  <c r="BH585" i="6"/>
  <c r="BG585" i="6"/>
  <c r="BF585" i="6"/>
  <c r="T585" i="6"/>
  <c r="R585" i="6"/>
  <c r="P585" i="6"/>
  <c r="BI583" i="6"/>
  <c r="BH583" i="6"/>
  <c r="BG583" i="6"/>
  <c r="BF583" i="6"/>
  <c r="T583" i="6"/>
  <c r="R583" i="6"/>
  <c r="P583" i="6"/>
  <c r="BI581" i="6"/>
  <c r="BH581" i="6"/>
  <c r="BG581" i="6"/>
  <c r="BF581" i="6"/>
  <c r="T581" i="6"/>
  <c r="R581" i="6"/>
  <c r="P581" i="6"/>
  <c r="BI579" i="6"/>
  <c r="BH579" i="6"/>
  <c r="BG579" i="6"/>
  <c r="BF579" i="6"/>
  <c r="T579" i="6"/>
  <c r="R579" i="6"/>
  <c r="P579" i="6"/>
  <c r="BI577" i="6"/>
  <c r="BH577" i="6"/>
  <c r="BG577" i="6"/>
  <c r="BF577" i="6"/>
  <c r="T577" i="6"/>
  <c r="R577" i="6"/>
  <c r="P577" i="6"/>
  <c r="BI575" i="6"/>
  <c r="BH575" i="6"/>
  <c r="BG575" i="6"/>
  <c r="BF575" i="6"/>
  <c r="T575" i="6"/>
  <c r="R575" i="6"/>
  <c r="P575" i="6"/>
  <c r="BI573" i="6"/>
  <c r="BH573" i="6"/>
  <c r="BG573" i="6"/>
  <c r="BF573" i="6"/>
  <c r="T573" i="6"/>
  <c r="R573" i="6"/>
  <c r="P573" i="6"/>
  <c r="BI571" i="6"/>
  <c r="BH571" i="6"/>
  <c r="BG571" i="6"/>
  <c r="BF571" i="6"/>
  <c r="T571" i="6"/>
  <c r="R571" i="6"/>
  <c r="P571" i="6"/>
  <c r="BI569" i="6"/>
  <c r="BH569" i="6"/>
  <c r="BG569" i="6"/>
  <c r="BF569" i="6"/>
  <c r="T569" i="6"/>
  <c r="R569" i="6"/>
  <c r="P569" i="6"/>
  <c r="BI567" i="6"/>
  <c r="BH567" i="6"/>
  <c r="BG567" i="6"/>
  <c r="BF567" i="6"/>
  <c r="T567" i="6"/>
  <c r="R567" i="6"/>
  <c r="P567" i="6"/>
  <c r="BI565" i="6"/>
  <c r="BH565" i="6"/>
  <c r="BG565" i="6"/>
  <c r="BF565" i="6"/>
  <c r="T565" i="6"/>
  <c r="R565" i="6"/>
  <c r="P565" i="6"/>
  <c r="BI563" i="6"/>
  <c r="BH563" i="6"/>
  <c r="BG563" i="6"/>
  <c r="BF563" i="6"/>
  <c r="T563" i="6"/>
  <c r="R563" i="6"/>
  <c r="P563" i="6"/>
  <c r="BI561" i="6"/>
  <c r="BH561" i="6"/>
  <c r="BG561" i="6"/>
  <c r="BF561" i="6"/>
  <c r="T561" i="6"/>
  <c r="R561" i="6"/>
  <c r="P561" i="6"/>
  <c r="BI559" i="6"/>
  <c r="BH559" i="6"/>
  <c r="BG559" i="6"/>
  <c r="BF559" i="6"/>
  <c r="T559" i="6"/>
  <c r="R559" i="6"/>
  <c r="P559" i="6"/>
  <c r="BI557" i="6"/>
  <c r="BH557" i="6"/>
  <c r="BG557" i="6"/>
  <c r="BF557" i="6"/>
  <c r="T557" i="6"/>
  <c r="R557" i="6"/>
  <c r="P557" i="6"/>
  <c r="BI555" i="6"/>
  <c r="BH555" i="6"/>
  <c r="BG555" i="6"/>
  <c r="BF555" i="6"/>
  <c r="T555" i="6"/>
  <c r="R555" i="6"/>
  <c r="P555" i="6"/>
  <c r="BI553" i="6"/>
  <c r="BH553" i="6"/>
  <c r="BG553" i="6"/>
  <c r="BF553" i="6"/>
  <c r="T553" i="6"/>
  <c r="R553" i="6"/>
  <c r="P553" i="6"/>
  <c r="BI551" i="6"/>
  <c r="BH551" i="6"/>
  <c r="BG551" i="6"/>
  <c r="BF551" i="6"/>
  <c r="T551" i="6"/>
  <c r="R551" i="6"/>
  <c r="P551" i="6"/>
  <c r="BI549" i="6"/>
  <c r="BH549" i="6"/>
  <c r="BG549" i="6"/>
  <c r="BF549" i="6"/>
  <c r="T549" i="6"/>
  <c r="R549" i="6"/>
  <c r="P549" i="6"/>
  <c r="BI547" i="6"/>
  <c r="BH547" i="6"/>
  <c r="BG547" i="6"/>
  <c r="BF547" i="6"/>
  <c r="T547" i="6"/>
  <c r="R547" i="6"/>
  <c r="P547" i="6"/>
  <c r="BI545" i="6"/>
  <c r="BH545" i="6"/>
  <c r="BG545" i="6"/>
  <c r="BF545" i="6"/>
  <c r="T545" i="6"/>
  <c r="R545" i="6"/>
  <c r="P545" i="6"/>
  <c r="BI543" i="6"/>
  <c r="BH543" i="6"/>
  <c r="BG543" i="6"/>
  <c r="BF543" i="6"/>
  <c r="T543" i="6"/>
  <c r="R543" i="6"/>
  <c r="P543" i="6"/>
  <c r="BI541" i="6"/>
  <c r="BH541" i="6"/>
  <c r="BG541" i="6"/>
  <c r="BF541" i="6"/>
  <c r="T541" i="6"/>
  <c r="R541" i="6"/>
  <c r="P541" i="6"/>
  <c r="BI539" i="6"/>
  <c r="BH539" i="6"/>
  <c r="BG539" i="6"/>
  <c r="BF539" i="6"/>
  <c r="T539" i="6"/>
  <c r="R539" i="6"/>
  <c r="P539" i="6"/>
  <c r="BI537" i="6"/>
  <c r="BH537" i="6"/>
  <c r="BG537" i="6"/>
  <c r="BF537" i="6"/>
  <c r="T537" i="6"/>
  <c r="R537" i="6"/>
  <c r="P537" i="6"/>
  <c r="BI535" i="6"/>
  <c r="BH535" i="6"/>
  <c r="BG535" i="6"/>
  <c r="BF535" i="6"/>
  <c r="T535" i="6"/>
  <c r="R535" i="6"/>
  <c r="P535" i="6"/>
  <c r="BI533" i="6"/>
  <c r="BH533" i="6"/>
  <c r="BG533" i="6"/>
  <c r="BF533" i="6"/>
  <c r="T533" i="6"/>
  <c r="R533" i="6"/>
  <c r="P533" i="6"/>
  <c r="BI531" i="6"/>
  <c r="BH531" i="6"/>
  <c r="BG531" i="6"/>
  <c r="BF531" i="6"/>
  <c r="T531" i="6"/>
  <c r="R531" i="6"/>
  <c r="P531" i="6"/>
  <c r="BI529" i="6"/>
  <c r="BH529" i="6"/>
  <c r="BG529" i="6"/>
  <c r="BF529" i="6"/>
  <c r="T529" i="6"/>
  <c r="R529" i="6"/>
  <c r="P529" i="6"/>
  <c r="BI527" i="6"/>
  <c r="BH527" i="6"/>
  <c r="BG527" i="6"/>
  <c r="BF527" i="6"/>
  <c r="T527" i="6"/>
  <c r="R527" i="6"/>
  <c r="P527" i="6"/>
  <c r="BI525" i="6"/>
  <c r="BH525" i="6"/>
  <c r="BG525" i="6"/>
  <c r="BF525" i="6"/>
  <c r="T525" i="6"/>
  <c r="R525" i="6"/>
  <c r="P525" i="6"/>
  <c r="BI523" i="6"/>
  <c r="BH523" i="6"/>
  <c r="BG523" i="6"/>
  <c r="BF523" i="6"/>
  <c r="T523" i="6"/>
  <c r="R523" i="6"/>
  <c r="P523" i="6"/>
  <c r="BI521" i="6"/>
  <c r="BH521" i="6"/>
  <c r="BG521" i="6"/>
  <c r="BF521" i="6"/>
  <c r="T521" i="6"/>
  <c r="R521" i="6"/>
  <c r="P521" i="6"/>
  <c r="BI519" i="6"/>
  <c r="BH519" i="6"/>
  <c r="BG519" i="6"/>
  <c r="BF519" i="6"/>
  <c r="T519" i="6"/>
  <c r="R519" i="6"/>
  <c r="P519" i="6"/>
  <c r="BI517" i="6"/>
  <c r="BH517" i="6"/>
  <c r="BG517" i="6"/>
  <c r="BF517" i="6"/>
  <c r="T517" i="6"/>
  <c r="R517" i="6"/>
  <c r="P517" i="6"/>
  <c r="BI515" i="6"/>
  <c r="BH515" i="6"/>
  <c r="BG515" i="6"/>
  <c r="BF515" i="6"/>
  <c r="T515" i="6"/>
  <c r="R515" i="6"/>
  <c r="P515" i="6"/>
  <c r="BI513" i="6"/>
  <c r="BH513" i="6"/>
  <c r="BG513" i="6"/>
  <c r="BF513" i="6"/>
  <c r="T513" i="6"/>
  <c r="R513" i="6"/>
  <c r="P513" i="6"/>
  <c r="BI511" i="6"/>
  <c r="BH511" i="6"/>
  <c r="BG511" i="6"/>
  <c r="BF511" i="6"/>
  <c r="T511" i="6"/>
  <c r="R511" i="6"/>
  <c r="P511" i="6"/>
  <c r="BI509" i="6"/>
  <c r="BH509" i="6"/>
  <c r="BG509" i="6"/>
  <c r="BF509" i="6"/>
  <c r="T509" i="6"/>
  <c r="R509" i="6"/>
  <c r="P509" i="6"/>
  <c r="BI507" i="6"/>
  <c r="BH507" i="6"/>
  <c r="BG507" i="6"/>
  <c r="BF507" i="6"/>
  <c r="T507" i="6"/>
  <c r="R507" i="6"/>
  <c r="P507" i="6"/>
  <c r="BI505" i="6"/>
  <c r="BH505" i="6"/>
  <c r="BG505" i="6"/>
  <c r="BF505" i="6"/>
  <c r="T505" i="6"/>
  <c r="R505" i="6"/>
  <c r="P505" i="6"/>
  <c r="BI503" i="6"/>
  <c r="BH503" i="6"/>
  <c r="BG503" i="6"/>
  <c r="BF503" i="6"/>
  <c r="T503" i="6"/>
  <c r="R503" i="6"/>
  <c r="P503" i="6"/>
  <c r="BI501" i="6"/>
  <c r="BH501" i="6"/>
  <c r="BG501" i="6"/>
  <c r="BF501" i="6"/>
  <c r="T501" i="6"/>
  <c r="R501" i="6"/>
  <c r="P501" i="6"/>
  <c r="BI499" i="6"/>
  <c r="BH499" i="6"/>
  <c r="BG499" i="6"/>
  <c r="BF499" i="6"/>
  <c r="T499" i="6"/>
  <c r="R499" i="6"/>
  <c r="P499" i="6"/>
  <c r="BI497" i="6"/>
  <c r="BH497" i="6"/>
  <c r="BG497" i="6"/>
  <c r="BF497" i="6"/>
  <c r="T497" i="6"/>
  <c r="R497" i="6"/>
  <c r="P497" i="6"/>
  <c r="BI495" i="6"/>
  <c r="BH495" i="6"/>
  <c r="BG495" i="6"/>
  <c r="BF495" i="6"/>
  <c r="T495" i="6"/>
  <c r="R495" i="6"/>
  <c r="P495" i="6"/>
  <c r="BI493" i="6"/>
  <c r="BH493" i="6"/>
  <c r="BG493" i="6"/>
  <c r="BF493" i="6"/>
  <c r="T493" i="6"/>
  <c r="R493" i="6"/>
  <c r="P493" i="6"/>
  <c r="BI491" i="6"/>
  <c r="BH491" i="6"/>
  <c r="BG491" i="6"/>
  <c r="BF491" i="6"/>
  <c r="T491" i="6"/>
  <c r="R491" i="6"/>
  <c r="P491" i="6"/>
  <c r="BI489" i="6"/>
  <c r="BH489" i="6"/>
  <c r="BG489" i="6"/>
  <c r="BF489" i="6"/>
  <c r="T489" i="6"/>
  <c r="R489" i="6"/>
  <c r="P489" i="6"/>
  <c r="BI487" i="6"/>
  <c r="BH487" i="6"/>
  <c r="BG487" i="6"/>
  <c r="BF487" i="6"/>
  <c r="T487" i="6"/>
  <c r="R487" i="6"/>
  <c r="P487" i="6"/>
  <c r="BI485" i="6"/>
  <c r="BH485" i="6"/>
  <c r="BG485" i="6"/>
  <c r="BF485" i="6"/>
  <c r="T485" i="6"/>
  <c r="R485" i="6"/>
  <c r="P485" i="6"/>
  <c r="BI483" i="6"/>
  <c r="BH483" i="6"/>
  <c r="BG483" i="6"/>
  <c r="BF483" i="6"/>
  <c r="T483" i="6"/>
  <c r="R483" i="6"/>
  <c r="P483" i="6"/>
  <c r="BI481" i="6"/>
  <c r="BH481" i="6"/>
  <c r="BG481" i="6"/>
  <c r="BF481" i="6"/>
  <c r="T481" i="6"/>
  <c r="R481" i="6"/>
  <c r="P481" i="6"/>
  <c r="BI479" i="6"/>
  <c r="BH479" i="6"/>
  <c r="BG479" i="6"/>
  <c r="BF479" i="6"/>
  <c r="T479" i="6"/>
  <c r="R479" i="6"/>
  <c r="P479" i="6"/>
  <c r="BI477" i="6"/>
  <c r="BH477" i="6"/>
  <c r="BG477" i="6"/>
  <c r="BF477" i="6"/>
  <c r="T477" i="6"/>
  <c r="R477" i="6"/>
  <c r="P477" i="6"/>
  <c r="BI475" i="6"/>
  <c r="BH475" i="6"/>
  <c r="BG475" i="6"/>
  <c r="BF475" i="6"/>
  <c r="T475" i="6"/>
  <c r="R475" i="6"/>
  <c r="P475" i="6"/>
  <c r="BI473" i="6"/>
  <c r="BH473" i="6"/>
  <c r="BG473" i="6"/>
  <c r="BF473" i="6"/>
  <c r="T473" i="6"/>
  <c r="R473" i="6"/>
  <c r="P473" i="6"/>
  <c r="BI471" i="6"/>
  <c r="BH471" i="6"/>
  <c r="BG471" i="6"/>
  <c r="BF471" i="6"/>
  <c r="T471" i="6"/>
  <c r="R471" i="6"/>
  <c r="P471" i="6"/>
  <c r="BI469" i="6"/>
  <c r="BH469" i="6"/>
  <c r="BG469" i="6"/>
  <c r="BF469" i="6"/>
  <c r="T469" i="6"/>
  <c r="R469" i="6"/>
  <c r="P469" i="6"/>
  <c r="BI467" i="6"/>
  <c r="BH467" i="6"/>
  <c r="BG467" i="6"/>
  <c r="BF467" i="6"/>
  <c r="T467" i="6"/>
  <c r="R467" i="6"/>
  <c r="P467" i="6"/>
  <c r="BI465" i="6"/>
  <c r="BH465" i="6"/>
  <c r="BG465" i="6"/>
  <c r="BF465" i="6"/>
  <c r="T465" i="6"/>
  <c r="R465" i="6"/>
  <c r="P465" i="6"/>
  <c r="BI463" i="6"/>
  <c r="BH463" i="6"/>
  <c r="BG463" i="6"/>
  <c r="BF463" i="6"/>
  <c r="T463" i="6"/>
  <c r="R463" i="6"/>
  <c r="P463" i="6"/>
  <c r="BI461" i="6"/>
  <c r="BH461" i="6"/>
  <c r="BG461" i="6"/>
  <c r="BF461" i="6"/>
  <c r="T461" i="6"/>
  <c r="R461" i="6"/>
  <c r="P461" i="6"/>
  <c r="BI459" i="6"/>
  <c r="BH459" i="6"/>
  <c r="BG459" i="6"/>
  <c r="BF459" i="6"/>
  <c r="T459" i="6"/>
  <c r="R459" i="6"/>
  <c r="P459" i="6"/>
  <c r="BI457" i="6"/>
  <c r="BH457" i="6"/>
  <c r="BG457" i="6"/>
  <c r="BF457" i="6"/>
  <c r="T457" i="6"/>
  <c r="R457" i="6"/>
  <c r="P457" i="6"/>
  <c r="BI455" i="6"/>
  <c r="BH455" i="6"/>
  <c r="BG455" i="6"/>
  <c r="BF455" i="6"/>
  <c r="T455" i="6"/>
  <c r="R455" i="6"/>
  <c r="P455" i="6"/>
  <c r="BI453" i="6"/>
  <c r="BH453" i="6"/>
  <c r="BG453" i="6"/>
  <c r="BF453" i="6"/>
  <c r="T453" i="6"/>
  <c r="R453" i="6"/>
  <c r="P453" i="6"/>
  <c r="BI451" i="6"/>
  <c r="BH451" i="6"/>
  <c r="BG451" i="6"/>
  <c r="BF451" i="6"/>
  <c r="T451" i="6"/>
  <c r="R451" i="6"/>
  <c r="P451" i="6"/>
  <c r="BI449" i="6"/>
  <c r="BH449" i="6"/>
  <c r="BG449" i="6"/>
  <c r="BF449" i="6"/>
  <c r="T449" i="6"/>
  <c r="R449" i="6"/>
  <c r="P449" i="6"/>
  <c r="BI447" i="6"/>
  <c r="BH447" i="6"/>
  <c r="BG447" i="6"/>
  <c r="BF447" i="6"/>
  <c r="T447" i="6"/>
  <c r="R447" i="6"/>
  <c r="P447" i="6"/>
  <c r="BI445" i="6"/>
  <c r="BH445" i="6"/>
  <c r="BG445" i="6"/>
  <c r="BF445" i="6"/>
  <c r="T445" i="6"/>
  <c r="R445" i="6"/>
  <c r="P445" i="6"/>
  <c r="BI443" i="6"/>
  <c r="BH443" i="6"/>
  <c r="BG443" i="6"/>
  <c r="BF443" i="6"/>
  <c r="T443" i="6"/>
  <c r="R443" i="6"/>
  <c r="P443" i="6"/>
  <c r="BI441" i="6"/>
  <c r="BH441" i="6"/>
  <c r="BG441" i="6"/>
  <c r="BF441" i="6"/>
  <c r="T441" i="6"/>
  <c r="R441" i="6"/>
  <c r="P441" i="6"/>
  <c r="BI439" i="6"/>
  <c r="BH439" i="6"/>
  <c r="BG439" i="6"/>
  <c r="BF439" i="6"/>
  <c r="T439" i="6"/>
  <c r="R439" i="6"/>
  <c r="P439" i="6"/>
  <c r="BI437" i="6"/>
  <c r="BH437" i="6"/>
  <c r="BG437" i="6"/>
  <c r="BF437" i="6"/>
  <c r="T437" i="6"/>
  <c r="R437" i="6"/>
  <c r="P437" i="6"/>
  <c r="BI435" i="6"/>
  <c r="BH435" i="6"/>
  <c r="BG435" i="6"/>
  <c r="BF435" i="6"/>
  <c r="T435" i="6"/>
  <c r="R435" i="6"/>
  <c r="P435" i="6"/>
  <c r="BI433" i="6"/>
  <c r="BH433" i="6"/>
  <c r="BG433" i="6"/>
  <c r="BF433" i="6"/>
  <c r="T433" i="6"/>
  <c r="R433" i="6"/>
  <c r="P433" i="6"/>
  <c r="BI431" i="6"/>
  <c r="BH431" i="6"/>
  <c r="BG431" i="6"/>
  <c r="BF431" i="6"/>
  <c r="T431" i="6"/>
  <c r="R431" i="6"/>
  <c r="P431" i="6"/>
  <c r="BI429" i="6"/>
  <c r="BH429" i="6"/>
  <c r="BG429" i="6"/>
  <c r="BF429" i="6"/>
  <c r="T429" i="6"/>
  <c r="R429" i="6"/>
  <c r="P429" i="6"/>
  <c r="BI427" i="6"/>
  <c r="BH427" i="6"/>
  <c r="BG427" i="6"/>
  <c r="BF427" i="6"/>
  <c r="T427" i="6"/>
  <c r="R427" i="6"/>
  <c r="P427" i="6"/>
  <c r="BI425" i="6"/>
  <c r="BH425" i="6"/>
  <c r="BG425" i="6"/>
  <c r="BF425" i="6"/>
  <c r="T425" i="6"/>
  <c r="R425" i="6"/>
  <c r="P425" i="6"/>
  <c r="BI423" i="6"/>
  <c r="BH423" i="6"/>
  <c r="BG423" i="6"/>
  <c r="BF423" i="6"/>
  <c r="T423" i="6"/>
  <c r="R423" i="6"/>
  <c r="P423" i="6"/>
  <c r="BI421" i="6"/>
  <c r="BH421" i="6"/>
  <c r="BG421" i="6"/>
  <c r="BF421" i="6"/>
  <c r="T421" i="6"/>
  <c r="R421" i="6"/>
  <c r="P421" i="6"/>
  <c r="BI419" i="6"/>
  <c r="BH419" i="6"/>
  <c r="BG419" i="6"/>
  <c r="BF419" i="6"/>
  <c r="T419" i="6"/>
  <c r="R419" i="6"/>
  <c r="P419" i="6"/>
  <c r="BI417" i="6"/>
  <c r="BH417" i="6"/>
  <c r="BG417" i="6"/>
  <c r="BF417" i="6"/>
  <c r="T417" i="6"/>
  <c r="R417" i="6"/>
  <c r="P417" i="6"/>
  <c r="BI415" i="6"/>
  <c r="BH415" i="6"/>
  <c r="BG415" i="6"/>
  <c r="BF415" i="6"/>
  <c r="T415" i="6"/>
  <c r="R415" i="6"/>
  <c r="P415" i="6"/>
  <c r="BI413" i="6"/>
  <c r="BH413" i="6"/>
  <c r="BG413" i="6"/>
  <c r="BF413" i="6"/>
  <c r="T413" i="6"/>
  <c r="R413" i="6"/>
  <c r="P413" i="6"/>
  <c r="BI411" i="6"/>
  <c r="BH411" i="6"/>
  <c r="BG411" i="6"/>
  <c r="BF411" i="6"/>
  <c r="T411" i="6"/>
  <c r="R411" i="6"/>
  <c r="P411" i="6"/>
  <c r="BI409" i="6"/>
  <c r="BH409" i="6"/>
  <c r="BG409" i="6"/>
  <c r="BF409" i="6"/>
  <c r="T409" i="6"/>
  <c r="R409" i="6"/>
  <c r="P409" i="6"/>
  <c r="BI407" i="6"/>
  <c r="BH407" i="6"/>
  <c r="BG407" i="6"/>
  <c r="BF407" i="6"/>
  <c r="T407" i="6"/>
  <c r="R407" i="6"/>
  <c r="P407" i="6"/>
  <c r="BI405" i="6"/>
  <c r="BH405" i="6"/>
  <c r="BG405" i="6"/>
  <c r="BF405" i="6"/>
  <c r="T405" i="6"/>
  <c r="R405" i="6"/>
  <c r="P405" i="6"/>
  <c r="BI403" i="6"/>
  <c r="BH403" i="6"/>
  <c r="BG403" i="6"/>
  <c r="BF403" i="6"/>
  <c r="T403" i="6"/>
  <c r="R403" i="6"/>
  <c r="P403" i="6"/>
  <c r="BI401" i="6"/>
  <c r="BH401" i="6"/>
  <c r="BG401" i="6"/>
  <c r="BF401" i="6"/>
  <c r="T401" i="6"/>
  <c r="R401" i="6"/>
  <c r="P401" i="6"/>
  <c r="BI399" i="6"/>
  <c r="BH399" i="6"/>
  <c r="BG399" i="6"/>
  <c r="BF399" i="6"/>
  <c r="T399" i="6"/>
  <c r="R399" i="6"/>
  <c r="P399" i="6"/>
  <c r="BI397" i="6"/>
  <c r="BH397" i="6"/>
  <c r="BG397" i="6"/>
  <c r="BF397" i="6"/>
  <c r="T397" i="6"/>
  <c r="R397" i="6"/>
  <c r="P397" i="6"/>
  <c r="BI395" i="6"/>
  <c r="BH395" i="6"/>
  <c r="BG395" i="6"/>
  <c r="BF395" i="6"/>
  <c r="T395" i="6"/>
  <c r="R395" i="6"/>
  <c r="P395" i="6"/>
  <c r="BI393" i="6"/>
  <c r="BH393" i="6"/>
  <c r="BG393" i="6"/>
  <c r="BF393" i="6"/>
  <c r="T393" i="6"/>
  <c r="R393" i="6"/>
  <c r="P393" i="6"/>
  <c r="BI391" i="6"/>
  <c r="BH391" i="6"/>
  <c r="BG391" i="6"/>
  <c r="BF391" i="6"/>
  <c r="T391" i="6"/>
  <c r="R391" i="6"/>
  <c r="P391" i="6"/>
  <c r="BI389" i="6"/>
  <c r="BH389" i="6"/>
  <c r="BG389" i="6"/>
  <c r="BF389" i="6"/>
  <c r="T389" i="6"/>
  <c r="R389" i="6"/>
  <c r="P389" i="6"/>
  <c r="BI387" i="6"/>
  <c r="BH387" i="6"/>
  <c r="BG387" i="6"/>
  <c r="BF387" i="6"/>
  <c r="T387" i="6"/>
  <c r="R387" i="6"/>
  <c r="P387" i="6"/>
  <c r="BI385" i="6"/>
  <c r="BH385" i="6"/>
  <c r="BG385" i="6"/>
  <c r="BF385" i="6"/>
  <c r="T385" i="6"/>
  <c r="R385" i="6"/>
  <c r="P385" i="6"/>
  <c r="BI383" i="6"/>
  <c r="BH383" i="6"/>
  <c r="BG383" i="6"/>
  <c r="BF383" i="6"/>
  <c r="T383" i="6"/>
  <c r="R383" i="6"/>
  <c r="P383" i="6"/>
  <c r="BI381" i="6"/>
  <c r="BH381" i="6"/>
  <c r="BG381" i="6"/>
  <c r="BF381" i="6"/>
  <c r="T381" i="6"/>
  <c r="R381" i="6"/>
  <c r="P381" i="6"/>
  <c r="BI379" i="6"/>
  <c r="BH379" i="6"/>
  <c r="BG379" i="6"/>
  <c r="BF379" i="6"/>
  <c r="T379" i="6"/>
  <c r="R379" i="6"/>
  <c r="P379" i="6"/>
  <c r="BI377" i="6"/>
  <c r="BH377" i="6"/>
  <c r="BG377" i="6"/>
  <c r="BF377" i="6"/>
  <c r="T377" i="6"/>
  <c r="R377" i="6"/>
  <c r="P377" i="6"/>
  <c r="BI375" i="6"/>
  <c r="BH375" i="6"/>
  <c r="BG375" i="6"/>
  <c r="BF375" i="6"/>
  <c r="T375" i="6"/>
  <c r="R375" i="6"/>
  <c r="P375" i="6"/>
  <c r="BI373" i="6"/>
  <c r="BH373" i="6"/>
  <c r="BG373" i="6"/>
  <c r="BF373" i="6"/>
  <c r="T373" i="6"/>
  <c r="R373" i="6"/>
  <c r="P373" i="6"/>
  <c r="BI371" i="6"/>
  <c r="BH371" i="6"/>
  <c r="BG371" i="6"/>
  <c r="BF371" i="6"/>
  <c r="T371" i="6"/>
  <c r="R371" i="6"/>
  <c r="P371" i="6"/>
  <c r="BI369" i="6"/>
  <c r="BH369" i="6"/>
  <c r="BG369" i="6"/>
  <c r="BF369" i="6"/>
  <c r="T369" i="6"/>
  <c r="R369" i="6"/>
  <c r="P369" i="6"/>
  <c r="BI367" i="6"/>
  <c r="BH367" i="6"/>
  <c r="BG367" i="6"/>
  <c r="BF367" i="6"/>
  <c r="T367" i="6"/>
  <c r="R367" i="6"/>
  <c r="P367" i="6"/>
  <c r="BI365" i="6"/>
  <c r="BH365" i="6"/>
  <c r="BG365" i="6"/>
  <c r="BF365" i="6"/>
  <c r="T365" i="6"/>
  <c r="R365" i="6"/>
  <c r="P365" i="6"/>
  <c r="BI363" i="6"/>
  <c r="BH363" i="6"/>
  <c r="BG363" i="6"/>
  <c r="BF363" i="6"/>
  <c r="T363" i="6"/>
  <c r="R363" i="6"/>
  <c r="P363" i="6"/>
  <c r="BI361" i="6"/>
  <c r="BH361" i="6"/>
  <c r="BG361" i="6"/>
  <c r="BF361" i="6"/>
  <c r="T361" i="6"/>
  <c r="R361" i="6"/>
  <c r="P361" i="6"/>
  <c r="BI359" i="6"/>
  <c r="BH359" i="6"/>
  <c r="BG359" i="6"/>
  <c r="BF359" i="6"/>
  <c r="T359" i="6"/>
  <c r="R359" i="6"/>
  <c r="P359" i="6"/>
  <c r="BI357" i="6"/>
  <c r="BH357" i="6"/>
  <c r="BG357" i="6"/>
  <c r="BF357" i="6"/>
  <c r="T357" i="6"/>
  <c r="R357" i="6"/>
  <c r="P357" i="6"/>
  <c r="BI355" i="6"/>
  <c r="BH355" i="6"/>
  <c r="BG355" i="6"/>
  <c r="BF355" i="6"/>
  <c r="T355" i="6"/>
  <c r="R355" i="6"/>
  <c r="P355" i="6"/>
  <c r="BI353" i="6"/>
  <c r="BH353" i="6"/>
  <c r="BG353" i="6"/>
  <c r="BF353" i="6"/>
  <c r="T353" i="6"/>
  <c r="R353" i="6"/>
  <c r="P353" i="6"/>
  <c r="BI351" i="6"/>
  <c r="BH351" i="6"/>
  <c r="BG351" i="6"/>
  <c r="BF351" i="6"/>
  <c r="T351" i="6"/>
  <c r="R351" i="6"/>
  <c r="P351" i="6"/>
  <c r="BI349" i="6"/>
  <c r="BH349" i="6"/>
  <c r="BG349" i="6"/>
  <c r="BF349" i="6"/>
  <c r="T349" i="6"/>
  <c r="R349" i="6"/>
  <c r="P349" i="6"/>
  <c r="BI347" i="6"/>
  <c r="BH347" i="6"/>
  <c r="BG347" i="6"/>
  <c r="BF347" i="6"/>
  <c r="T347" i="6"/>
  <c r="R347" i="6"/>
  <c r="P347" i="6"/>
  <c r="BI345" i="6"/>
  <c r="BH345" i="6"/>
  <c r="BG345" i="6"/>
  <c r="BF345" i="6"/>
  <c r="T345" i="6"/>
  <c r="R345" i="6"/>
  <c r="P345" i="6"/>
  <c r="BI343" i="6"/>
  <c r="BH343" i="6"/>
  <c r="BG343" i="6"/>
  <c r="BF343" i="6"/>
  <c r="T343" i="6"/>
  <c r="R343" i="6"/>
  <c r="P343" i="6"/>
  <c r="BI341" i="6"/>
  <c r="BH341" i="6"/>
  <c r="BG341" i="6"/>
  <c r="BF341" i="6"/>
  <c r="T341" i="6"/>
  <c r="R341" i="6"/>
  <c r="P341" i="6"/>
  <c r="BI339" i="6"/>
  <c r="BH339" i="6"/>
  <c r="BG339" i="6"/>
  <c r="BF339" i="6"/>
  <c r="T339" i="6"/>
  <c r="R339" i="6"/>
  <c r="P339" i="6"/>
  <c r="BI337" i="6"/>
  <c r="BH337" i="6"/>
  <c r="BG337" i="6"/>
  <c r="BF337" i="6"/>
  <c r="T337" i="6"/>
  <c r="R337" i="6"/>
  <c r="P337" i="6"/>
  <c r="BI335" i="6"/>
  <c r="BH335" i="6"/>
  <c r="BG335" i="6"/>
  <c r="BF335" i="6"/>
  <c r="T335" i="6"/>
  <c r="R335" i="6"/>
  <c r="P335" i="6"/>
  <c r="BI333" i="6"/>
  <c r="BH333" i="6"/>
  <c r="BG333" i="6"/>
  <c r="BF333" i="6"/>
  <c r="T333" i="6"/>
  <c r="R333" i="6"/>
  <c r="P333" i="6"/>
  <c r="BI331" i="6"/>
  <c r="BH331" i="6"/>
  <c r="BG331" i="6"/>
  <c r="BF331" i="6"/>
  <c r="T331" i="6"/>
  <c r="R331" i="6"/>
  <c r="P331" i="6"/>
  <c r="BI329" i="6"/>
  <c r="BH329" i="6"/>
  <c r="BG329" i="6"/>
  <c r="BF329" i="6"/>
  <c r="T329" i="6"/>
  <c r="R329" i="6"/>
  <c r="P329" i="6"/>
  <c r="BI327" i="6"/>
  <c r="BH327" i="6"/>
  <c r="BG327" i="6"/>
  <c r="BF327" i="6"/>
  <c r="T327" i="6"/>
  <c r="R327" i="6"/>
  <c r="P327" i="6"/>
  <c r="BI325" i="6"/>
  <c r="BH325" i="6"/>
  <c r="BG325" i="6"/>
  <c r="BF325" i="6"/>
  <c r="T325" i="6"/>
  <c r="R325" i="6"/>
  <c r="P325"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5" i="6"/>
  <c r="BH315" i="6"/>
  <c r="BG315" i="6"/>
  <c r="BF315" i="6"/>
  <c r="T315" i="6"/>
  <c r="R315" i="6"/>
  <c r="P315" i="6"/>
  <c r="BI313" i="6"/>
  <c r="BH313" i="6"/>
  <c r="BG313" i="6"/>
  <c r="BF313" i="6"/>
  <c r="T313" i="6"/>
  <c r="R313" i="6"/>
  <c r="P313" i="6"/>
  <c r="BI311" i="6"/>
  <c r="BH311" i="6"/>
  <c r="BG311" i="6"/>
  <c r="BF311" i="6"/>
  <c r="T311" i="6"/>
  <c r="R311" i="6"/>
  <c r="P311" i="6"/>
  <c r="BI309" i="6"/>
  <c r="BH309" i="6"/>
  <c r="BG309" i="6"/>
  <c r="BF309" i="6"/>
  <c r="T309" i="6"/>
  <c r="R309" i="6"/>
  <c r="P309" i="6"/>
  <c r="BI307" i="6"/>
  <c r="BH307" i="6"/>
  <c r="BG307" i="6"/>
  <c r="BF307" i="6"/>
  <c r="T307" i="6"/>
  <c r="R307" i="6"/>
  <c r="P307"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5" i="6"/>
  <c r="BH295" i="6"/>
  <c r="BG295" i="6"/>
  <c r="BF295" i="6"/>
  <c r="T295" i="6"/>
  <c r="R295" i="6"/>
  <c r="P295" i="6"/>
  <c r="BI293" i="6"/>
  <c r="BH293" i="6"/>
  <c r="BG293" i="6"/>
  <c r="BF293" i="6"/>
  <c r="T293" i="6"/>
  <c r="R293" i="6"/>
  <c r="P293" i="6"/>
  <c r="BI291" i="6"/>
  <c r="BH291" i="6"/>
  <c r="BG291" i="6"/>
  <c r="BF291" i="6"/>
  <c r="T291" i="6"/>
  <c r="R291" i="6"/>
  <c r="P291" i="6"/>
  <c r="BI289" i="6"/>
  <c r="BH289" i="6"/>
  <c r="BG289" i="6"/>
  <c r="BF289" i="6"/>
  <c r="T289" i="6"/>
  <c r="R289" i="6"/>
  <c r="P289" i="6"/>
  <c r="BI287" i="6"/>
  <c r="BH287" i="6"/>
  <c r="BG287" i="6"/>
  <c r="BF287" i="6"/>
  <c r="T287" i="6"/>
  <c r="R287" i="6"/>
  <c r="P287" i="6"/>
  <c r="BI285" i="6"/>
  <c r="BH285" i="6"/>
  <c r="BG285" i="6"/>
  <c r="BF285" i="6"/>
  <c r="T285" i="6"/>
  <c r="R285" i="6"/>
  <c r="P285" i="6"/>
  <c r="BI283" i="6"/>
  <c r="BH283" i="6"/>
  <c r="BG283" i="6"/>
  <c r="BF283" i="6"/>
  <c r="T283" i="6"/>
  <c r="R283" i="6"/>
  <c r="P283" i="6"/>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1" i="6"/>
  <c r="BH271" i="6"/>
  <c r="BG271" i="6"/>
  <c r="BF271" i="6"/>
  <c r="T271" i="6"/>
  <c r="R271" i="6"/>
  <c r="P271"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9" i="6"/>
  <c r="BH259" i="6"/>
  <c r="BG259" i="6"/>
  <c r="BF259" i="6"/>
  <c r="T259" i="6"/>
  <c r="R259" i="6"/>
  <c r="P259" i="6"/>
  <c r="BI257" i="6"/>
  <c r="BH257" i="6"/>
  <c r="BG257" i="6"/>
  <c r="BF257" i="6"/>
  <c r="T257" i="6"/>
  <c r="R257" i="6"/>
  <c r="P257" i="6"/>
  <c r="BI255" i="6"/>
  <c r="BH255" i="6"/>
  <c r="BG255" i="6"/>
  <c r="BF255" i="6"/>
  <c r="T255" i="6"/>
  <c r="R255" i="6"/>
  <c r="P255" i="6"/>
  <c r="BI253" i="6"/>
  <c r="BH253" i="6"/>
  <c r="BG253" i="6"/>
  <c r="BF253" i="6"/>
  <c r="T253" i="6"/>
  <c r="R253" i="6"/>
  <c r="P253" i="6"/>
  <c r="BI251" i="6"/>
  <c r="BH251" i="6"/>
  <c r="BG251" i="6"/>
  <c r="BF251" i="6"/>
  <c r="T251" i="6"/>
  <c r="R251" i="6"/>
  <c r="P251" i="6"/>
  <c r="BI249" i="6"/>
  <c r="BH249" i="6"/>
  <c r="BG249" i="6"/>
  <c r="BF249" i="6"/>
  <c r="T249" i="6"/>
  <c r="R249" i="6"/>
  <c r="P249" i="6"/>
  <c r="BI247" i="6"/>
  <c r="BH247" i="6"/>
  <c r="BG247" i="6"/>
  <c r="BF247" i="6"/>
  <c r="T247" i="6"/>
  <c r="R247" i="6"/>
  <c r="P247" i="6"/>
  <c r="BI245" i="6"/>
  <c r="BH245" i="6"/>
  <c r="BG245" i="6"/>
  <c r="BF245" i="6"/>
  <c r="T245" i="6"/>
  <c r="R245" i="6"/>
  <c r="P245" i="6"/>
  <c r="BI243" i="6"/>
  <c r="BH243" i="6"/>
  <c r="BG243" i="6"/>
  <c r="BF243" i="6"/>
  <c r="T243" i="6"/>
  <c r="R243" i="6"/>
  <c r="P243" i="6"/>
  <c r="BI241" i="6"/>
  <c r="BH241" i="6"/>
  <c r="BG241" i="6"/>
  <c r="BF241" i="6"/>
  <c r="T241" i="6"/>
  <c r="R241" i="6"/>
  <c r="P241" i="6"/>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J115" i="6"/>
  <c r="F114" i="6"/>
  <c r="F112" i="6"/>
  <c r="E110" i="6"/>
  <c r="J92" i="6"/>
  <c r="F91" i="6"/>
  <c r="F89" i="6"/>
  <c r="E87" i="6"/>
  <c r="J21" i="6"/>
  <c r="E21" i="6"/>
  <c r="J114" i="6" s="1"/>
  <c r="J20" i="6"/>
  <c r="J18" i="6"/>
  <c r="E18" i="6"/>
  <c r="F115" i="6" s="1"/>
  <c r="J17" i="6"/>
  <c r="J12" i="6"/>
  <c r="J112" i="6"/>
  <c r="E7" i="6"/>
  <c r="E108" i="6"/>
  <c r="J37" i="5"/>
  <c r="J36" i="5"/>
  <c r="AY98" i="1" s="1"/>
  <c r="J35" i="5"/>
  <c r="AX98" i="1" s="1"/>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BI119" i="5"/>
  <c r="BH119" i="5"/>
  <c r="BG119" i="5"/>
  <c r="BF119" i="5"/>
  <c r="T119" i="5"/>
  <c r="R119" i="5"/>
  <c r="P119" i="5"/>
  <c r="BI117" i="5"/>
  <c r="BH117" i="5"/>
  <c r="BG117" i="5"/>
  <c r="BF117" i="5"/>
  <c r="T117" i="5"/>
  <c r="R117" i="5"/>
  <c r="P117" i="5"/>
  <c r="J113" i="5"/>
  <c r="F112" i="5"/>
  <c r="F110" i="5"/>
  <c r="E108" i="5"/>
  <c r="J92" i="5"/>
  <c r="F91" i="5"/>
  <c r="F89" i="5"/>
  <c r="E87" i="5"/>
  <c r="J21" i="5"/>
  <c r="E21" i="5"/>
  <c r="J91" i="5" s="1"/>
  <c r="J20" i="5"/>
  <c r="J18" i="5"/>
  <c r="E18" i="5"/>
  <c r="F113" i="5" s="1"/>
  <c r="J17" i="5"/>
  <c r="J12" i="5"/>
  <c r="J89" i="5" s="1"/>
  <c r="E7" i="5"/>
  <c r="E106" i="5" s="1"/>
  <c r="J37" i="4"/>
  <c r="J36" i="4"/>
  <c r="AY97" i="1" s="1"/>
  <c r="J35" i="4"/>
  <c r="AX97" i="1" s="1"/>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6" i="4"/>
  <c r="BH176" i="4"/>
  <c r="BG176" i="4"/>
  <c r="BF176" i="4"/>
  <c r="T176" i="4"/>
  <c r="R176" i="4"/>
  <c r="P176" i="4"/>
  <c r="BI173" i="4"/>
  <c r="BH173" i="4"/>
  <c r="BG173" i="4"/>
  <c r="BF173" i="4"/>
  <c r="T173" i="4"/>
  <c r="R173" i="4"/>
  <c r="P173"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1" i="4"/>
  <c r="BH131" i="4"/>
  <c r="BG131" i="4"/>
  <c r="BF131" i="4"/>
  <c r="T131" i="4"/>
  <c r="R131" i="4"/>
  <c r="P131" i="4"/>
  <c r="BI128" i="4"/>
  <c r="BH128" i="4"/>
  <c r="BG128" i="4"/>
  <c r="BF128" i="4"/>
  <c r="T128" i="4"/>
  <c r="R128" i="4"/>
  <c r="P128" i="4"/>
  <c r="BI125" i="4"/>
  <c r="BH125" i="4"/>
  <c r="BG125" i="4"/>
  <c r="BF125" i="4"/>
  <c r="T125" i="4"/>
  <c r="R125" i="4"/>
  <c r="P125" i="4"/>
  <c r="BI122" i="4"/>
  <c r="BH122" i="4"/>
  <c r="BG122" i="4"/>
  <c r="BF122" i="4"/>
  <c r="T122" i="4"/>
  <c r="R122" i="4"/>
  <c r="P122" i="4"/>
  <c r="BI119" i="4"/>
  <c r="BH119" i="4"/>
  <c r="BG119" i="4"/>
  <c r="BF119" i="4"/>
  <c r="T119" i="4"/>
  <c r="R119" i="4"/>
  <c r="P119" i="4"/>
  <c r="J114" i="4"/>
  <c r="F113" i="4"/>
  <c r="F111" i="4"/>
  <c r="E109" i="4"/>
  <c r="J92" i="4"/>
  <c r="F91" i="4"/>
  <c r="F89" i="4"/>
  <c r="E87" i="4"/>
  <c r="J21" i="4"/>
  <c r="E21" i="4"/>
  <c r="J91" i="4"/>
  <c r="J20" i="4"/>
  <c r="J18" i="4"/>
  <c r="E18" i="4"/>
  <c r="F114" i="4"/>
  <c r="J17" i="4"/>
  <c r="J12" i="4"/>
  <c r="J89" i="4" s="1"/>
  <c r="E7" i="4"/>
  <c r="E85" i="4"/>
  <c r="J37" i="3"/>
  <c r="J36" i="3"/>
  <c r="AY96" i="1" s="1"/>
  <c r="J35" i="3"/>
  <c r="AX96" i="1" s="1"/>
  <c r="BI445" i="3"/>
  <c r="BH445" i="3"/>
  <c r="BG445" i="3"/>
  <c r="BF445" i="3"/>
  <c r="T445" i="3"/>
  <c r="R445" i="3"/>
  <c r="P445" i="3"/>
  <c r="BI442" i="3"/>
  <c r="BH442" i="3"/>
  <c r="BG442" i="3"/>
  <c r="BF442" i="3"/>
  <c r="T442" i="3"/>
  <c r="R442" i="3"/>
  <c r="P442" i="3"/>
  <c r="BI439" i="3"/>
  <c r="BH439" i="3"/>
  <c r="BG439" i="3"/>
  <c r="BF439" i="3"/>
  <c r="T439" i="3"/>
  <c r="R439" i="3"/>
  <c r="P439" i="3"/>
  <c r="BI436" i="3"/>
  <c r="BH436" i="3"/>
  <c r="BG436" i="3"/>
  <c r="BF436" i="3"/>
  <c r="T436" i="3"/>
  <c r="R436" i="3"/>
  <c r="P436" i="3"/>
  <c r="BI433" i="3"/>
  <c r="BH433" i="3"/>
  <c r="BG433" i="3"/>
  <c r="BF433" i="3"/>
  <c r="T433" i="3"/>
  <c r="R433" i="3"/>
  <c r="P433" i="3"/>
  <c r="BI430" i="3"/>
  <c r="BH430" i="3"/>
  <c r="BG430" i="3"/>
  <c r="BF430" i="3"/>
  <c r="T430" i="3"/>
  <c r="R430" i="3"/>
  <c r="P430" i="3"/>
  <c r="BI427" i="3"/>
  <c r="BH427" i="3"/>
  <c r="BG427" i="3"/>
  <c r="BF427" i="3"/>
  <c r="T427" i="3"/>
  <c r="R427" i="3"/>
  <c r="P427" i="3"/>
  <c r="BI424" i="3"/>
  <c r="BH424" i="3"/>
  <c r="BG424" i="3"/>
  <c r="BF424" i="3"/>
  <c r="T424" i="3"/>
  <c r="R424" i="3"/>
  <c r="P424" i="3"/>
  <c r="BI421" i="3"/>
  <c r="BH421" i="3"/>
  <c r="BG421" i="3"/>
  <c r="BF421" i="3"/>
  <c r="T421" i="3"/>
  <c r="R421" i="3"/>
  <c r="P421" i="3"/>
  <c r="BI418" i="3"/>
  <c r="BH418" i="3"/>
  <c r="BG418" i="3"/>
  <c r="BF418" i="3"/>
  <c r="T418" i="3"/>
  <c r="R418" i="3"/>
  <c r="P418" i="3"/>
  <c r="BI415" i="3"/>
  <c r="BH415" i="3"/>
  <c r="BG415" i="3"/>
  <c r="BF415" i="3"/>
  <c r="T415" i="3"/>
  <c r="R415" i="3"/>
  <c r="P415" i="3"/>
  <c r="BI412" i="3"/>
  <c r="BH412" i="3"/>
  <c r="BG412" i="3"/>
  <c r="BF412" i="3"/>
  <c r="T412" i="3"/>
  <c r="R412" i="3"/>
  <c r="P412" i="3"/>
  <c r="BI409" i="3"/>
  <c r="BH409" i="3"/>
  <c r="BG409" i="3"/>
  <c r="BF409" i="3"/>
  <c r="T409" i="3"/>
  <c r="R409" i="3"/>
  <c r="P409" i="3"/>
  <c r="BI406" i="3"/>
  <c r="BH406" i="3"/>
  <c r="BG406" i="3"/>
  <c r="BF406" i="3"/>
  <c r="T406" i="3"/>
  <c r="R406" i="3"/>
  <c r="P406" i="3"/>
  <c r="BI403" i="3"/>
  <c r="BH403" i="3"/>
  <c r="BG403" i="3"/>
  <c r="BF403" i="3"/>
  <c r="T403" i="3"/>
  <c r="R403" i="3"/>
  <c r="P403" i="3"/>
  <c r="BI401" i="3"/>
  <c r="BH401" i="3"/>
  <c r="BG401" i="3"/>
  <c r="BF401" i="3"/>
  <c r="T401" i="3"/>
  <c r="R401" i="3"/>
  <c r="P401" i="3"/>
  <c r="BI399" i="3"/>
  <c r="BH399" i="3"/>
  <c r="BG399" i="3"/>
  <c r="BF399" i="3"/>
  <c r="T399" i="3"/>
  <c r="R399" i="3"/>
  <c r="P399" i="3"/>
  <c r="BI397" i="3"/>
  <c r="BH397" i="3"/>
  <c r="BG397" i="3"/>
  <c r="BF397" i="3"/>
  <c r="T397" i="3"/>
  <c r="R397" i="3"/>
  <c r="P397" i="3"/>
  <c r="BI395" i="3"/>
  <c r="BH395" i="3"/>
  <c r="BG395" i="3"/>
  <c r="BF395" i="3"/>
  <c r="T395" i="3"/>
  <c r="R395" i="3"/>
  <c r="P395" i="3"/>
  <c r="BI393" i="3"/>
  <c r="BH393" i="3"/>
  <c r="BG393" i="3"/>
  <c r="BF393" i="3"/>
  <c r="T393" i="3"/>
  <c r="R393" i="3"/>
  <c r="P393" i="3"/>
  <c r="BI391" i="3"/>
  <c r="BH391" i="3"/>
  <c r="BG391" i="3"/>
  <c r="BF391" i="3"/>
  <c r="T391" i="3"/>
  <c r="R391" i="3"/>
  <c r="P391" i="3"/>
  <c r="BI389" i="3"/>
  <c r="BH389" i="3"/>
  <c r="BG389" i="3"/>
  <c r="BF389" i="3"/>
  <c r="T389" i="3"/>
  <c r="R389" i="3"/>
  <c r="P389" i="3"/>
  <c r="BI387" i="3"/>
  <c r="BH387" i="3"/>
  <c r="BG387" i="3"/>
  <c r="BF387" i="3"/>
  <c r="T387" i="3"/>
  <c r="R387" i="3"/>
  <c r="P387" i="3"/>
  <c r="BI385" i="3"/>
  <c r="BH385" i="3"/>
  <c r="BG385" i="3"/>
  <c r="BF385" i="3"/>
  <c r="T385" i="3"/>
  <c r="R385" i="3"/>
  <c r="P385" i="3"/>
  <c r="BI383" i="3"/>
  <c r="BH383" i="3"/>
  <c r="BG383" i="3"/>
  <c r="BF383" i="3"/>
  <c r="T383" i="3"/>
  <c r="R383" i="3"/>
  <c r="P383" i="3"/>
  <c r="BI381" i="3"/>
  <c r="BH381" i="3"/>
  <c r="BG381" i="3"/>
  <c r="BF381" i="3"/>
  <c r="T381" i="3"/>
  <c r="R381" i="3"/>
  <c r="P381" i="3"/>
  <c r="BI379" i="3"/>
  <c r="BH379" i="3"/>
  <c r="BG379" i="3"/>
  <c r="BF379" i="3"/>
  <c r="T379" i="3"/>
  <c r="R379" i="3"/>
  <c r="P379" i="3"/>
  <c r="BI377" i="3"/>
  <c r="BH377" i="3"/>
  <c r="BG377" i="3"/>
  <c r="BF377" i="3"/>
  <c r="T377" i="3"/>
  <c r="R377" i="3"/>
  <c r="P377" i="3"/>
  <c r="BI375" i="3"/>
  <c r="BH375" i="3"/>
  <c r="BG375" i="3"/>
  <c r="BF375" i="3"/>
  <c r="T375" i="3"/>
  <c r="R375" i="3"/>
  <c r="P375" i="3"/>
  <c r="BI373" i="3"/>
  <c r="BH373" i="3"/>
  <c r="BG373" i="3"/>
  <c r="BF373" i="3"/>
  <c r="T373" i="3"/>
  <c r="R373" i="3"/>
  <c r="P373" i="3"/>
  <c r="BI371" i="3"/>
  <c r="BH371" i="3"/>
  <c r="BG371" i="3"/>
  <c r="BF371" i="3"/>
  <c r="T371" i="3"/>
  <c r="R371" i="3"/>
  <c r="P371" i="3"/>
  <c r="BI369" i="3"/>
  <c r="BH369" i="3"/>
  <c r="BG369" i="3"/>
  <c r="BF369" i="3"/>
  <c r="T369" i="3"/>
  <c r="R369" i="3"/>
  <c r="P369" i="3"/>
  <c r="BI367" i="3"/>
  <c r="BH367" i="3"/>
  <c r="BG367" i="3"/>
  <c r="BF367" i="3"/>
  <c r="T367" i="3"/>
  <c r="R367" i="3"/>
  <c r="P367" i="3"/>
  <c r="BI365" i="3"/>
  <c r="BH365" i="3"/>
  <c r="BG365" i="3"/>
  <c r="BF365" i="3"/>
  <c r="T365" i="3"/>
  <c r="R365" i="3"/>
  <c r="P365" i="3"/>
  <c r="BI363" i="3"/>
  <c r="BH363" i="3"/>
  <c r="BG363" i="3"/>
  <c r="BF363" i="3"/>
  <c r="T363" i="3"/>
  <c r="R363" i="3"/>
  <c r="P363" i="3"/>
  <c r="BI361" i="3"/>
  <c r="BH361" i="3"/>
  <c r="BG361" i="3"/>
  <c r="BF361" i="3"/>
  <c r="T361" i="3"/>
  <c r="R361" i="3"/>
  <c r="P361" i="3"/>
  <c r="BI359" i="3"/>
  <c r="BH359" i="3"/>
  <c r="BG359" i="3"/>
  <c r="BF359" i="3"/>
  <c r="T359" i="3"/>
  <c r="R359" i="3"/>
  <c r="P359" i="3"/>
  <c r="BI357" i="3"/>
  <c r="BH357" i="3"/>
  <c r="BG357" i="3"/>
  <c r="BF357" i="3"/>
  <c r="T357" i="3"/>
  <c r="R357" i="3"/>
  <c r="P357" i="3"/>
  <c r="BI355" i="3"/>
  <c r="BH355" i="3"/>
  <c r="BG355" i="3"/>
  <c r="BF355" i="3"/>
  <c r="T355" i="3"/>
  <c r="R355" i="3"/>
  <c r="P355" i="3"/>
  <c r="BI353" i="3"/>
  <c r="BH353" i="3"/>
  <c r="BG353" i="3"/>
  <c r="BF353" i="3"/>
  <c r="T353" i="3"/>
  <c r="R353" i="3"/>
  <c r="P353" i="3"/>
  <c r="BI351" i="3"/>
  <c r="BH351" i="3"/>
  <c r="BG351" i="3"/>
  <c r="BF351" i="3"/>
  <c r="T351" i="3"/>
  <c r="R351" i="3"/>
  <c r="P351" i="3"/>
  <c r="BI349" i="3"/>
  <c r="BH349" i="3"/>
  <c r="BG349" i="3"/>
  <c r="BF349" i="3"/>
  <c r="T349" i="3"/>
  <c r="R349" i="3"/>
  <c r="P349" i="3"/>
  <c r="BI347" i="3"/>
  <c r="BH347" i="3"/>
  <c r="BG347" i="3"/>
  <c r="BF347" i="3"/>
  <c r="T347" i="3"/>
  <c r="R347" i="3"/>
  <c r="P347" i="3"/>
  <c r="BI345" i="3"/>
  <c r="BH345" i="3"/>
  <c r="BG345" i="3"/>
  <c r="BF345" i="3"/>
  <c r="T345" i="3"/>
  <c r="R345" i="3"/>
  <c r="P345" i="3"/>
  <c r="BI343" i="3"/>
  <c r="BH343" i="3"/>
  <c r="BG343" i="3"/>
  <c r="BF343" i="3"/>
  <c r="T343" i="3"/>
  <c r="R343" i="3"/>
  <c r="P343" i="3"/>
  <c r="BI341" i="3"/>
  <c r="BH341" i="3"/>
  <c r="BG341" i="3"/>
  <c r="BF341" i="3"/>
  <c r="T341" i="3"/>
  <c r="R341" i="3"/>
  <c r="P341" i="3"/>
  <c r="BI339" i="3"/>
  <c r="BH339" i="3"/>
  <c r="BG339" i="3"/>
  <c r="BF339" i="3"/>
  <c r="T339" i="3"/>
  <c r="R339" i="3"/>
  <c r="P339" i="3"/>
  <c r="BI337" i="3"/>
  <c r="BH337" i="3"/>
  <c r="BG337" i="3"/>
  <c r="BF337" i="3"/>
  <c r="T337" i="3"/>
  <c r="R337" i="3"/>
  <c r="P337" i="3"/>
  <c r="BI335" i="3"/>
  <c r="BH335" i="3"/>
  <c r="BG335" i="3"/>
  <c r="BF335" i="3"/>
  <c r="T335" i="3"/>
  <c r="R335" i="3"/>
  <c r="P335" i="3"/>
  <c r="BI333" i="3"/>
  <c r="BH333" i="3"/>
  <c r="BG333" i="3"/>
  <c r="BF333" i="3"/>
  <c r="T333" i="3"/>
  <c r="R333" i="3"/>
  <c r="P333" i="3"/>
  <c r="BI331" i="3"/>
  <c r="BH331" i="3"/>
  <c r="BG331" i="3"/>
  <c r="BF331" i="3"/>
  <c r="T331" i="3"/>
  <c r="R331" i="3"/>
  <c r="P331" i="3"/>
  <c r="BI329" i="3"/>
  <c r="BH329" i="3"/>
  <c r="BG329" i="3"/>
  <c r="BF329" i="3"/>
  <c r="T329" i="3"/>
  <c r="R329" i="3"/>
  <c r="P329" i="3"/>
  <c r="BI327" i="3"/>
  <c r="BH327" i="3"/>
  <c r="BG327" i="3"/>
  <c r="BF327" i="3"/>
  <c r="T327" i="3"/>
  <c r="R327" i="3"/>
  <c r="P327" i="3"/>
  <c r="BI324" i="3"/>
  <c r="BH324" i="3"/>
  <c r="BG324" i="3"/>
  <c r="BF324" i="3"/>
  <c r="T324" i="3"/>
  <c r="R324" i="3"/>
  <c r="P324" i="3"/>
  <c r="BI321" i="3"/>
  <c r="BH321" i="3"/>
  <c r="BG321" i="3"/>
  <c r="BF321" i="3"/>
  <c r="T321" i="3"/>
  <c r="R321" i="3"/>
  <c r="P321" i="3"/>
  <c r="BI318" i="3"/>
  <c r="BH318" i="3"/>
  <c r="BG318" i="3"/>
  <c r="BF318" i="3"/>
  <c r="T318" i="3"/>
  <c r="R318" i="3"/>
  <c r="P318"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5" i="3"/>
  <c r="BH295" i="3"/>
  <c r="BG295" i="3"/>
  <c r="BF295" i="3"/>
  <c r="T295" i="3"/>
  <c r="R295" i="3"/>
  <c r="P295" i="3"/>
  <c r="BI293" i="3"/>
  <c r="BH293" i="3"/>
  <c r="BG293" i="3"/>
  <c r="BF293" i="3"/>
  <c r="T293" i="3"/>
  <c r="R293" i="3"/>
  <c r="P293" i="3"/>
  <c r="BI291" i="3"/>
  <c r="BH291" i="3"/>
  <c r="BG291" i="3"/>
  <c r="BF291" i="3"/>
  <c r="T291" i="3"/>
  <c r="R291" i="3"/>
  <c r="P291" i="3"/>
  <c r="BI289" i="3"/>
  <c r="BH289" i="3"/>
  <c r="BG289" i="3"/>
  <c r="BF289" i="3"/>
  <c r="T289" i="3"/>
  <c r="R289" i="3"/>
  <c r="P289" i="3"/>
  <c r="BI287" i="3"/>
  <c r="BH287" i="3"/>
  <c r="BG287" i="3"/>
  <c r="BF287" i="3"/>
  <c r="T287" i="3"/>
  <c r="R287" i="3"/>
  <c r="P287" i="3"/>
  <c r="BI285" i="3"/>
  <c r="BH285" i="3"/>
  <c r="BG285" i="3"/>
  <c r="BF285" i="3"/>
  <c r="T285" i="3"/>
  <c r="R285" i="3"/>
  <c r="P285" i="3"/>
  <c r="BI283" i="3"/>
  <c r="BH283" i="3"/>
  <c r="BG283" i="3"/>
  <c r="BF283" i="3"/>
  <c r="T283" i="3"/>
  <c r="R283" i="3"/>
  <c r="P283" i="3"/>
  <c r="BI281" i="3"/>
  <c r="BH281" i="3"/>
  <c r="BG281" i="3"/>
  <c r="BF281" i="3"/>
  <c r="T281" i="3"/>
  <c r="R281" i="3"/>
  <c r="P281" i="3"/>
  <c r="BI279" i="3"/>
  <c r="BH279" i="3"/>
  <c r="BG279" i="3"/>
  <c r="BF279" i="3"/>
  <c r="T279" i="3"/>
  <c r="R279" i="3"/>
  <c r="P279" i="3"/>
  <c r="BI277" i="3"/>
  <c r="BH277" i="3"/>
  <c r="BG277" i="3"/>
  <c r="BF277" i="3"/>
  <c r="T277" i="3"/>
  <c r="R277" i="3"/>
  <c r="P277" i="3"/>
  <c r="BI275" i="3"/>
  <c r="BH275" i="3"/>
  <c r="BG275" i="3"/>
  <c r="BF275" i="3"/>
  <c r="T275" i="3"/>
  <c r="R275" i="3"/>
  <c r="P275" i="3"/>
  <c r="BI273" i="3"/>
  <c r="BH273" i="3"/>
  <c r="BG273" i="3"/>
  <c r="BF273" i="3"/>
  <c r="T273" i="3"/>
  <c r="R273" i="3"/>
  <c r="P273" i="3"/>
  <c r="BI271" i="3"/>
  <c r="BH271" i="3"/>
  <c r="BG271" i="3"/>
  <c r="BF271" i="3"/>
  <c r="T271" i="3"/>
  <c r="R271" i="3"/>
  <c r="P271" i="3"/>
  <c r="BI269" i="3"/>
  <c r="BH269" i="3"/>
  <c r="BG269" i="3"/>
  <c r="BF269" i="3"/>
  <c r="T269" i="3"/>
  <c r="R269" i="3"/>
  <c r="P269" i="3"/>
  <c r="BI267" i="3"/>
  <c r="BH267" i="3"/>
  <c r="BG267" i="3"/>
  <c r="BF267" i="3"/>
  <c r="T267" i="3"/>
  <c r="R267" i="3"/>
  <c r="P267" i="3"/>
  <c r="BI265" i="3"/>
  <c r="BH265" i="3"/>
  <c r="BG265" i="3"/>
  <c r="BF265" i="3"/>
  <c r="T265" i="3"/>
  <c r="R265" i="3"/>
  <c r="P265" i="3"/>
  <c r="BI263" i="3"/>
  <c r="BH263" i="3"/>
  <c r="BG263" i="3"/>
  <c r="BF263" i="3"/>
  <c r="T263" i="3"/>
  <c r="R263" i="3"/>
  <c r="P263" i="3"/>
  <c r="BI261" i="3"/>
  <c r="BH261" i="3"/>
  <c r="BG261" i="3"/>
  <c r="BF261" i="3"/>
  <c r="T261" i="3"/>
  <c r="R261" i="3"/>
  <c r="P261" i="3"/>
  <c r="BI259" i="3"/>
  <c r="BH259" i="3"/>
  <c r="BG259" i="3"/>
  <c r="BF259" i="3"/>
  <c r="T259" i="3"/>
  <c r="R259" i="3"/>
  <c r="P259" i="3"/>
  <c r="BI257" i="3"/>
  <c r="BH257" i="3"/>
  <c r="BG257" i="3"/>
  <c r="BF257" i="3"/>
  <c r="T257" i="3"/>
  <c r="R257" i="3"/>
  <c r="P257" i="3"/>
  <c r="BI254" i="3"/>
  <c r="BH254" i="3"/>
  <c r="BG254" i="3"/>
  <c r="BF254" i="3"/>
  <c r="T254" i="3"/>
  <c r="R254" i="3"/>
  <c r="P254" i="3"/>
  <c r="BI251" i="3"/>
  <c r="BH251" i="3"/>
  <c r="BG251" i="3"/>
  <c r="BF251" i="3"/>
  <c r="T251" i="3"/>
  <c r="R251" i="3"/>
  <c r="P251" i="3"/>
  <c r="BI248" i="3"/>
  <c r="BH248" i="3"/>
  <c r="BG248" i="3"/>
  <c r="BF248" i="3"/>
  <c r="T248" i="3"/>
  <c r="R248" i="3"/>
  <c r="P248"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BI117" i="3"/>
  <c r="BH117" i="3"/>
  <c r="BG117" i="3"/>
  <c r="BF117" i="3"/>
  <c r="T117" i="3"/>
  <c r="R117" i="3"/>
  <c r="P117" i="3"/>
  <c r="J113" i="3"/>
  <c r="F112" i="3"/>
  <c r="F110" i="3"/>
  <c r="E108" i="3"/>
  <c r="J92" i="3"/>
  <c r="F91" i="3"/>
  <c r="F89" i="3"/>
  <c r="E87" i="3"/>
  <c r="J21" i="3"/>
  <c r="E21" i="3"/>
  <c r="J112" i="3" s="1"/>
  <c r="J20" i="3"/>
  <c r="J18" i="3"/>
  <c r="E18" i="3"/>
  <c r="F113" i="3" s="1"/>
  <c r="J17" i="3"/>
  <c r="J12" i="3"/>
  <c r="J110" i="3" s="1"/>
  <c r="E7" i="3"/>
  <c r="E106" i="3" s="1"/>
  <c r="J37" i="2"/>
  <c r="J36" i="2"/>
  <c r="AY95" i="1"/>
  <c r="J35" i="2"/>
  <c r="AX95" i="1"/>
  <c r="BI1147" i="2"/>
  <c r="BH1147" i="2"/>
  <c r="BG1147" i="2"/>
  <c r="BF1147" i="2"/>
  <c r="T1147" i="2"/>
  <c r="R1147" i="2"/>
  <c r="P1147" i="2"/>
  <c r="BI1144" i="2"/>
  <c r="BH1144" i="2"/>
  <c r="BG1144" i="2"/>
  <c r="BF1144" i="2"/>
  <c r="T1144" i="2"/>
  <c r="R1144" i="2"/>
  <c r="P1144" i="2"/>
  <c r="BI1141" i="2"/>
  <c r="BH1141" i="2"/>
  <c r="BG1141" i="2"/>
  <c r="BF1141" i="2"/>
  <c r="T1141" i="2"/>
  <c r="R1141" i="2"/>
  <c r="P1141" i="2"/>
  <c r="BI1138" i="2"/>
  <c r="BH1138" i="2"/>
  <c r="BG1138" i="2"/>
  <c r="BF1138" i="2"/>
  <c r="T1138" i="2"/>
  <c r="R1138" i="2"/>
  <c r="P1138" i="2"/>
  <c r="BI1135" i="2"/>
  <c r="BH1135" i="2"/>
  <c r="BG1135" i="2"/>
  <c r="BF1135" i="2"/>
  <c r="T1135" i="2"/>
  <c r="R1135" i="2"/>
  <c r="P1135" i="2"/>
  <c r="BI1132" i="2"/>
  <c r="BH1132" i="2"/>
  <c r="BG1132" i="2"/>
  <c r="BF1132" i="2"/>
  <c r="T1132" i="2"/>
  <c r="R1132" i="2"/>
  <c r="P1132" i="2"/>
  <c r="BI1129" i="2"/>
  <c r="BH1129" i="2"/>
  <c r="BG1129" i="2"/>
  <c r="BF1129" i="2"/>
  <c r="T1129" i="2"/>
  <c r="R1129" i="2"/>
  <c r="P1129" i="2"/>
  <c r="BI1126" i="2"/>
  <c r="BH1126" i="2"/>
  <c r="BG1126" i="2"/>
  <c r="BF1126" i="2"/>
  <c r="T1126" i="2"/>
  <c r="R1126" i="2"/>
  <c r="P1126" i="2"/>
  <c r="BI1123" i="2"/>
  <c r="BH1123" i="2"/>
  <c r="BG1123" i="2"/>
  <c r="BF1123" i="2"/>
  <c r="T1123" i="2"/>
  <c r="R1123" i="2"/>
  <c r="P1123" i="2"/>
  <c r="BI1120" i="2"/>
  <c r="BH1120" i="2"/>
  <c r="BG1120" i="2"/>
  <c r="BF1120" i="2"/>
  <c r="T1120" i="2"/>
  <c r="R1120" i="2"/>
  <c r="P1120" i="2"/>
  <c r="BI1117" i="2"/>
  <c r="BH1117" i="2"/>
  <c r="BG1117" i="2"/>
  <c r="BF1117" i="2"/>
  <c r="T1117" i="2"/>
  <c r="R1117" i="2"/>
  <c r="P1117" i="2"/>
  <c r="BI1114" i="2"/>
  <c r="BH1114" i="2"/>
  <c r="BG1114" i="2"/>
  <c r="BF1114" i="2"/>
  <c r="T1114" i="2"/>
  <c r="R1114" i="2"/>
  <c r="P1114" i="2"/>
  <c r="BI1111" i="2"/>
  <c r="BH1111" i="2"/>
  <c r="BG1111" i="2"/>
  <c r="BF1111" i="2"/>
  <c r="T1111" i="2"/>
  <c r="R1111" i="2"/>
  <c r="P1111" i="2"/>
  <c r="BI1108" i="2"/>
  <c r="BH1108" i="2"/>
  <c r="BG1108" i="2"/>
  <c r="BF1108" i="2"/>
  <c r="T1108" i="2"/>
  <c r="R1108" i="2"/>
  <c r="P1108" i="2"/>
  <c r="BI1105" i="2"/>
  <c r="BH1105" i="2"/>
  <c r="BG1105" i="2"/>
  <c r="BF1105" i="2"/>
  <c r="T1105" i="2"/>
  <c r="R1105" i="2"/>
  <c r="P1105" i="2"/>
  <c r="BI1102" i="2"/>
  <c r="BH1102" i="2"/>
  <c r="BG1102" i="2"/>
  <c r="BF1102" i="2"/>
  <c r="T1102" i="2"/>
  <c r="R1102" i="2"/>
  <c r="P1102" i="2"/>
  <c r="BI1099" i="2"/>
  <c r="BH1099" i="2"/>
  <c r="BG1099" i="2"/>
  <c r="BF1099" i="2"/>
  <c r="T1099" i="2"/>
  <c r="R1099" i="2"/>
  <c r="P1099" i="2"/>
  <c r="BI1096" i="2"/>
  <c r="BH1096" i="2"/>
  <c r="BG1096" i="2"/>
  <c r="BF1096" i="2"/>
  <c r="T1096" i="2"/>
  <c r="R1096" i="2"/>
  <c r="P1096" i="2"/>
  <c r="BI1093" i="2"/>
  <c r="BH1093" i="2"/>
  <c r="BG1093" i="2"/>
  <c r="BF1093" i="2"/>
  <c r="T1093" i="2"/>
  <c r="R1093" i="2"/>
  <c r="P1093" i="2"/>
  <c r="BI1090" i="2"/>
  <c r="BH1090" i="2"/>
  <c r="BG1090" i="2"/>
  <c r="BF1090" i="2"/>
  <c r="T1090" i="2"/>
  <c r="R1090" i="2"/>
  <c r="P1090" i="2"/>
  <c r="BI1087" i="2"/>
  <c r="BH1087" i="2"/>
  <c r="BG1087" i="2"/>
  <c r="BF1087" i="2"/>
  <c r="T1087" i="2"/>
  <c r="R1087" i="2"/>
  <c r="P1087" i="2"/>
  <c r="BI1084" i="2"/>
  <c r="BH1084" i="2"/>
  <c r="BG1084" i="2"/>
  <c r="BF1084" i="2"/>
  <c r="T1084" i="2"/>
  <c r="R1084" i="2"/>
  <c r="P1084" i="2"/>
  <c r="BI1081" i="2"/>
  <c r="BH1081" i="2"/>
  <c r="BG1081" i="2"/>
  <c r="BF1081" i="2"/>
  <c r="T1081" i="2"/>
  <c r="R1081" i="2"/>
  <c r="P1081" i="2"/>
  <c r="BI1078" i="2"/>
  <c r="BH1078" i="2"/>
  <c r="BG1078" i="2"/>
  <c r="BF1078" i="2"/>
  <c r="T1078" i="2"/>
  <c r="R1078" i="2"/>
  <c r="P1078" i="2"/>
  <c r="BI1075" i="2"/>
  <c r="BH1075" i="2"/>
  <c r="BG1075" i="2"/>
  <c r="BF1075" i="2"/>
  <c r="T1075" i="2"/>
  <c r="R1075" i="2"/>
  <c r="P1075" i="2"/>
  <c r="BI1072" i="2"/>
  <c r="BH1072" i="2"/>
  <c r="BG1072" i="2"/>
  <c r="BF1072" i="2"/>
  <c r="T1072" i="2"/>
  <c r="R1072" i="2"/>
  <c r="P1072" i="2"/>
  <c r="BI1069" i="2"/>
  <c r="BH1069" i="2"/>
  <c r="BG1069" i="2"/>
  <c r="BF1069" i="2"/>
  <c r="T1069" i="2"/>
  <c r="R1069" i="2"/>
  <c r="P1069" i="2"/>
  <c r="BI1066" i="2"/>
  <c r="BH1066" i="2"/>
  <c r="BG1066" i="2"/>
  <c r="BF1066" i="2"/>
  <c r="T1066" i="2"/>
  <c r="R1066" i="2"/>
  <c r="P1066" i="2"/>
  <c r="BI1063" i="2"/>
  <c r="BH1063" i="2"/>
  <c r="BG1063" i="2"/>
  <c r="BF1063" i="2"/>
  <c r="T1063" i="2"/>
  <c r="R1063" i="2"/>
  <c r="P1063" i="2"/>
  <c r="BI1060" i="2"/>
  <c r="BH1060" i="2"/>
  <c r="BG1060" i="2"/>
  <c r="BF1060" i="2"/>
  <c r="T1060" i="2"/>
  <c r="R1060" i="2"/>
  <c r="P1060" i="2"/>
  <c r="BI1057" i="2"/>
  <c r="BH1057" i="2"/>
  <c r="BG1057" i="2"/>
  <c r="BF1057" i="2"/>
  <c r="T1057" i="2"/>
  <c r="R1057" i="2"/>
  <c r="P1057" i="2"/>
  <c r="BI1054" i="2"/>
  <c r="BH1054" i="2"/>
  <c r="BG1054" i="2"/>
  <c r="BF1054" i="2"/>
  <c r="T1054" i="2"/>
  <c r="R1054" i="2"/>
  <c r="P1054" i="2"/>
  <c r="BI1051" i="2"/>
  <c r="BH1051" i="2"/>
  <c r="BG1051" i="2"/>
  <c r="BF1051" i="2"/>
  <c r="T1051" i="2"/>
  <c r="R1051" i="2"/>
  <c r="P1051" i="2"/>
  <c r="BI1048" i="2"/>
  <c r="BH1048" i="2"/>
  <c r="BG1048" i="2"/>
  <c r="BF1048" i="2"/>
  <c r="T1048" i="2"/>
  <c r="R1048" i="2"/>
  <c r="P1048" i="2"/>
  <c r="BI1045" i="2"/>
  <c r="BH1045" i="2"/>
  <c r="BG1045" i="2"/>
  <c r="BF1045" i="2"/>
  <c r="T1045" i="2"/>
  <c r="R1045" i="2"/>
  <c r="P1045" i="2"/>
  <c r="BI1042" i="2"/>
  <c r="BH1042" i="2"/>
  <c r="BG1042" i="2"/>
  <c r="BF1042" i="2"/>
  <c r="T1042" i="2"/>
  <c r="R1042" i="2"/>
  <c r="P1042" i="2"/>
  <c r="BI1039" i="2"/>
  <c r="BH1039" i="2"/>
  <c r="BG1039" i="2"/>
  <c r="BF1039" i="2"/>
  <c r="T1039" i="2"/>
  <c r="R1039" i="2"/>
  <c r="P1039" i="2"/>
  <c r="BI1036" i="2"/>
  <c r="BH1036" i="2"/>
  <c r="BG1036" i="2"/>
  <c r="BF1036" i="2"/>
  <c r="T1036" i="2"/>
  <c r="R1036" i="2"/>
  <c r="P1036" i="2"/>
  <c r="BI1033" i="2"/>
  <c r="BH1033" i="2"/>
  <c r="BG1033" i="2"/>
  <c r="BF1033" i="2"/>
  <c r="T1033" i="2"/>
  <c r="R1033" i="2"/>
  <c r="P1033" i="2"/>
  <c r="BI1030" i="2"/>
  <c r="BH1030" i="2"/>
  <c r="BG1030" i="2"/>
  <c r="BF1030" i="2"/>
  <c r="T1030" i="2"/>
  <c r="R1030" i="2"/>
  <c r="P1030" i="2"/>
  <c r="BI1027" i="2"/>
  <c r="BH1027" i="2"/>
  <c r="BG1027" i="2"/>
  <c r="BF1027" i="2"/>
  <c r="T1027" i="2"/>
  <c r="R1027" i="2"/>
  <c r="P1027" i="2"/>
  <c r="BI1024" i="2"/>
  <c r="BH1024" i="2"/>
  <c r="BG1024" i="2"/>
  <c r="BF1024" i="2"/>
  <c r="T1024" i="2"/>
  <c r="R1024" i="2"/>
  <c r="P1024" i="2"/>
  <c r="BI1021" i="2"/>
  <c r="BH1021" i="2"/>
  <c r="BG1021" i="2"/>
  <c r="BF1021" i="2"/>
  <c r="T1021" i="2"/>
  <c r="R1021" i="2"/>
  <c r="P1021" i="2"/>
  <c r="BI1018" i="2"/>
  <c r="BH1018" i="2"/>
  <c r="BG1018" i="2"/>
  <c r="BF1018" i="2"/>
  <c r="T1018" i="2"/>
  <c r="R1018" i="2"/>
  <c r="P1018" i="2"/>
  <c r="BI1015" i="2"/>
  <c r="BH1015" i="2"/>
  <c r="BG1015" i="2"/>
  <c r="BF1015" i="2"/>
  <c r="T1015" i="2"/>
  <c r="R1015" i="2"/>
  <c r="P1015" i="2"/>
  <c r="BI1012" i="2"/>
  <c r="BH1012" i="2"/>
  <c r="BG1012" i="2"/>
  <c r="BF1012" i="2"/>
  <c r="T1012" i="2"/>
  <c r="R1012" i="2"/>
  <c r="P1012" i="2"/>
  <c r="BI1009" i="2"/>
  <c r="BH1009" i="2"/>
  <c r="BG1009" i="2"/>
  <c r="BF1009" i="2"/>
  <c r="T1009" i="2"/>
  <c r="R1009" i="2"/>
  <c r="P1009" i="2"/>
  <c r="BI1006" i="2"/>
  <c r="BH1006" i="2"/>
  <c r="BG1006" i="2"/>
  <c r="BF1006" i="2"/>
  <c r="T1006" i="2"/>
  <c r="R1006" i="2"/>
  <c r="P1006" i="2"/>
  <c r="BI1003" i="2"/>
  <c r="BH1003" i="2"/>
  <c r="BG1003" i="2"/>
  <c r="BF1003" i="2"/>
  <c r="T1003" i="2"/>
  <c r="R1003" i="2"/>
  <c r="P1003" i="2"/>
  <c r="BI1000" i="2"/>
  <c r="BH1000" i="2"/>
  <c r="BG1000" i="2"/>
  <c r="BF1000" i="2"/>
  <c r="T1000" i="2"/>
  <c r="R1000" i="2"/>
  <c r="P1000" i="2"/>
  <c r="BI997" i="2"/>
  <c r="BH997" i="2"/>
  <c r="BG997" i="2"/>
  <c r="BF997" i="2"/>
  <c r="T997" i="2"/>
  <c r="R997" i="2"/>
  <c r="P997" i="2"/>
  <c r="BI994" i="2"/>
  <c r="BH994" i="2"/>
  <c r="BG994" i="2"/>
  <c r="BF994" i="2"/>
  <c r="T994" i="2"/>
  <c r="R994" i="2"/>
  <c r="P994" i="2"/>
  <c r="BI991" i="2"/>
  <c r="BH991" i="2"/>
  <c r="BG991" i="2"/>
  <c r="BF991" i="2"/>
  <c r="T991" i="2"/>
  <c r="R991" i="2"/>
  <c r="P991" i="2"/>
  <c r="BI988" i="2"/>
  <c r="BH988" i="2"/>
  <c r="BG988" i="2"/>
  <c r="BF988" i="2"/>
  <c r="T988" i="2"/>
  <c r="R988" i="2"/>
  <c r="P988" i="2"/>
  <c r="BI985" i="2"/>
  <c r="BH985" i="2"/>
  <c r="BG985" i="2"/>
  <c r="BF985" i="2"/>
  <c r="T985" i="2"/>
  <c r="R985" i="2"/>
  <c r="P985" i="2"/>
  <c r="BI982" i="2"/>
  <c r="BH982" i="2"/>
  <c r="BG982" i="2"/>
  <c r="BF982" i="2"/>
  <c r="T982" i="2"/>
  <c r="R982" i="2"/>
  <c r="P982" i="2"/>
  <c r="BI979" i="2"/>
  <c r="BH979" i="2"/>
  <c r="BG979" i="2"/>
  <c r="BF979" i="2"/>
  <c r="T979" i="2"/>
  <c r="R979" i="2"/>
  <c r="P979" i="2"/>
  <c r="BI977" i="2"/>
  <c r="BH977" i="2"/>
  <c r="BG977" i="2"/>
  <c r="BF977" i="2"/>
  <c r="T977" i="2"/>
  <c r="R977" i="2"/>
  <c r="P977" i="2"/>
  <c r="BI975" i="2"/>
  <c r="BH975" i="2"/>
  <c r="BG975" i="2"/>
  <c r="BF975" i="2"/>
  <c r="T975" i="2"/>
  <c r="R975" i="2"/>
  <c r="P975" i="2"/>
  <c r="BI973" i="2"/>
  <c r="BH973" i="2"/>
  <c r="BG973" i="2"/>
  <c r="BF973" i="2"/>
  <c r="T973" i="2"/>
  <c r="R973" i="2"/>
  <c r="P973"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2" i="2"/>
  <c r="BH952" i="2"/>
  <c r="BG952" i="2"/>
  <c r="BF952" i="2"/>
  <c r="T952" i="2"/>
  <c r="R952" i="2"/>
  <c r="P952" i="2"/>
  <c r="BI949" i="2"/>
  <c r="BH949" i="2"/>
  <c r="BG949" i="2"/>
  <c r="BF949" i="2"/>
  <c r="T949" i="2"/>
  <c r="R949" i="2"/>
  <c r="P949" i="2"/>
  <c r="BI946" i="2"/>
  <c r="BH946" i="2"/>
  <c r="BG946" i="2"/>
  <c r="BF946" i="2"/>
  <c r="T946" i="2"/>
  <c r="R946" i="2"/>
  <c r="P946" i="2"/>
  <c r="BI944" i="2"/>
  <c r="BH944" i="2"/>
  <c r="BG944" i="2"/>
  <c r="BF944" i="2"/>
  <c r="T944" i="2"/>
  <c r="R944" i="2"/>
  <c r="P944" i="2"/>
  <c r="BI942" i="2"/>
  <c r="BH942" i="2"/>
  <c r="BG942" i="2"/>
  <c r="BF942" i="2"/>
  <c r="T942" i="2"/>
  <c r="R942" i="2"/>
  <c r="P942" i="2"/>
  <c r="BI939" i="2"/>
  <c r="BH939" i="2"/>
  <c r="BG939" i="2"/>
  <c r="BF939" i="2"/>
  <c r="T939" i="2"/>
  <c r="R939" i="2"/>
  <c r="P939" i="2"/>
  <c r="BI936" i="2"/>
  <c r="BH936" i="2"/>
  <c r="BG936" i="2"/>
  <c r="BF936" i="2"/>
  <c r="T936" i="2"/>
  <c r="R936" i="2"/>
  <c r="P936" i="2"/>
  <c r="BI933" i="2"/>
  <c r="BH933" i="2"/>
  <c r="BG933" i="2"/>
  <c r="BF933" i="2"/>
  <c r="T933" i="2"/>
  <c r="R933" i="2"/>
  <c r="P933" i="2"/>
  <c r="BI930" i="2"/>
  <c r="BH930" i="2"/>
  <c r="BG930" i="2"/>
  <c r="BF930" i="2"/>
  <c r="T930" i="2"/>
  <c r="R930" i="2"/>
  <c r="P930" i="2"/>
  <c r="BI927" i="2"/>
  <c r="BH927" i="2"/>
  <c r="BG927" i="2"/>
  <c r="BF927" i="2"/>
  <c r="T927" i="2"/>
  <c r="R927" i="2"/>
  <c r="P927" i="2"/>
  <c r="BI924" i="2"/>
  <c r="BH924" i="2"/>
  <c r="BG924" i="2"/>
  <c r="BF924" i="2"/>
  <c r="T924" i="2"/>
  <c r="R924" i="2"/>
  <c r="P924" i="2"/>
  <c r="BI921" i="2"/>
  <c r="BH921" i="2"/>
  <c r="BG921" i="2"/>
  <c r="BF921" i="2"/>
  <c r="T921" i="2"/>
  <c r="R921" i="2"/>
  <c r="P921" i="2"/>
  <c r="BI918" i="2"/>
  <c r="BH918" i="2"/>
  <c r="BG918" i="2"/>
  <c r="BF918" i="2"/>
  <c r="T918" i="2"/>
  <c r="R918" i="2"/>
  <c r="P918" i="2"/>
  <c r="BI915" i="2"/>
  <c r="BH915" i="2"/>
  <c r="BG915" i="2"/>
  <c r="BF915" i="2"/>
  <c r="T915" i="2"/>
  <c r="R915" i="2"/>
  <c r="P915" i="2"/>
  <c r="BI912" i="2"/>
  <c r="BH912" i="2"/>
  <c r="BG912" i="2"/>
  <c r="BF912" i="2"/>
  <c r="T912" i="2"/>
  <c r="R912" i="2"/>
  <c r="P912" i="2"/>
  <c r="BI909" i="2"/>
  <c r="BH909" i="2"/>
  <c r="BG909" i="2"/>
  <c r="BF909" i="2"/>
  <c r="T909" i="2"/>
  <c r="R909" i="2"/>
  <c r="P909" i="2"/>
  <c r="BI906" i="2"/>
  <c r="BH906" i="2"/>
  <c r="BG906" i="2"/>
  <c r="BF906" i="2"/>
  <c r="T906" i="2"/>
  <c r="R906" i="2"/>
  <c r="P906" i="2"/>
  <c r="BI903" i="2"/>
  <c r="BH903" i="2"/>
  <c r="BG903" i="2"/>
  <c r="BF903" i="2"/>
  <c r="T903" i="2"/>
  <c r="R903" i="2"/>
  <c r="P903" i="2"/>
  <c r="BI900" i="2"/>
  <c r="BH900" i="2"/>
  <c r="BG900" i="2"/>
  <c r="BF900" i="2"/>
  <c r="T900" i="2"/>
  <c r="R900" i="2"/>
  <c r="P900" i="2"/>
  <c r="BI897" i="2"/>
  <c r="BH897" i="2"/>
  <c r="BG897" i="2"/>
  <c r="BF897" i="2"/>
  <c r="T897" i="2"/>
  <c r="R897" i="2"/>
  <c r="P897" i="2"/>
  <c r="BI894" i="2"/>
  <c r="BH894" i="2"/>
  <c r="BG894" i="2"/>
  <c r="BF894" i="2"/>
  <c r="T894" i="2"/>
  <c r="R894" i="2"/>
  <c r="P894" i="2"/>
  <c r="BI891" i="2"/>
  <c r="BH891" i="2"/>
  <c r="BG891" i="2"/>
  <c r="BF891" i="2"/>
  <c r="T891" i="2"/>
  <c r="R891" i="2"/>
  <c r="P891" i="2"/>
  <c r="BI888" i="2"/>
  <c r="BH888" i="2"/>
  <c r="BG888" i="2"/>
  <c r="BF888" i="2"/>
  <c r="T888" i="2"/>
  <c r="R888" i="2"/>
  <c r="P888" i="2"/>
  <c r="BI886" i="2"/>
  <c r="BH886" i="2"/>
  <c r="BG886" i="2"/>
  <c r="BF886" i="2"/>
  <c r="T886" i="2"/>
  <c r="R886" i="2"/>
  <c r="P886" i="2"/>
  <c r="BI884" i="2"/>
  <c r="BH884" i="2"/>
  <c r="BG884" i="2"/>
  <c r="BF884" i="2"/>
  <c r="T884" i="2"/>
  <c r="R884" i="2"/>
  <c r="P884" i="2"/>
  <c r="BI882" i="2"/>
  <c r="BH882" i="2"/>
  <c r="BG882" i="2"/>
  <c r="BF882" i="2"/>
  <c r="T882" i="2"/>
  <c r="R882" i="2"/>
  <c r="P882" i="2"/>
  <c r="BI880" i="2"/>
  <c r="BH880" i="2"/>
  <c r="BG880" i="2"/>
  <c r="BF880" i="2"/>
  <c r="T880" i="2"/>
  <c r="R880" i="2"/>
  <c r="P880" i="2"/>
  <c r="BI878" i="2"/>
  <c r="BH878" i="2"/>
  <c r="BG878" i="2"/>
  <c r="BF878" i="2"/>
  <c r="T878" i="2"/>
  <c r="R878" i="2"/>
  <c r="P878" i="2"/>
  <c r="BI876" i="2"/>
  <c r="BH876" i="2"/>
  <c r="BG876" i="2"/>
  <c r="BF876" i="2"/>
  <c r="T876" i="2"/>
  <c r="R876" i="2"/>
  <c r="P876" i="2"/>
  <c r="BI874" i="2"/>
  <c r="BH874" i="2"/>
  <c r="BG874" i="2"/>
  <c r="BF874" i="2"/>
  <c r="T874" i="2"/>
  <c r="R874" i="2"/>
  <c r="P874" i="2"/>
  <c r="BI872" i="2"/>
  <c r="BH872" i="2"/>
  <c r="BG872" i="2"/>
  <c r="BF872" i="2"/>
  <c r="T872" i="2"/>
  <c r="R872" i="2"/>
  <c r="P872" i="2"/>
  <c r="BI870" i="2"/>
  <c r="BH870" i="2"/>
  <c r="BG870" i="2"/>
  <c r="BF870" i="2"/>
  <c r="T870" i="2"/>
  <c r="R870" i="2"/>
  <c r="P870" i="2"/>
  <c r="BI868" i="2"/>
  <c r="BH868" i="2"/>
  <c r="BG868" i="2"/>
  <c r="BF868" i="2"/>
  <c r="T868" i="2"/>
  <c r="R868" i="2"/>
  <c r="P868" i="2"/>
  <c r="BI866" i="2"/>
  <c r="BH866" i="2"/>
  <c r="BG866" i="2"/>
  <c r="BF866" i="2"/>
  <c r="T866" i="2"/>
  <c r="R866" i="2"/>
  <c r="P866" i="2"/>
  <c r="BI864" i="2"/>
  <c r="BH864" i="2"/>
  <c r="BG864" i="2"/>
  <c r="BF864" i="2"/>
  <c r="T864" i="2"/>
  <c r="R864" i="2"/>
  <c r="P864" i="2"/>
  <c r="BI862" i="2"/>
  <c r="BH862" i="2"/>
  <c r="BG862" i="2"/>
  <c r="BF862" i="2"/>
  <c r="T862" i="2"/>
  <c r="R862" i="2"/>
  <c r="P862" i="2"/>
  <c r="BI860" i="2"/>
  <c r="BH860" i="2"/>
  <c r="BG860" i="2"/>
  <c r="BF860" i="2"/>
  <c r="T860" i="2"/>
  <c r="R860" i="2"/>
  <c r="P860" i="2"/>
  <c r="BI858" i="2"/>
  <c r="BH858" i="2"/>
  <c r="BG858" i="2"/>
  <c r="BF858" i="2"/>
  <c r="T858" i="2"/>
  <c r="R858" i="2"/>
  <c r="P858" i="2"/>
  <c r="BI856" i="2"/>
  <c r="BH856" i="2"/>
  <c r="BG856" i="2"/>
  <c r="BF856" i="2"/>
  <c r="T856" i="2"/>
  <c r="R856" i="2"/>
  <c r="P856" i="2"/>
  <c r="BI854" i="2"/>
  <c r="BH854" i="2"/>
  <c r="BG854" i="2"/>
  <c r="BF854" i="2"/>
  <c r="T854" i="2"/>
  <c r="R854" i="2"/>
  <c r="P854" i="2"/>
  <c r="BI852" i="2"/>
  <c r="BH852" i="2"/>
  <c r="BG852" i="2"/>
  <c r="BF852" i="2"/>
  <c r="T852" i="2"/>
  <c r="R852" i="2"/>
  <c r="P852" i="2"/>
  <c r="BI850" i="2"/>
  <c r="BH850" i="2"/>
  <c r="BG850" i="2"/>
  <c r="BF850" i="2"/>
  <c r="T850" i="2"/>
  <c r="R850" i="2"/>
  <c r="P850" i="2"/>
  <c r="BI848" i="2"/>
  <c r="BH848" i="2"/>
  <c r="BG848" i="2"/>
  <c r="BF848" i="2"/>
  <c r="T848" i="2"/>
  <c r="R848" i="2"/>
  <c r="P848" i="2"/>
  <c r="BI846" i="2"/>
  <c r="BH846" i="2"/>
  <c r="BG846" i="2"/>
  <c r="BF846" i="2"/>
  <c r="T846" i="2"/>
  <c r="R846" i="2"/>
  <c r="P846" i="2"/>
  <c r="BI843" i="2"/>
  <c r="BH843" i="2"/>
  <c r="BG843" i="2"/>
  <c r="BF843" i="2"/>
  <c r="T843" i="2"/>
  <c r="R843" i="2"/>
  <c r="P843" i="2"/>
  <c r="BI840" i="2"/>
  <c r="BH840" i="2"/>
  <c r="BG840" i="2"/>
  <c r="BF840" i="2"/>
  <c r="T840" i="2"/>
  <c r="R840" i="2"/>
  <c r="P840" i="2"/>
  <c r="BI837" i="2"/>
  <c r="BH837" i="2"/>
  <c r="BG837" i="2"/>
  <c r="BF837" i="2"/>
  <c r="T837" i="2"/>
  <c r="R837" i="2"/>
  <c r="P837" i="2"/>
  <c r="BI834" i="2"/>
  <c r="BH834" i="2"/>
  <c r="BG834" i="2"/>
  <c r="BF834" i="2"/>
  <c r="T834" i="2"/>
  <c r="R834" i="2"/>
  <c r="P834" i="2"/>
  <c r="BI831" i="2"/>
  <c r="BH831" i="2"/>
  <c r="BG831" i="2"/>
  <c r="BF831" i="2"/>
  <c r="T831" i="2"/>
  <c r="R831" i="2"/>
  <c r="P831" i="2"/>
  <c r="BI828" i="2"/>
  <c r="BH828" i="2"/>
  <c r="BG828" i="2"/>
  <c r="BF828" i="2"/>
  <c r="T828" i="2"/>
  <c r="R828" i="2"/>
  <c r="P828" i="2"/>
  <c r="BI826" i="2"/>
  <c r="BH826" i="2"/>
  <c r="BG826" i="2"/>
  <c r="BF826" i="2"/>
  <c r="T826" i="2"/>
  <c r="R826" i="2"/>
  <c r="P826" i="2"/>
  <c r="BI824" i="2"/>
  <c r="BH824" i="2"/>
  <c r="BG824" i="2"/>
  <c r="BF824" i="2"/>
  <c r="T824" i="2"/>
  <c r="R824" i="2"/>
  <c r="P824" i="2"/>
  <c r="BI822" i="2"/>
  <c r="BH822" i="2"/>
  <c r="BG822" i="2"/>
  <c r="BF822" i="2"/>
  <c r="T822" i="2"/>
  <c r="R822" i="2"/>
  <c r="P822" i="2"/>
  <c r="BI820" i="2"/>
  <c r="BH820" i="2"/>
  <c r="BG820" i="2"/>
  <c r="BF820" i="2"/>
  <c r="T820" i="2"/>
  <c r="R820" i="2"/>
  <c r="P820" i="2"/>
  <c r="BI818" i="2"/>
  <c r="BH818" i="2"/>
  <c r="BG818" i="2"/>
  <c r="BF818" i="2"/>
  <c r="T818" i="2"/>
  <c r="R818" i="2"/>
  <c r="P818" i="2"/>
  <c r="BI816" i="2"/>
  <c r="BH816" i="2"/>
  <c r="BG816" i="2"/>
  <c r="BF816" i="2"/>
  <c r="T816" i="2"/>
  <c r="R816" i="2"/>
  <c r="P816" i="2"/>
  <c r="BI814" i="2"/>
  <c r="BH814" i="2"/>
  <c r="BG814" i="2"/>
  <c r="BF814" i="2"/>
  <c r="T814" i="2"/>
  <c r="R814" i="2"/>
  <c r="P814" i="2"/>
  <c r="BI812" i="2"/>
  <c r="BH812" i="2"/>
  <c r="BG812" i="2"/>
  <c r="BF812" i="2"/>
  <c r="T812" i="2"/>
  <c r="R812" i="2"/>
  <c r="P812" i="2"/>
  <c r="BI810" i="2"/>
  <c r="BH810" i="2"/>
  <c r="BG810" i="2"/>
  <c r="BF810" i="2"/>
  <c r="T810" i="2"/>
  <c r="R810" i="2"/>
  <c r="P810" i="2"/>
  <c r="BI808" i="2"/>
  <c r="BH808" i="2"/>
  <c r="BG808" i="2"/>
  <c r="BF808" i="2"/>
  <c r="T808" i="2"/>
  <c r="R808" i="2"/>
  <c r="P808" i="2"/>
  <c r="BI806" i="2"/>
  <c r="BH806" i="2"/>
  <c r="BG806" i="2"/>
  <c r="BF806" i="2"/>
  <c r="T806" i="2"/>
  <c r="R806" i="2"/>
  <c r="P806" i="2"/>
  <c r="BI804" i="2"/>
  <c r="BH804" i="2"/>
  <c r="BG804" i="2"/>
  <c r="BF804" i="2"/>
  <c r="T804" i="2"/>
  <c r="R804" i="2"/>
  <c r="P804" i="2"/>
  <c r="BI802" i="2"/>
  <c r="BH802" i="2"/>
  <c r="BG802" i="2"/>
  <c r="BF802" i="2"/>
  <c r="T802" i="2"/>
  <c r="R802" i="2"/>
  <c r="P802"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90" i="2"/>
  <c r="BH790" i="2"/>
  <c r="BG790" i="2"/>
  <c r="BF790" i="2"/>
  <c r="T790" i="2"/>
  <c r="R790" i="2"/>
  <c r="P790" i="2"/>
  <c r="BI788" i="2"/>
  <c r="BH788" i="2"/>
  <c r="BG788" i="2"/>
  <c r="BF788" i="2"/>
  <c r="T788" i="2"/>
  <c r="R788" i="2"/>
  <c r="P788" i="2"/>
  <c r="BI786" i="2"/>
  <c r="BH786" i="2"/>
  <c r="BG786" i="2"/>
  <c r="BF786" i="2"/>
  <c r="T786" i="2"/>
  <c r="R786" i="2"/>
  <c r="P786" i="2"/>
  <c r="BI784" i="2"/>
  <c r="BH784" i="2"/>
  <c r="BG784" i="2"/>
  <c r="BF784" i="2"/>
  <c r="T784" i="2"/>
  <c r="R784" i="2"/>
  <c r="P784" i="2"/>
  <c r="BI782" i="2"/>
  <c r="BH782" i="2"/>
  <c r="BG782" i="2"/>
  <c r="BF782" i="2"/>
  <c r="T782" i="2"/>
  <c r="R782" i="2"/>
  <c r="P782" i="2"/>
  <c r="BI780" i="2"/>
  <c r="BH780" i="2"/>
  <c r="BG780" i="2"/>
  <c r="BF780" i="2"/>
  <c r="T780" i="2"/>
  <c r="R780" i="2"/>
  <c r="P780"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54" i="2"/>
  <c r="BH754" i="2"/>
  <c r="BG754" i="2"/>
  <c r="BF754" i="2"/>
  <c r="T754" i="2"/>
  <c r="R754" i="2"/>
  <c r="P754" i="2"/>
  <c r="BI752" i="2"/>
  <c r="BH752" i="2"/>
  <c r="BG752" i="2"/>
  <c r="BF752" i="2"/>
  <c r="T752" i="2"/>
  <c r="R752" i="2"/>
  <c r="P752" i="2"/>
  <c r="BI749" i="2"/>
  <c r="BH749" i="2"/>
  <c r="BG749" i="2"/>
  <c r="BF749" i="2"/>
  <c r="T749" i="2"/>
  <c r="R749" i="2"/>
  <c r="P749" i="2"/>
  <c r="BI746" i="2"/>
  <c r="BH746" i="2"/>
  <c r="BG746" i="2"/>
  <c r="BF746" i="2"/>
  <c r="T746" i="2"/>
  <c r="R746" i="2"/>
  <c r="P746" i="2"/>
  <c r="BI743" i="2"/>
  <c r="BH743" i="2"/>
  <c r="BG743" i="2"/>
  <c r="BF743" i="2"/>
  <c r="T743" i="2"/>
  <c r="R743" i="2"/>
  <c r="P743" i="2"/>
  <c r="BI740" i="2"/>
  <c r="BH740" i="2"/>
  <c r="BG740" i="2"/>
  <c r="BF740" i="2"/>
  <c r="T740" i="2"/>
  <c r="R740" i="2"/>
  <c r="P740" i="2"/>
  <c r="BI737" i="2"/>
  <c r="BH737" i="2"/>
  <c r="BG737" i="2"/>
  <c r="BF737" i="2"/>
  <c r="T737" i="2"/>
  <c r="R737" i="2"/>
  <c r="P737" i="2"/>
  <c r="BI734" i="2"/>
  <c r="BH734" i="2"/>
  <c r="BG734" i="2"/>
  <c r="BF734" i="2"/>
  <c r="T734" i="2"/>
  <c r="R734" i="2"/>
  <c r="P734" i="2"/>
  <c r="BI731" i="2"/>
  <c r="BH731" i="2"/>
  <c r="BG731" i="2"/>
  <c r="BF731" i="2"/>
  <c r="T731" i="2"/>
  <c r="R731" i="2"/>
  <c r="P731" i="2"/>
  <c r="BI728" i="2"/>
  <c r="BH728" i="2"/>
  <c r="BG728" i="2"/>
  <c r="BF728" i="2"/>
  <c r="T728" i="2"/>
  <c r="R728" i="2"/>
  <c r="P728" i="2"/>
  <c r="BI725" i="2"/>
  <c r="BH725" i="2"/>
  <c r="BG725" i="2"/>
  <c r="BF725" i="2"/>
  <c r="T725" i="2"/>
  <c r="R725" i="2"/>
  <c r="P725" i="2"/>
  <c r="BI722" i="2"/>
  <c r="BH722" i="2"/>
  <c r="BG722" i="2"/>
  <c r="BF722" i="2"/>
  <c r="T722" i="2"/>
  <c r="R722" i="2"/>
  <c r="P722" i="2"/>
  <c r="BI719" i="2"/>
  <c r="BH719" i="2"/>
  <c r="BG719" i="2"/>
  <c r="BF719" i="2"/>
  <c r="T719" i="2"/>
  <c r="R719" i="2"/>
  <c r="P719" i="2"/>
  <c r="BI716" i="2"/>
  <c r="BH716" i="2"/>
  <c r="BG716" i="2"/>
  <c r="BF716" i="2"/>
  <c r="T716" i="2"/>
  <c r="R716" i="2"/>
  <c r="P716" i="2"/>
  <c r="BI713" i="2"/>
  <c r="BH713" i="2"/>
  <c r="BG713" i="2"/>
  <c r="BF713" i="2"/>
  <c r="T713" i="2"/>
  <c r="R713" i="2"/>
  <c r="P713" i="2"/>
  <c r="BI710" i="2"/>
  <c r="BH710" i="2"/>
  <c r="BG710" i="2"/>
  <c r="BF710" i="2"/>
  <c r="T710" i="2"/>
  <c r="R710" i="2"/>
  <c r="P710" i="2"/>
  <c r="BI707" i="2"/>
  <c r="BH707" i="2"/>
  <c r="BG707" i="2"/>
  <c r="BF707" i="2"/>
  <c r="T707" i="2"/>
  <c r="R707" i="2"/>
  <c r="P707" i="2"/>
  <c r="BI704" i="2"/>
  <c r="BH704" i="2"/>
  <c r="BG704" i="2"/>
  <c r="BF704" i="2"/>
  <c r="T704" i="2"/>
  <c r="R704" i="2"/>
  <c r="P704" i="2"/>
  <c r="BI701" i="2"/>
  <c r="BH701" i="2"/>
  <c r="BG701" i="2"/>
  <c r="BF701" i="2"/>
  <c r="T701" i="2"/>
  <c r="R701" i="2"/>
  <c r="P701" i="2"/>
  <c r="BI698" i="2"/>
  <c r="BH698" i="2"/>
  <c r="BG698" i="2"/>
  <c r="BF698" i="2"/>
  <c r="T698" i="2"/>
  <c r="R698" i="2"/>
  <c r="P698" i="2"/>
  <c r="BI695" i="2"/>
  <c r="BH695" i="2"/>
  <c r="BG695" i="2"/>
  <c r="BF695" i="2"/>
  <c r="T695" i="2"/>
  <c r="R695" i="2"/>
  <c r="P695" i="2"/>
  <c r="BI692" i="2"/>
  <c r="BH692" i="2"/>
  <c r="BG692" i="2"/>
  <c r="BF692" i="2"/>
  <c r="T692" i="2"/>
  <c r="R692" i="2"/>
  <c r="P692" i="2"/>
  <c r="BI689" i="2"/>
  <c r="BH689" i="2"/>
  <c r="BG689" i="2"/>
  <c r="BF689" i="2"/>
  <c r="T689" i="2"/>
  <c r="R689" i="2"/>
  <c r="P689" i="2"/>
  <c r="BI686" i="2"/>
  <c r="BH686" i="2"/>
  <c r="BG686" i="2"/>
  <c r="BF686" i="2"/>
  <c r="T686" i="2"/>
  <c r="R686" i="2"/>
  <c r="P686" i="2"/>
  <c r="BI683" i="2"/>
  <c r="BH683" i="2"/>
  <c r="BG683" i="2"/>
  <c r="BF683" i="2"/>
  <c r="T683" i="2"/>
  <c r="R683" i="2"/>
  <c r="P683" i="2"/>
  <c r="BI680" i="2"/>
  <c r="BH680" i="2"/>
  <c r="BG680" i="2"/>
  <c r="BF680" i="2"/>
  <c r="T680" i="2"/>
  <c r="R680" i="2"/>
  <c r="P680" i="2"/>
  <c r="BI677" i="2"/>
  <c r="BH677" i="2"/>
  <c r="BG677" i="2"/>
  <c r="BF677" i="2"/>
  <c r="T677" i="2"/>
  <c r="R677" i="2"/>
  <c r="P677" i="2"/>
  <c r="BI674" i="2"/>
  <c r="BH674" i="2"/>
  <c r="BG674" i="2"/>
  <c r="BF674" i="2"/>
  <c r="T674" i="2"/>
  <c r="R674" i="2"/>
  <c r="P674" i="2"/>
  <c r="BI671" i="2"/>
  <c r="BH671" i="2"/>
  <c r="BG671" i="2"/>
  <c r="BF671" i="2"/>
  <c r="T671" i="2"/>
  <c r="R671" i="2"/>
  <c r="P671" i="2"/>
  <c r="BI668" i="2"/>
  <c r="BH668" i="2"/>
  <c r="BG668" i="2"/>
  <c r="BF668" i="2"/>
  <c r="T668" i="2"/>
  <c r="R668" i="2"/>
  <c r="P668" i="2"/>
  <c r="BI665" i="2"/>
  <c r="BH665" i="2"/>
  <c r="BG665" i="2"/>
  <c r="BF665" i="2"/>
  <c r="T665" i="2"/>
  <c r="R665" i="2"/>
  <c r="P665" i="2"/>
  <c r="BI662" i="2"/>
  <c r="BH662" i="2"/>
  <c r="BG662" i="2"/>
  <c r="BF662" i="2"/>
  <c r="T662" i="2"/>
  <c r="R662" i="2"/>
  <c r="P662" i="2"/>
  <c r="BI659" i="2"/>
  <c r="BH659" i="2"/>
  <c r="BG659" i="2"/>
  <c r="BF659" i="2"/>
  <c r="T659" i="2"/>
  <c r="R659" i="2"/>
  <c r="P659" i="2"/>
  <c r="BI656" i="2"/>
  <c r="BH656" i="2"/>
  <c r="BG656" i="2"/>
  <c r="BF656" i="2"/>
  <c r="T656" i="2"/>
  <c r="R656" i="2"/>
  <c r="P656" i="2"/>
  <c r="BI653" i="2"/>
  <c r="BH653" i="2"/>
  <c r="BG653" i="2"/>
  <c r="BF653" i="2"/>
  <c r="T653" i="2"/>
  <c r="R653" i="2"/>
  <c r="P653" i="2"/>
  <c r="BI650" i="2"/>
  <c r="BH650" i="2"/>
  <c r="BG650" i="2"/>
  <c r="BF650" i="2"/>
  <c r="T650" i="2"/>
  <c r="R650" i="2"/>
  <c r="P650" i="2"/>
  <c r="BI647" i="2"/>
  <c r="BH647" i="2"/>
  <c r="BG647" i="2"/>
  <c r="BF647" i="2"/>
  <c r="T647" i="2"/>
  <c r="R647" i="2"/>
  <c r="P647" i="2"/>
  <c r="BI644" i="2"/>
  <c r="BH644" i="2"/>
  <c r="BG644" i="2"/>
  <c r="BF644" i="2"/>
  <c r="T644" i="2"/>
  <c r="R644" i="2"/>
  <c r="P644" i="2"/>
  <c r="BI641" i="2"/>
  <c r="BH641" i="2"/>
  <c r="BG641" i="2"/>
  <c r="BF641" i="2"/>
  <c r="T641" i="2"/>
  <c r="R641" i="2"/>
  <c r="P641" i="2"/>
  <c r="BI638" i="2"/>
  <c r="BH638" i="2"/>
  <c r="BG638" i="2"/>
  <c r="BF638" i="2"/>
  <c r="T638" i="2"/>
  <c r="R638" i="2"/>
  <c r="P638" i="2"/>
  <c r="BI635" i="2"/>
  <c r="BH635" i="2"/>
  <c r="BG635" i="2"/>
  <c r="BF635" i="2"/>
  <c r="T635" i="2"/>
  <c r="R635" i="2"/>
  <c r="P635" i="2"/>
  <c r="BI632" i="2"/>
  <c r="BH632" i="2"/>
  <c r="BG632" i="2"/>
  <c r="BF632" i="2"/>
  <c r="T632" i="2"/>
  <c r="R632" i="2"/>
  <c r="P632" i="2"/>
  <c r="BI629" i="2"/>
  <c r="BH629" i="2"/>
  <c r="BG629" i="2"/>
  <c r="BF629" i="2"/>
  <c r="T629" i="2"/>
  <c r="R629" i="2"/>
  <c r="P629" i="2"/>
  <c r="BI626" i="2"/>
  <c r="BH626" i="2"/>
  <c r="BG626" i="2"/>
  <c r="BF626" i="2"/>
  <c r="T626" i="2"/>
  <c r="R626" i="2"/>
  <c r="P626" i="2"/>
  <c r="BI623" i="2"/>
  <c r="BH623" i="2"/>
  <c r="BG623" i="2"/>
  <c r="BF623" i="2"/>
  <c r="T623" i="2"/>
  <c r="R623" i="2"/>
  <c r="P623" i="2"/>
  <c r="BI620" i="2"/>
  <c r="BH620" i="2"/>
  <c r="BG620" i="2"/>
  <c r="BF620" i="2"/>
  <c r="T620" i="2"/>
  <c r="R620" i="2"/>
  <c r="P620" i="2"/>
  <c r="BI617" i="2"/>
  <c r="BH617" i="2"/>
  <c r="BG617" i="2"/>
  <c r="BF617" i="2"/>
  <c r="T617" i="2"/>
  <c r="R617" i="2"/>
  <c r="P617" i="2"/>
  <c r="BI614" i="2"/>
  <c r="BH614" i="2"/>
  <c r="BG614" i="2"/>
  <c r="BF614" i="2"/>
  <c r="T614" i="2"/>
  <c r="R614" i="2"/>
  <c r="P614" i="2"/>
  <c r="BI611" i="2"/>
  <c r="BH611" i="2"/>
  <c r="BG611" i="2"/>
  <c r="BF611" i="2"/>
  <c r="T611" i="2"/>
  <c r="R611" i="2"/>
  <c r="P611" i="2"/>
  <c r="BI608" i="2"/>
  <c r="BH608" i="2"/>
  <c r="BG608" i="2"/>
  <c r="BF608" i="2"/>
  <c r="T608" i="2"/>
  <c r="R608" i="2"/>
  <c r="P608" i="2"/>
  <c r="BI605" i="2"/>
  <c r="BH605" i="2"/>
  <c r="BG605" i="2"/>
  <c r="BF605" i="2"/>
  <c r="T605" i="2"/>
  <c r="R605" i="2"/>
  <c r="P605" i="2"/>
  <c r="BI602" i="2"/>
  <c r="BH602" i="2"/>
  <c r="BG602" i="2"/>
  <c r="BF602" i="2"/>
  <c r="T602" i="2"/>
  <c r="R602" i="2"/>
  <c r="P602" i="2"/>
  <c r="BI599" i="2"/>
  <c r="BH599" i="2"/>
  <c r="BG599" i="2"/>
  <c r="BF599" i="2"/>
  <c r="T599" i="2"/>
  <c r="R599" i="2"/>
  <c r="P599" i="2"/>
  <c r="BI596" i="2"/>
  <c r="BH596" i="2"/>
  <c r="BG596" i="2"/>
  <c r="BF596" i="2"/>
  <c r="T596" i="2"/>
  <c r="R596" i="2"/>
  <c r="P596" i="2"/>
  <c r="BI593" i="2"/>
  <c r="BH593" i="2"/>
  <c r="BG593" i="2"/>
  <c r="BF593" i="2"/>
  <c r="T593" i="2"/>
  <c r="R593" i="2"/>
  <c r="P593" i="2"/>
  <c r="BI590" i="2"/>
  <c r="BH590" i="2"/>
  <c r="BG590" i="2"/>
  <c r="BF590" i="2"/>
  <c r="T590" i="2"/>
  <c r="R590" i="2"/>
  <c r="P590" i="2"/>
  <c r="BI587" i="2"/>
  <c r="BH587" i="2"/>
  <c r="BG587" i="2"/>
  <c r="BF587" i="2"/>
  <c r="T587" i="2"/>
  <c r="R587" i="2"/>
  <c r="P587" i="2"/>
  <c r="BI584" i="2"/>
  <c r="BH584" i="2"/>
  <c r="BG584" i="2"/>
  <c r="BF584" i="2"/>
  <c r="T584" i="2"/>
  <c r="R584" i="2"/>
  <c r="P584" i="2"/>
  <c r="BI581" i="2"/>
  <c r="BH581" i="2"/>
  <c r="BG581" i="2"/>
  <c r="BF581" i="2"/>
  <c r="T581" i="2"/>
  <c r="R581" i="2"/>
  <c r="P581" i="2"/>
  <c r="BI579" i="2"/>
  <c r="BH579" i="2"/>
  <c r="BG579" i="2"/>
  <c r="BF579" i="2"/>
  <c r="T579" i="2"/>
  <c r="R579" i="2"/>
  <c r="P579" i="2"/>
  <c r="BI577" i="2"/>
  <c r="BH577" i="2"/>
  <c r="BG577" i="2"/>
  <c r="BF577" i="2"/>
  <c r="T577" i="2"/>
  <c r="R577" i="2"/>
  <c r="P577" i="2"/>
  <c r="BI575" i="2"/>
  <c r="BH575" i="2"/>
  <c r="BG575" i="2"/>
  <c r="BF575" i="2"/>
  <c r="T575" i="2"/>
  <c r="R575" i="2"/>
  <c r="P575" i="2"/>
  <c r="BI573" i="2"/>
  <c r="BH573" i="2"/>
  <c r="BG573" i="2"/>
  <c r="BF573" i="2"/>
  <c r="T573" i="2"/>
  <c r="R573" i="2"/>
  <c r="P573" i="2"/>
  <c r="BI571" i="2"/>
  <c r="BH571" i="2"/>
  <c r="BG571" i="2"/>
  <c r="BF571" i="2"/>
  <c r="T571" i="2"/>
  <c r="R571" i="2"/>
  <c r="P571" i="2"/>
  <c r="BI569" i="2"/>
  <c r="BH569" i="2"/>
  <c r="BG569" i="2"/>
  <c r="BF569" i="2"/>
  <c r="T569" i="2"/>
  <c r="R569" i="2"/>
  <c r="P569" i="2"/>
  <c r="BI567" i="2"/>
  <c r="BH567" i="2"/>
  <c r="BG567" i="2"/>
  <c r="BF567" i="2"/>
  <c r="T567" i="2"/>
  <c r="R567" i="2"/>
  <c r="P567" i="2"/>
  <c r="BI565" i="2"/>
  <c r="BH565" i="2"/>
  <c r="BG565" i="2"/>
  <c r="BF565" i="2"/>
  <c r="T565" i="2"/>
  <c r="R565" i="2"/>
  <c r="P565" i="2"/>
  <c r="BI563" i="2"/>
  <c r="BH563" i="2"/>
  <c r="BG563" i="2"/>
  <c r="BF563" i="2"/>
  <c r="T563" i="2"/>
  <c r="R563" i="2"/>
  <c r="P563" i="2"/>
  <c r="BI561" i="2"/>
  <c r="BH561" i="2"/>
  <c r="BG561" i="2"/>
  <c r="BF561" i="2"/>
  <c r="T561" i="2"/>
  <c r="R561" i="2"/>
  <c r="P561" i="2"/>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7" i="2"/>
  <c r="BH547" i="2"/>
  <c r="BG547" i="2"/>
  <c r="BF547" i="2"/>
  <c r="T547" i="2"/>
  <c r="R547" i="2"/>
  <c r="P547" i="2"/>
  <c r="BI545" i="2"/>
  <c r="BH545" i="2"/>
  <c r="BG545" i="2"/>
  <c r="BF545" i="2"/>
  <c r="T545" i="2"/>
  <c r="R545" i="2"/>
  <c r="P545" i="2"/>
  <c r="BI543" i="2"/>
  <c r="BH543" i="2"/>
  <c r="BG543" i="2"/>
  <c r="BF543" i="2"/>
  <c r="T543" i="2"/>
  <c r="R543" i="2"/>
  <c r="P543" i="2"/>
  <c r="BI541" i="2"/>
  <c r="BH541" i="2"/>
  <c r="BG541" i="2"/>
  <c r="BF541" i="2"/>
  <c r="T541" i="2"/>
  <c r="R541" i="2"/>
  <c r="P541" i="2"/>
  <c r="BI539" i="2"/>
  <c r="BH539" i="2"/>
  <c r="BG539" i="2"/>
  <c r="BF539" i="2"/>
  <c r="T539" i="2"/>
  <c r="R539" i="2"/>
  <c r="P539" i="2"/>
  <c r="BI537" i="2"/>
  <c r="BH537" i="2"/>
  <c r="BG537" i="2"/>
  <c r="BF537" i="2"/>
  <c r="T537" i="2"/>
  <c r="R537" i="2"/>
  <c r="P537" i="2"/>
  <c r="BI535" i="2"/>
  <c r="BH535" i="2"/>
  <c r="BG535" i="2"/>
  <c r="BF535" i="2"/>
  <c r="T535" i="2"/>
  <c r="R535" i="2"/>
  <c r="P535" i="2"/>
  <c r="BI533" i="2"/>
  <c r="BH533" i="2"/>
  <c r="BG533" i="2"/>
  <c r="BF533" i="2"/>
  <c r="T533" i="2"/>
  <c r="R533" i="2"/>
  <c r="P533" i="2"/>
  <c r="BI531" i="2"/>
  <c r="BH531" i="2"/>
  <c r="BG531" i="2"/>
  <c r="BF531" i="2"/>
  <c r="T531" i="2"/>
  <c r="R531" i="2"/>
  <c r="P531" i="2"/>
  <c r="BI529" i="2"/>
  <c r="BH529" i="2"/>
  <c r="BG529" i="2"/>
  <c r="BF529" i="2"/>
  <c r="T529" i="2"/>
  <c r="R529" i="2"/>
  <c r="P529" i="2"/>
  <c r="BI527" i="2"/>
  <c r="BH527" i="2"/>
  <c r="BG527" i="2"/>
  <c r="BF527" i="2"/>
  <c r="T527" i="2"/>
  <c r="R527" i="2"/>
  <c r="P527" i="2"/>
  <c r="BI524" i="2"/>
  <c r="BH524" i="2"/>
  <c r="BG524" i="2"/>
  <c r="BF524" i="2"/>
  <c r="T524" i="2"/>
  <c r="R524" i="2"/>
  <c r="P524" i="2"/>
  <c r="BI521" i="2"/>
  <c r="BH521" i="2"/>
  <c r="BG521" i="2"/>
  <c r="BF521" i="2"/>
  <c r="T521" i="2"/>
  <c r="R521" i="2"/>
  <c r="P521" i="2"/>
  <c r="BI518" i="2"/>
  <c r="BH518" i="2"/>
  <c r="BG518" i="2"/>
  <c r="BF518" i="2"/>
  <c r="T518" i="2"/>
  <c r="R518" i="2"/>
  <c r="P518" i="2"/>
  <c r="BI515" i="2"/>
  <c r="BH515" i="2"/>
  <c r="BG515" i="2"/>
  <c r="BF515" i="2"/>
  <c r="T515" i="2"/>
  <c r="R515" i="2"/>
  <c r="P515" i="2"/>
  <c r="BI512" i="2"/>
  <c r="BH512" i="2"/>
  <c r="BG512" i="2"/>
  <c r="BF512" i="2"/>
  <c r="T512" i="2"/>
  <c r="R512" i="2"/>
  <c r="P512" i="2"/>
  <c r="BI509" i="2"/>
  <c r="BH509" i="2"/>
  <c r="BG509" i="2"/>
  <c r="BF509" i="2"/>
  <c r="T509" i="2"/>
  <c r="R509" i="2"/>
  <c r="P509" i="2"/>
  <c r="BI506" i="2"/>
  <c r="BH506" i="2"/>
  <c r="BG506" i="2"/>
  <c r="BF506" i="2"/>
  <c r="T506" i="2"/>
  <c r="R506" i="2"/>
  <c r="P506" i="2"/>
  <c r="BI503" i="2"/>
  <c r="BH503" i="2"/>
  <c r="BG503" i="2"/>
  <c r="BF503" i="2"/>
  <c r="T503" i="2"/>
  <c r="R503" i="2"/>
  <c r="P503" i="2"/>
  <c r="BI500" i="2"/>
  <c r="BH500" i="2"/>
  <c r="BG500" i="2"/>
  <c r="BF500" i="2"/>
  <c r="T500" i="2"/>
  <c r="R500" i="2"/>
  <c r="P500" i="2"/>
  <c r="BI498" i="2"/>
  <c r="BH498" i="2"/>
  <c r="BG498" i="2"/>
  <c r="BF498" i="2"/>
  <c r="T498" i="2"/>
  <c r="R498" i="2"/>
  <c r="P498" i="2"/>
  <c r="BI496" i="2"/>
  <c r="BH496" i="2"/>
  <c r="BG496" i="2"/>
  <c r="BF496" i="2"/>
  <c r="T496" i="2"/>
  <c r="R496" i="2"/>
  <c r="P496" i="2"/>
  <c r="BI494" i="2"/>
  <c r="BH494" i="2"/>
  <c r="BG494" i="2"/>
  <c r="BF494" i="2"/>
  <c r="T494" i="2"/>
  <c r="R494" i="2"/>
  <c r="P494" i="2"/>
  <c r="BI492" i="2"/>
  <c r="BH492" i="2"/>
  <c r="BG492" i="2"/>
  <c r="BF492" i="2"/>
  <c r="T492" i="2"/>
  <c r="R492" i="2"/>
  <c r="P492" i="2"/>
  <c r="BI489" i="2"/>
  <c r="BH489" i="2"/>
  <c r="BG489" i="2"/>
  <c r="BF489" i="2"/>
  <c r="T489" i="2"/>
  <c r="R489" i="2"/>
  <c r="P489" i="2"/>
  <c r="BI486" i="2"/>
  <c r="BH486" i="2"/>
  <c r="BG486" i="2"/>
  <c r="BF486" i="2"/>
  <c r="T486" i="2"/>
  <c r="R486" i="2"/>
  <c r="P486" i="2"/>
  <c r="BI483" i="2"/>
  <c r="BH483" i="2"/>
  <c r="BG483" i="2"/>
  <c r="BF483" i="2"/>
  <c r="T483" i="2"/>
  <c r="R483" i="2"/>
  <c r="P483" i="2"/>
  <c r="BI480" i="2"/>
  <c r="BH480" i="2"/>
  <c r="BG480" i="2"/>
  <c r="BF480" i="2"/>
  <c r="T480" i="2"/>
  <c r="R480" i="2"/>
  <c r="P480" i="2"/>
  <c r="BI477" i="2"/>
  <c r="BH477" i="2"/>
  <c r="BG477" i="2"/>
  <c r="BF477" i="2"/>
  <c r="T477" i="2"/>
  <c r="R477" i="2"/>
  <c r="P477" i="2"/>
  <c r="BI474" i="2"/>
  <c r="BH474" i="2"/>
  <c r="BG474" i="2"/>
  <c r="BF474" i="2"/>
  <c r="T474" i="2"/>
  <c r="R474" i="2"/>
  <c r="P474" i="2"/>
  <c r="BI471" i="2"/>
  <c r="BH471" i="2"/>
  <c r="BG471" i="2"/>
  <c r="BF471" i="2"/>
  <c r="T471" i="2"/>
  <c r="R471" i="2"/>
  <c r="P471" i="2"/>
  <c r="BI468" i="2"/>
  <c r="BH468" i="2"/>
  <c r="BG468" i="2"/>
  <c r="BF468" i="2"/>
  <c r="T468" i="2"/>
  <c r="R468" i="2"/>
  <c r="P468" i="2"/>
  <c r="BI465" i="2"/>
  <c r="BH465" i="2"/>
  <c r="BG465" i="2"/>
  <c r="BF465" i="2"/>
  <c r="T465" i="2"/>
  <c r="R465" i="2"/>
  <c r="P465" i="2"/>
  <c r="BI462" i="2"/>
  <c r="BH462" i="2"/>
  <c r="BG462" i="2"/>
  <c r="BF462" i="2"/>
  <c r="T462" i="2"/>
  <c r="R462" i="2"/>
  <c r="P462" i="2"/>
  <c r="BI459" i="2"/>
  <c r="BH459" i="2"/>
  <c r="BG459" i="2"/>
  <c r="BF459" i="2"/>
  <c r="T459" i="2"/>
  <c r="R459" i="2"/>
  <c r="P459" i="2"/>
  <c r="BI456" i="2"/>
  <c r="BH456" i="2"/>
  <c r="BG456" i="2"/>
  <c r="BF456" i="2"/>
  <c r="T456" i="2"/>
  <c r="R456" i="2"/>
  <c r="P456" i="2"/>
  <c r="BI453" i="2"/>
  <c r="BH453" i="2"/>
  <c r="BG453" i="2"/>
  <c r="BF453" i="2"/>
  <c r="T453" i="2"/>
  <c r="R453" i="2"/>
  <c r="P453" i="2"/>
  <c r="BI450" i="2"/>
  <c r="BH450" i="2"/>
  <c r="BG450" i="2"/>
  <c r="BF450" i="2"/>
  <c r="T450" i="2"/>
  <c r="R450" i="2"/>
  <c r="P450" i="2"/>
  <c r="BI447" i="2"/>
  <c r="BH447" i="2"/>
  <c r="BG447" i="2"/>
  <c r="BF447" i="2"/>
  <c r="T447" i="2"/>
  <c r="R447" i="2"/>
  <c r="P447" i="2"/>
  <c r="BI444" i="2"/>
  <c r="BH444" i="2"/>
  <c r="BG444" i="2"/>
  <c r="BF444" i="2"/>
  <c r="T444" i="2"/>
  <c r="R444" i="2"/>
  <c r="P444" i="2"/>
  <c r="BI441" i="2"/>
  <c r="BH441" i="2"/>
  <c r="BG441" i="2"/>
  <c r="BF441" i="2"/>
  <c r="T441" i="2"/>
  <c r="R441" i="2"/>
  <c r="P441" i="2"/>
  <c r="BI438" i="2"/>
  <c r="BH438" i="2"/>
  <c r="BG438" i="2"/>
  <c r="BF438" i="2"/>
  <c r="T438" i="2"/>
  <c r="R438" i="2"/>
  <c r="P438" i="2"/>
  <c r="BI435" i="2"/>
  <c r="BH435" i="2"/>
  <c r="BG435" i="2"/>
  <c r="BF435" i="2"/>
  <c r="T435" i="2"/>
  <c r="R435" i="2"/>
  <c r="P435" i="2"/>
  <c r="BI432" i="2"/>
  <c r="BH432" i="2"/>
  <c r="BG432" i="2"/>
  <c r="BF432" i="2"/>
  <c r="T432" i="2"/>
  <c r="R432" i="2"/>
  <c r="P432" i="2"/>
  <c r="BI429" i="2"/>
  <c r="BH429" i="2"/>
  <c r="BG429" i="2"/>
  <c r="BF429" i="2"/>
  <c r="T429" i="2"/>
  <c r="R429" i="2"/>
  <c r="P429" i="2"/>
  <c r="BI426" i="2"/>
  <c r="BH426" i="2"/>
  <c r="BG426" i="2"/>
  <c r="BF426" i="2"/>
  <c r="T426" i="2"/>
  <c r="R426" i="2"/>
  <c r="P426" i="2"/>
  <c r="BI423" i="2"/>
  <c r="BH423" i="2"/>
  <c r="BG423" i="2"/>
  <c r="BF423" i="2"/>
  <c r="T423" i="2"/>
  <c r="R423" i="2"/>
  <c r="P423" i="2"/>
  <c r="BI420" i="2"/>
  <c r="BH420" i="2"/>
  <c r="BG420" i="2"/>
  <c r="BF420" i="2"/>
  <c r="T420" i="2"/>
  <c r="R420" i="2"/>
  <c r="P420" i="2"/>
  <c r="BI417" i="2"/>
  <c r="BH417" i="2"/>
  <c r="BG417" i="2"/>
  <c r="BF417" i="2"/>
  <c r="T417" i="2"/>
  <c r="R417" i="2"/>
  <c r="P417" i="2"/>
  <c r="BI414" i="2"/>
  <c r="BH414" i="2"/>
  <c r="BG414" i="2"/>
  <c r="BF414" i="2"/>
  <c r="T414" i="2"/>
  <c r="R414" i="2"/>
  <c r="P414" i="2"/>
  <c r="BI411" i="2"/>
  <c r="BH411" i="2"/>
  <c r="BG411" i="2"/>
  <c r="BF411" i="2"/>
  <c r="T411" i="2"/>
  <c r="R411" i="2"/>
  <c r="P411" i="2"/>
  <c r="BI408" i="2"/>
  <c r="BH408" i="2"/>
  <c r="BG408" i="2"/>
  <c r="BF408" i="2"/>
  <c r="T408" i="2"/>
  <c r="R408" i="2"/>
  <c r="P408" i="2"/>
  <c r="BI405" i="2"/>
  <c r="BH405" i="2"/>
  <c r="BG405" i="2"/>
  <c r="BF405" i="2"/>
  <c r="T405" i="2"/>
  <c r="R405" i="2"/>
  <c r="P405" i="2"/>
  <c r="BI402" i="2"/>
  <c r="BH402" i="2"/>
  <c r="BG402" i="2"/>
  <c r="BF402" i="2"/>
  <c r="T402" i="2"/>
  <c r="R402" i="2"/>
  <c r="P402" i="2"/>
  <c r="BI399" i="2"/>
  <c r="BH399" i="2"/>
  <c r="BG399" i="2"/>
  <c r="BF399" i="2"/>
  <c r="T399" i="2"/>
  <c r="R399" i="2"/>
  <c r="P399" i="2"/>
  <c r="BI396" i="2"/>
  <c r="BH396" i="2"/>
  <c r="BG396" i="2"/>
  <c r="BF396" i="2"/>
  <c r="T396" i="2"/>
  <c r="R396" i="2"/>
  <c r="P396" i="2"/>
  <c r="BI393" i="2"/>
  <c r="BH393" i="2"/>
  <c r="BG393" i="2"/>
  <c r="BF393" i="2"/>
  <c r="T393" i="2"/>
  <c r="R393" i="2"/>
  <c r="P393" i="2"/>
  <c r="BI390" i="2"/>
  <c r="BH390" i="2"/>
  <c r="BG390" i="2"/>
  <c r="BF390" i="2"/>
  <c r="T390" i="2"/>
  <c r="R390" i="2"/>
  <c r="P390" i="2"/>
  <c r="BI387" i="2"/>
  <c r="BH387" i="2"/>
  <c r="BG387" i="2"/>
  <c r="BF387" i="2"/>
  <c r="T387" i="2"/>
  <c r="R387" i="2"/>
  <c r="P387" i="2"/>
  <c r="BI384" i="2"/>
  <c r="BH384" i="2"/>
  <c r="BG384" i="2"/>
  <c r="BF384" i="2"/>
  <c r="T384" i="2"/>
  <c r="R384" i="2"/>
  <c r="P384" i="2"/>
  <c r="BI381" i="2"/>
  <c r="BH381" i="2"/>
  <c r="BG381" i="2"/>
  <c r="BF381" i="2"/>
  <c r="T381" i="2"/>
  <c r="R381" i="2"/>
  <c r="P381" i="2"/>
  <c r="BI378" i="2"/>
  <c r="BH378" i="2"/>
  <c r="BG378" i="2"/>
  <c r="BF378" i="2"/>
  <c r="T378" i="2"/>
  <c r="R378" i="2"/>
  <c r="P378" i="2"/>
  <c r="BI375" i="2"/>
  <c r="BH375" i="2"/>
  <c r="BG375" i="2"/>
  <c r="BF375" i="2"/>
  <c r="T375" i="2"/>
  <c r="R375" i="2"/>
  <c r="P375" i="2"/>
  <c r="BI372" i="2"/>
  <c r="BH372" i="2"/>
  <c r="BG372" i="2"/>
  <c r="BF372" i="2"/>
  <c r="T372" i="2"/>
  <c r="R372" i="2"/>
  <c r="P372" i="2"/>
  <c r="BI369" i="2"/>
  <c r="BH369" i="2"/>
  <c r="BG369" i="2"/>
  <c r="BF369" i="2"/>
  <c r="T369" i="2"/>
  <c r="R369" i="2"/>
  <c r="P369" i="2"/>
  <c r="BI366" i="2"/>
  <c r="BH366" i="2"/>
  <c r="BG366" i="2"/>
  <c r="BF366" i="2"/>
  <c r="T366" i="2"/>
  <c r="R366" i="2"/>
  <c r="P366" i="2"/>
  <c r="BI363" i="2"/>
  <c r="BH363" i="2"/>
  <c r="BG363" i="2"/>
  <c r="BF363" i="2"/>
  <c r="T363" i="2"/>
  <c r="R363" i="2"/>
  <c r="P363" i="2"/>
  <c r="BI360" i="2"/>
  <c r="BH360" i="2"/>
  <c r="BG360" i="2"/>
  <c r="BF360" i="2"/>
  <c r="T360" i="2"/>
  <c r="R360" i="2"/>
  <c r="P360" i="2"/>
  <c r="BI357" i="2"/>
  <c r="BH357" i="2"/>
  <c r="BG357" i="2"/>
  <c r="BF357" i="2"/>
  <c r="T357" i="2"/>
  <c r="R357" i="2"/>
  <c r="P357" i="2"/>
  <c r="BI354" i="2"/>
  <c r="BH354" i="2"/>
  <c r="BG354" i="2"/>
  <c r="BF354" i="2"/>
  <c r="T354" i="2"/>
  <c r="R354" i="2"/>
  <c r="P354" i="2"/>
  <c r="BI352" i="2"/>
  <c r="BH352" i="2"/>
  <c r="BG352" i="2"/>
  <c r="BF352" i="2"/>
  <c r="T352" i="2"/>
  <c r="R352" i="2"/>
  <c r="P352"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41" i="2"/>
  <c r="BH341" i="2"/>
  <c r="BG341" i="2"/>
  <c r="BF341" i="2"/>
  <c r="T341" i="2"/>
  <c r="R341" i="2"/>
  <c r="P341" i="2"/>
  <c r="BI338" i="2"/>
  <c r="BH338" i="2"/>
  <c r="BG338" i="2"/>
  <c r="BF338" i="2"/>
  <c r="T338" i="2"/>
  <c r="R338" i="2"/>
  <c r="P338" i="2"/>
  <c r="BI335" i="2"/>
  <c r="BH335" i="2"/>
  <c r="BG335" i="2"/>
  <c r="BF335" i="2"/>
  <c r="T335" i="2"/>
  <c r="R335" i="2"/>
  <c r="P335" i="2"/>
  <c r="BI332" i="2"/>
  <c r="BH332" i="2"/>
  <c r="BG332" i="2"/>
  <c r="BF332" i="2"/>
  <c r="T332" i="2"/>
  <c r="R332" i="2"/>
  <c r="P332" i="2"/>
  <c r="BI329" i="2"/>
  <c r="BH329" i="2"/>
  <c r="BG329" i="2"/>
  <c r="BF329" i="2"/>
  <c r="T329" i="2"/>
  <c r="R329" i="2"/>
  <c r="P329" i="2"/>
  <c r="BI326" i="2"/>
  <c r="BH326" i="2"/>
  <c r="BG326" i="2"/>
  <c r="BF326" i="2"/>
  <c r="T326" i="2"/>
  <c r="R326" i="2"/>
  <c r="P326"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9" i="2"/>
  <c r="BH259" i="2"/>
  <c r="BG259" i="2"/>
  <c r="BF259" i="2"/>
  <c r="T259" i="2"/>
  <c r="R259" i="2"/>
  <c r="P259" i="2"/>
  <c r="BI257" i="2"/>
  <c r="BH257" i="2"/>
  <c r="BG257" i="2"/>
  <c r="BF257" i="2"/>
  <c r="T257" i="2"/>
  <c r="R257" i="2"/>
  <c r="P257" i="2"/>
  <c r="BI254" i="2"/>
  <c r="BH254" i="2"/>
  <c r="BG254" i="2"/>
  <c r="BF254" i="2"/>
  <c r="T254" i="2"/>
  <c r="R254" i="2"/>
  <c r="P254"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9" i="2"/>
  <c r="BH239" i="2"/>
  <c r="BG239" i="2"/>
  <c r="BF239" i="2"/>
  <c r="T239" i="2"/>
  <c r="R239" i="2"/>
  <c r="P239" i="2"/>
  <c r="BI236" i="2"/>
  <c r="BH236" i="2"/>
  <c r="BG236" i="2"/>
  <c r="BF236" i="2"/>
  <c r="T236" i="2"/>
  <c r="R236" i="2"/>
  <c r="P236" i="2"/>
  <c r="BI233" i="2"/>
  <c r="BH233" i="2"/>
  <c r="BG233" i="2"/>
  <c r="BF233" i="2"/>
  <c r="T233" i="2"/>
  <c r="R233" i="2"/>
  <c r="P233" i="2"/>
  <c r="BI230" i="2"/>
  <c r="BH230" i="2"/>
  <c r="BG230" i="2"/>
  <c r="BF230" i="2"/>
  <c r="T230" i="2"/>
  <c r="R230" i="2"/>
  <c r="P230" i="2"/>
  <c r="BI227" i="2"/>
  <c r="BH227" i="2"/>
  <c r="BG227" i="2"/>
  <c r="BF227" i="2"/>
  <c r="T227" i="2"/>
  <c r="R227" i="2"/>
  <c r="P227" i="2"/>
  <c r="BI224" i="2"/>
  <c r="BH224" i="2"/>
  <c r="BG224" i="2"/>
  <c r="BF224" i="2"/>
  <c r="T224" i="2"/>
  <c r="R224" i="2"/>
  <c r="P224" i="2"/>
  <c r="BI221" i="2"/>
  <c r="BH221" i="2"/>
  <c r="BG221" i="2"/>
  <c r="BF221" i="2"/>
  <c r="T221" i="2"/>
  <c r="R221" i="2"/>
  <c r="P221"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6" i="2"/>
  <c r="BH206" i="2"/>
  <c r="BG206" i="2"/>
  <c r="BF206" i="2"/>
  <c r="T206" i="2"/>
  <c r="R206" i="2"/>
  <c r="P206" i="2"/>
  <c r="BI203" i="2"/>
  <c r="BH203" i="2"/>
  <c r="BG203" i="2"/>
  <c r="BF203" i="2"/>
  <c r="T203" i="2"/>
  <c r="R203" i="2"/>
  <c r="P203"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3" i="2"/>
  <c r="BH173" i="2"/>
  <c r="BG173" i="2"/>
  <c r="BF173" i="2"/>
  <c r="T173" i="2"/>
  <c r="R173" i="2"/>
  <c r="P173"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J113" i="2"/>
  <c r="F112" i="2"/>
  <c r="F110" i="2"/>
  <c r="E108" i="2"/>
  <c r="J92" i="2"/>
  <c r="F91" i="2"/>
  <c r="F89" i="2"/>
  <c r="E87" i="2"/>
  <c r="J21" i="2"/>
  <c r="E21" i="2"/>
  <c r="J112" i="2" s="1"/>
  <c r="J20" i="2"/>
  <c r="J18" i="2"/>
  <c r="E18" i="2"/>
  <c r="F92" i="2" s="1"/>
  <c r="J17" i="2"/>
  <c r="J12" i="2"/>
  <c r="J110" i="2"/>
  <c r="E7" i="2"/>
  <c r="E85" i="2"/>
  <c r="L90" i="1"/>
  <c r="AM90" i="1"/>
  <c r="AM89" i="1"/>
  <c r="L89" i="1"/>
  <c r="AM87" i="1"/>
  <c r="L87" i="1"/>
  <c r="L85" i="1"/>
  <c r="L84" i="1"/>
  <c r="J1102" i="2"/>
  <c r="BK1081" i="2"/>
  <c r="J1066" i="2"/>
  <c r="BK1042" i="2"/>
  <c r="BK1009" i="2"/>
  <c r="BK1000" i="2"/>
  <c r="BK979" i="2"/>
  <c r="J964" i="2"/>
  <c r="J952" i="2"/>
  <c r="BK939" i="2"/>
  <c r="BK930" i="2"/>
  <c r="BK897" i="2"/>
  <c r="BK888" i="2"/>
  <c r="BK878" i="2"/>
  <c r="J868" i="2"/>
  <c r="J860" i="2"/>
  <c r="BK846" i="2"/>
  <c r="BK820" i="2"/>
  <c r="BK812" i="2"/>
  <c r="BK800" i="2"/>
  <c r="BK790" i="2"/>
  <c r="BK778" i="2"/>
  <c r="BK762" i="2"/>
  <c r="BK749" i="2"/>
  <c r="BK734" i="2"/>
  <c r="BK707" i="2"/>
  <c r="BK689" i="2"/>
  <c r="BK677" i="2"/>
  <c r="J647" i="2"/>
  <c r="J614" i="2"/>
  <c r="BK596" i="2"/>
  <c r="BK579" i="2"/>
  <c r="J571" i="2"/>
  <c r="J565" i="2"/>
  <c r="J420" i="2"/>
  <c r="J393" i="2"/>
  <c r="J372" i="2"/>
  <c r="BK352" i="2"/>
  <c r="J341" i="2"/>
  <c r="BK309" i="2"/>
  <c r="J295" i="2"/>
  <c r="J289" i="2"/>
  <c r="BK279" i="2"/>
  <c r="BK267" i="2"/>
  <c r="BK233" i="2"/>
  <c r="J185" i="2"/>
  <c r="J170" i="2"/>
  <c r="BK139" i="2"/>
  <c r="AS101" i="1"/>
  <c r="BK1024" i="2"/>
  <c r="BK988" i="2"/>
  <c r="BK975" i="2"/>
  <c r="BK967" i="2"/>
  <c r="J939" i="2"/>
  <c r="J924" i="2"/>
  <c r="J900" i="2"/>
  <c r="BK884" i="2"/>
  <c r="BK872" i="2"/>
  <c r="BK864" i="2"/>
  <c r="J852" i="2"/>
  <c r="BK837" i="2"/>
  <c r="J822" i="2"/>
  <c r="J816" i="2"/>
  <c r="J786" i="2"/>
  <c r="J778" i="2"/>
  <c r="BK764" i="2"/>
  <c r="J754" i="2"/>
  <c r="BK728" i="2"/>
  <c r="BK722" i="2"/>
  <c r="BK713" i="2"/>
  <c r="BK695" i="2"/>
  <c r="BK671" i="2"/>
  <c r="BK662" i="2"/>
  <c r="BK644" i="2"/>
  <c r="J626" i="2"/>
  <c r="J605" i="2"/>
  <c r="J561" i="2"/>
  <c r="J549" i="2"/>
  <c r="J543" i="2"/>
  <c r="J535" i="2"/>
  <c r="J527" i="2"/>
  <c r="BK503" i="2"/>
  <c r="BK492" i="2"/>
  <c r="BK489" i="2"/>
  <c r="J480" i="2"/>
  <c r="J465" i="2"/>
  <c r="J456" i="2"/>
  <c r="BK447" i="2"/>
  <c r="BK438" i="2"/>
  <c r="J423" i="2"/>
  <c r="J414" i="2"/>
  <c r="BK393" i="2"/>
  <c r="J384" i="2"/>
  <c r="BK369" i="2"/>
  <c r="BK347" i="2"/>
  <c r="BK338" i="2"/>
  <c r="BK329" i="2"/>
  <c r="BK321" i="2"/>
  <c r="BK313" i="2"/>
  <c r="J307" i="2"/>
  <c r="J269" i="2"/>
  <c r="BK261" i="2"/>
  <c r="BK245" i="2"/>
  <c r="J233" i="2"/>
  <c r="BK227" i="2"/>
  <c r="J221" i="2"/>
  <c r="J209" i="2"/>
  <c r="BK200" i="2"/>
  <c r="J155" i="2"/>
  <c r="BK143" i="2"/>
  <c r="BK127" i="2"/>
  <c r="J121" i="2"/>
  <c r="BK117" i="2"/>
  <c r="BK1144" i="2"/>
  <c r="J1141" i="2"/>
  <c r="BK1135" i="2"/>
  <c r="J1132" i="2"/>
  <c r="BK1126" i="2"/>
  <c r="J1123" i="2"/>
  <c r="J1117" i="2"/>
  <c r="J1090" i="2"/>
  <c r="J1078" i="2"/>
  <c r="J1063" i="2"/>
  <c r="J1048" i="2"/>
  <c r="BK1030" i="2"/>
  <c r="J1015" i="2"/>
  <c r="J977" i="2"/>
  <c r="BK958" i="2"/>
  <c r="J944" i="2"/>
  <c r="J930" i="2"/>
  <c r="BK918" i="2"/>
  <c r="BK909" i="2"/>
  <c r="J888" i="2"/>
  <c r="BK876" i="2"/>
  <c r="J862" i="2"/>
  <c r="BK854" i="2"/>
  <c r="J843" i="2"/>
  <c r="BK831" i="2"/>
  <c r="J824" i="2"/>
  <c r="J804" i="2"/>
  <c r="J792" i="2"/>
  <c r="BK780" i="2"/>
  <c r="BK768" i="2"/>
  <c r="BK758" i="2"/>
  <c r="J749" i="2"/>
  <c r="J713" i="2"/>
  <c r="J698" i="2"/>
  <c r="J683" i="2"/>
  <c r="BK668" i="2"/>
  <c r="J659" i="2"/>
  <c r="J650" i="2"/>
  <c r="BK638" i="2"/>
  <c r="BK629" i="2"/>
  <c r="J620" i="2"/>
  <c r="BK599" i="2"/>
  <c r="J587" i="2"/>
  <c r="BK581" i="2"/>
  <c r="J569" i="2"/>
  <c r="J559" i="2"/>
  <c r="J551" i="2"/>
  <c r="J539" i="2"/>
  <c r="J533" i="2"/>
  <c r="BK527" i="2"/>
  <c r="BK512" i="2"/>
  <c r="J503" i="2"/>
  <c r="BK486" i="2"/>
  <c r="BK474" i="2"/>
  <c r="BK453" i="2"/>
  <c r="BK435" i="2"/>
  <c r="BK405" i="2"/>
  <c r="J396" i="2"/>
  <c r="BK384" i="2"/>
  <c r="J363" i="2"/>
  <c r="BK335" i="2"/>
  <c r="J319" i="2"/>
  <c r="BK303" i="2"/>
  <c r="BK295" i="2"/>
  <c r="J281" i="2"/>
  <c r="BK273" i="2"/>
  <c r="BK259" i="2"/>
  <c r="J224" i="2"/>
  <c r="J215" i="2"/>
  <c r="J206" i="2"/>
  <c r="J197" i="2"/>
  <c r="BK185" i="2"/>
  <c r="BK173" i="2"/>
  <c r="BK161" i="2"/>
  <c r="BK145" i="2"/>
  <c r="J139" i="2"/>
  <c r="BK133" i="2"/>
  <c r="J127" i="2"/>
  <c r="BK1114" i="2"/>
  <c r="BK1096" i="2"/>
  <c r="J1087" i="2"/>
  <c r="BK1075" i="2"/>
  <c r="BK1057" i="2"/>
  <c r="J1045" i="2"/>
  <c r="J1024" i="2"/>
  <c r="J1009" i="2"/>
  <c r="BK997" i="2"/>
  <c r="J988" i="2"/>
  <c r="BK964" i="2"/>
  <c r="BK944" i="2"/>
  <c r="BK924" i="2"/>
  <c r="BK912" i="2"/>
  <c r="J874" i="2"/>
  <c r="J866" i="2"/>
  <c r="J856" i="2"/>
  <c r="J840" i="2"/>
  <c r="J818" i="2"/>
  <c r="BK810" i="2"/>
  <c r="BK802" i="2"/>
  <c r="BK784" i="2"/>
  <c r="J772" i="2"/>
  <c r="BK756" i="2"/>
  <c r="BK737" i="2"/>
  <c r="J722" i="2"/>
  <c r="J704" i="2"/>
  <c r="BK683" i="2"/>
  <c r="J674" i="2"/>
  <c r="J653" i="2"/>
  <c r="J629" i="2"/>
  <c r="J608" i="2"/>
  <c r="BK587" i="2"/>
  <c r="J581" i="2"/>
  <c r="J573" i="2"/>
  <c r="BK561" i="2"/>
  <c r="BK553" i="2"/>
  <c r="BK545" i="2"/>
  <c r="BK521" i="2"/>
  <c r="J512" i="2"/>
  <c r="BK500" i="2"/>
  <c r="BK494" i="2"/>
  <c r="BK480" i="2"/>
  <c r="J468" i="2"/>
  <c r="BK456" i="2"/>
  <c r="J438" i="2"/>
  <c r="BK429" i="2"/>
  <c r="BK399" i="2"/>
  <c r="BK378" i="2"/>
  <c r="J360" i="2"/>
  <c r="J352" i="2"/>
  <c r="J338" i="2"/>
  <c r="BK319" i="2"/>
  <c r="J313" i="2"/>
  <c r="J303" i="2"/>
  <c r="BK291" i="2"/>
  <c r="BK285" i="2"/>
  <c r="J279" i="2"/>
  <c r="J271" i="2"/>
  <c r="J259" i="2"/>
  <c r="BK251" i="2"/>
  <c r="BK242" i="2"/>
  <c r="J227" i="2"/>
  <c r="J194" i="2"/>
  <c r="BK179" i="2"/>
  <c r="J161" i="2"/>
  <c r="J152" i="2"/>
  <c r="J141" i="2"/>
  <c r="J133" i="2"/>
  <c r="BK442" i="3"/>
  <c r="J409" i="3"/>
  <c r="BK389" i="3"/>
  <c r="BK375" i="3"/>
  <c r="BK371" i="3"/>
  <c r="BK365" i="3"/>
  <c r="J355" i="3"/>
  <c r="J347" i="3"/>
  <c r="BK339" i="3"/>
  <c r="BK331" i="3"/>
  <c r="BK321" i="3"/>
  <c r="BK305" i="3"/>
  <c r="BK297" i="3"/>
  <c r="BK279" i="3"/>
  <c r="J265" i="3"/>
  <c r="BK259" i="3"/>
  <c r="J243" i="3"/>
  <c r="J229" i="3"/>
  <c r="J221" i="3"/>
  <c r="BK209" i="3"/>
  <c r="J193" i="3"/>
  <c r="BK177" i="3"/>
  <c r="J167" i="3"/>
  <c r="BK143" i="3"/>
  <c r="J137" i="3"/>
  <c r="BK127" i="3"/>
  <c r="BK436" i="3"/>
  <c r="J427" i="3"/>
  <c r="J418" i="3"/>
  <c r="J401" i="3"/>
  <c r="J393" i="3"/>
  <c r="BK369" i="3"/>
  <c r="J335" i="3"/>
  <c r="J327" i="3"/>
  <c r="BK309" i="3"/>
  <c r="BK303" i="3"/>
  <c r="BK289" i="3"/>
  <c r="BK277" i="3"/>
  <c r="J267" i="3"/>
  <c r="J239" i="3"/>
  <c r="BK231" i="3"/>
  <c r="BK215" i="3"/>
  <c r="BK195" i="3"/>
  <c r="BK169" i="3"/>
  <c r="BK163" i="3"/>
  <c r="BK155" i="3"/>
  <c r="BK139" i="3"/>
  <c r="BK135" i="3"/>
  <c r="BK123" i="3"/>
  <c r="J403" i="3"/>
  <c r="BK395" i="3"/>
  <c r="J381" i="3"/>
  <c r="BK359" i="3"/>
  <c r="BK343" i="3"/>
  <c r="BK318" i="3"/>
  <c r="J303" i="3"/>
  <c r="BK295" i="3"/>
  <c r="J285" i="3"/>
  <c r="J275" i="3"/>
  <c r="J251" i="3"/>
  <c r="BK239" i="3"/>
  <c r="J231" i="3"/>
  <c r="BK221" i="3"/>
  <c r="J213" i="3"/>
  <c r="J207" i="3"/>
  <c r="BK197" i="3"/>
  <c r="J187" i="3"/>
  <c r="J181" i="3"/>
  <c r="BK165" i="3"/>
  <c r="J161" i="3"/>
  <c r="J149" i="3"/>
  <c r="BK133" i="3"/>
  <c r="J125" i="3"/>
  <c r="BK117" i="3"/>
  <c r="J439" i="3"/>
  <c r="BK430" i="3"/>
  <c r="J421" i="3"/>
  <c r="J412" i="3"/>
  <c r="J399" i="3"/>
  <c r="J391" i="3"/>
  <c r="BK387" i="3"/>
  <c r="BK377" i="3"/>
  <c r="J371" i="3"/>
  <c r="BK361" i="3"/>
  <c r="J353" i="3"/>
  <c r="BK341" i="3"/>
  <c r="J331" i="3"/>
  <c r="J315" i="3"/>
  <c r="J289" i="3"/>
  <c r="J279" i="3"/>
  <c r="BK265" i="3"/>
  <c r="BK257" i="3"/>
  <c r="J245" i="3"/>
  <c r="J235" i="3"/>
  <c r="BK217" i="3"/>
  <c r="BK205" i="3"/>
  <c r="BK193" i="3"/>
  <c r="BK181" i="3"/>
  <c r="J171" i="3"/>
  <c r="J151" i="3"/>
  <c r="BK129" i="3"/>
  <c r="J119" i="3"/>
  <c r="J179" i="4"/>
  <c r="BK152" i="4"/>
  <c r="BK146" i="4"/>
  <c r="BK137" i="4"/>
  <c r="J122" i="4"/>
  <c r="BK181" i="4"/>
  <c r="J170" i="4"/>
  <c r="J137" i="4"/>
  <c r="J176" i="4"/>
  <c r="BK161" i="4"/>
  <c r="J146" i="4"/>
  <c r="BK122" i="4"/>
  <c r="BK185" i="4"/>
  <c r="J164" i="4"/>
  <c r="J152" i="4"/>
  <c r="BK128" i="4"/>
  <c r="J135" i="5"/>
  <c r="J117" i="5"/>
  <c r="BK125" i="5"/>
  <c r="J133" i="5"/>
  <c r="J125" i="5"/>
  <c r="BK117" i="5"/>
  <c r="J121" i="5"/>
  <c r="J621" i="6"/>
  <c r="BK607" i="6"/>
  <c r="J599" i="6"/>
  <c r="BK589" i="6"/>
  <c r="BK579" i="6"/>
  <c r="BK569" i="6"/>
  <c r="BK555" i="6"/>
  <c r="BK543" i="6"/>
  <c r="BK537" i="6"/>
  <c r="BK531" i="6"/>
  <c r="J525" i="6"/>
  <c r="J515" i="6"/>
  <c r="J505" i="6"/>
  <c r="BK497" i="6"/>
  <c r="BK483" i="6"/>
  <c r="BK473" i="6"/>
  <c r="J455" i="6"/>
  <c r="BK445" i="6"/>
  <c r="BK429" i="6"/>
  <c r="J423" i="6"/>
  <c r="J415" i="6"/>
  <c r="BK409" i="6"/>
  <c r="BK403" i="6"/>
  <c r="J397" i="6"/>
  <c r="J387" i="6"/>
  <c r="BK379" i="6"/>
  <c r="BK371" i="6"/>
  <c r="J363" i="6"/>
  <c r="BK343" i="6"/>
  <c r="J337" i="6"/>
  <c r="J327" i="6"/>
  <c r="BK315" i="6"/>
  <c r="BK301" i="6"/>
  <c r="BK281" i="6"/>
  <c r="J271" i="6"/>
  <c r="J261" i="6"/>
  <c r="J255" i="6"/>
  <c r="J241" i="6"/>
  <c r="BK227" i="6"/>
  <c r="BK217" i="6"/>
  <c r="J203" i="6"/>
  <c r="BK199" i="6"/>
  <c r="J189" i="6"/>
  <c r="BK181" i="6"/>
  <c r="J167" i="6"/>
  <c r="J161" i="6"/>
  <c r="J153" i="6"/>
  <c r="BK633" i="6"/>
  <c r="J627" i="6"/>
  <c r="BK621" i="6"/>
  <c r="BK615" i="6"/>
  <c r="BK601" i="6"/>
  <c r="BK597" i="6"/>
  <c r="J589" i="6"/>
  <c r="J579" i="6"/>
  <c r="J571" i="6"/>
  <c r="J561" i="6"/>
  <c r="J553" i="6"/>
  <c r="J545" i="6"/>
  <c r="J537" i="6"/>
  <c r="J519" i="6"/>
  <c r="J511" i="6"/>
  <c r="J501" i="6"/>
  <c r="J491" i="6"/>
  <c r="J483" i="6"/>
  <c r="J473" i="6"/>
  <c r="J467" i="6"/>
  <c r="J461" i="6"/>
  <c r="BK449" i="6"/>
  <c r="BK437" i="6"/>
  <c r="J431" i="6"/>
  <c r="J419" i="6"/>
  <c r="J409" i="6"/>
  <c r="BK399" i="6"/>
  <c r="BK393" i="6"/>
  <c r="BK387" i="6"/>
  <c r="J383" i="6"/>
  <c r="J375" i="6"/>
  <c r="J357" i="6"/>
  <c r="BK349" i="6"/>
  <c r="J339" i="6"/>
  <c r="BK327" i="6"/>
  <c r="BK319" i="6"/>
  <c r="J307" i="6"/>
  <c r="BK293" i="6"/>
  <c r="J283" i="6"/>
  <c r="J277" i="6"/>
  <c r="J269" i="6"/>
  <c r="J235" i="6"/>
  <c r="J217" i="6"/>
  <c r="J209" i="6"/>
  <c r="J191" i="6"/>
  <c r="J171" i="6"/>
  <c r="J165" i="6"/>
  <c r="BK153" i="6"/>
  <c r="J141" i="6"/>
  <c r="BK131" i="6"/>
  <c r="J125" i="6"/>
  <c r="J119" i="6"/>
  <c r="J633" i="6"/>
  <c r="BK627" i="6"/>
  <c r="J615" i="6"/>
  <c r="J605" i="6"/>
  <c r="BK595" i="6"/>
  <c r="J587" i="6"/>
  <c r="BK583" i="6"/>
  <c r="BK573" i="6"/>
  <c r="BK567" i="6"/>
  <c r="BK561" i="6"/>
  <c r="J549" i="6"/>
  <c r="BK541" i="6"/>
  <c r="BK529" i="6"/>
  <c r="J523" i="6"/>
  <c r="BK515" i="6"/>
  <c r="BK501" i="6"/>
  <c r="BK491" i="6"/>
  <c r="BK485" i="6"/>
  <c r="J477" i="6"/>
  <c r="BK469" i="6"/>
  <c r="BK461" i="6"/>
  <c r="BK455" i="6"/>
  <c r="BK447" i="6"/>
  <c r="J441" i="6"/>
  <c r="BK435" i="6"/>
  <c r="J425" i="6"/>
  <c r="BK419" i="6"/>
  <c r="BK407" i="6"/>
  <c r="J393" i="6"/>
  <c r="J369" i="6"/>
  <c r="BK359" i="6"/>
  <c r="BK331" i="6"/>
  <c r="J319" i="6"/>
  <c r="J303" i="6"/>
  <c r="BK289" i="6"/>
  <c r="BK263" i="6"/>
  <c r="J247" i="6"/>
  <c r="BK233" i="6"/>
  <c r="J227" i="6"/>
  <c r="J221" i="6"/>
  <c r="BK211" i="6"/>
  <c r="BK201" i="6"/>
  <c r="J179" i="6"/>
  <c r="BK171" i="6"/>
  <c r="BK159" i="6"/>
  <c r="J151" i="6"/>
  <c r="BK139" i="6"/>
  <c r="BK121" i="6"/>
  <c r="J359" i="6"/>
  <c r="BK351" i="6"/>
  <c r="J345" i="6"/>
  <c r="BK323" i="6"/>
  <c r="J305" i="6"/>
  <c r="J297" i="6"/>
  <c r="J289" i="6"/>
  <c r="J275" i="6"/>
  <c r="J267" i="6"/>
  <c r="BK249" i="6"/>
  <c r="BK237" i="6"/>
  <c r="J233" i="6"/>
  <c r="J223" i="6"/>
  <c r="J213" i="6"/>
  <c r="BK197" i="6"/>
  <c r="BK191" i="6"/>
  <c r="BK183" i="6"/>
  <c r="J157" i="6"/>
  <c r="J149" i="6"/>
  <c r="J139" i="6"/>
  <c r="J129" i="6"/>
  <c r="BK119" i="6"/>
  <c r="BK190" i="7"/>
  <c r="BK176" i="7"/>
  <c r="BK156" i="7"/>
  <c r="BK136" i="7"/>
  <c r="J198" i="7"/>
  <c r="J180" i="7"/>
  <c r="J166" i="7"/>
  <c r="J160" i="7"/>
  <c r="J156" i="7"/>
  <c r="BK148" i="7"/>
  <c r="BK132" i="7"/>
  <c r="J196" i="7"/>
  <c r="BK184" i="7"/>
  <c r="BK144" i="7"/>
  <c r="BK140" i="7"/>
  <c r="J136" i="7"/>
  <c r="J132" i="7"/>
  <c r="BK126" i="7"/>
  <c r="BK194" i="7"/>
  <c r="BK186" i="7"/>
  <c r="BK180" i="7"/>
  <c r="BK168" i="7"/>
  <c r="BK160" i="7"/>
  <c r="J152" i="7"/>
  <c r="BK146" i="7"/>
  <c r="BK128" i="7"/>
  <c r="BK117" i="7"/>
  <c r="BK193" i="8"/>
  <c r="J185" i="8"/>
  <c r="BK157" i="8"/>
  <c r="J142" i="8"/>
  <c r="BK127" i="8"/>
  <c r="J201" i="8"/>
  <c r="BK183" i="8"/>
  <c r="BK178" i="8"/>
  <c r="J145" i="8"/>
  <c r="BK197" i="8"/>
  <c r="BK189" i="8"/>
  <c r="J172" i="8"/>
  <c r="BK166" i="8"/>
  <c r="BK154" i="8"/>
  <c r="BK142" i="8"/>
  <c r="J199" i="8"/>
  <c r="BK185" i="8"/>
  <c r="J175" i="8"/>
  <c r="J157" i="8"/>
  <c r="BK136" i="8"/>
  <c r="J127" i="8"/>
  <c r="J193" i="9"/>
  <c r="J178" i="9"/>
  <c r="BK168" i="9"/>
  <c r="J160" i="9"/>
  <c r="J152" i="9"/>
  <c r="BK137" i="9"/>
  <c r="BK195" i="9"/>
  <c r="J168" i="9"/>
  <c r="J158" i="9"/>
  <c r="J140" i="9"/>
  <c r="BK130" i="9"/>
  <c r="J184" i="9"/>
  <c r="BK160" i="9"/>
  <c r="BK140" i="9"/>
  <c r="J130" i="9"/>
  <c r="BK124" i="9"/>
  <c r="BK198" i="9"/>
  <c r="BK193" i="9"/>
  <c r="BK184" i="9"/>
  <c r="BK175" i="9"/>
  <c r="J146" i="9"/>
  <c r="J128" i="9"/>
  <c r="J124" i="9"/>
  <c r="BK1108" i="2"/>
  <c r="BK1099" i="2"/>
  <c r="J1075" i="2"/>
  <c r="BK1051" i="2"/>
  <c r="J1039" i="2"/>
  <c r="BK1006" i="2"/>
  <c r="J997" i="2"/>
  <c r="BK970" i="2"/>
  <c r="J958" i="2"/>
  <c r="J949" i="2"/>
  <c r="BK921" i="2"/>
  <c r="BK894" i="2"/>
  <c r="BK886" i="2"/>
  <c r="J876" i="2"/>
  <c r="BK866" i="2"/>
  <c r="BK850" i="2"/>
  <c r="BK828" i="2"/>
  <c r="J814" i="2"/>
  <c r="BK804" i="2"/>
  <c r="BK794" i="2"/>
  <c r="J782" i="2"/>
  <c r="J770" i="2"/>
  <c r="J760" i="2"/>
  <c r="J740" i="2"/>
  <c r="J728" i="2"/>
  <c r="BK698" i="2"/>
  <c r="J686" i="2"/>
  <c r="BK650" i="2"/>
  <c r="BK620" i="2"/>
  <c r="BK611" i="2"/>
  <c r="BK593" i="2"/>
  <c r="BK577" i="2"/>
  <c r="BK569" i="2"/>
  <c r="J429" i="2"/>
  <c r="BK423" i="2"/>
  <c r="J405" i="2"/>
  <c r="J375" i="2"/>
  <c r="BK354" i="2"/>
  <c r="BK343" i="2"/>
  <c r="J323" i="2"/>
  <c r="J297" i="2"/>
  <c r="J293" i="2"/>
  <c r="J285" i="2"/>
  <c r="J251" i="2"/>
  <c r="BK209" i="2"/>
  <c r="J173" i="2"/>
  <c r="BK158" i="2"/>
  <c r="J123" i="2"/>
  <c r="J1099" i="2"/>
  <c r="J1093" i="2"/>
  <c r="J1081" i="2"/>
  <c r="BK1060" i="2"/>
  <c r="J1051" i="2"/>
  <c r="J1036" i="2"/>
  <c r="J1030" i="2"/>
  <c r="BK1012" i="2"/>
  <c r="BK985" i="2"/>
  <c r="J979" i="2"/>
  <c r="J973" i="2"/>
  <c r="BK952" i="2"/>
  <c r="J936" i="2"/>
  <c r="J903" i="2"/>
  <c r="BK882" i="2"/>
  <c r="J870" i="2"/>
  <c r="BK856" i="2"/>
  <c r="BK840" i="2"/>
  <c r="J831" i="2"/>
  <c r="BK818" i="2"/>
  <c r="J800" i="2"/>
  <c r="BK782" i="2"/>
  <c r="J776" i="2"/>
  <c r="J758" i="2"/>
  <c r="BK740" i="2"/>
  <c r="BK725" i="2"/>
  <c r="J716" i="2"/>
  <c r="J707" i="2"/>
  <c r="J689" i="2"/>
  <c r="J665" i="2"/>
  <c r="BK653" i="2"/>
  <c r="J641" i="2"/>
  <c r="BK614" i="2"/>
  <c r="BK559" i="2"/>
  <c r="J547" i="2"/>
  <c r="BK541" i="2"/>
  <c r="BK533" i="2"/>
  <c r="J518" i="2"/>
  <c r="BK496" i="2"/>
  <c r="BK483" i="2"/>
  <c r="BK468" i="2"/>
  <c r="J459" i="2"/>
  <c r="J450" i="2"/>
  <c r="J444" i="2"/>
  <c r="J432" i="2"/>
  <c r="BK420" i="2"/>
  <c r="J408" i="2"/>
  <c r="J390" i="2"/>
  <c r="J381" i="2"/>
  <c r="BK366" i="2"/>
  <c r="J343" i="2"/>
  <c r="J335" i="2"/>
  <c r="J326" i="2"/>
  <c r="BK315" i="2"/>
  <c r="J309" i="2"/>
  <c r="BK271" i="2"/>
  <c r="BK263" i="2"/>
  <c r="BK254" i="2"/>
  <c r="J236" i="2"/>
  <c r="BK224" i="2"/>
  <c r="J212" i="2"/>
  <c r="J203" i="2"/>
  <c r="J179" i="2"/>
  <c r="J145" i="2"/>
  <c r="J129" i="2"/>
  <c r="BK121" i="2"/>
  <c r="J119" i="2"/>
  <c r="J1147" i="2"/>
  <c r="BK1141" i="2"/>
  <c r="J1138" i="2"/>
  <c r="J1135" i="2"/>
  <c r="BK1129" i="2"/>
  <c r="BK1123" i="2"/>
  <c r="J1120" i="2"/>
  <c r="J1105" i="2"/>
  <c r="BK1087" i="2"/>
  <c r="J1069" i="2"/>
  <c r="J1054" i="2"/>
  <c r="BK1036" i="2"/>
  <c r="J1018" i="2"/>
  <c r="BK994" i="2"/>
  <c r="J961" i="2"/>
  <c r="BK946" i="2"/>
  <c r="J927" i="2"/>
  <c r="J915" i="2"/>
  <c r="BK903" i="2"/>
  <c r="J894" i="2"/>
  <c r="J884" i="2"/>
  <c r="BK868" i="2"/>
  <c r="J858" i="2"/>
  <c r="J850" i="2"/>
  <c r="J834" i="2"/>
  <c r="BK822" i="2"/>
  <c r="J806" i="2"/>
  <c r="J798" i="2"/>
  <c r="J794" i="2"/>
  <c r="J784" i="2"/>
  <c r="BK770" i="2"/>
  <c r="BK760" i="2"/>
  <c r="J752" i="2"/>
  <c r="J743" i="2"/>
  <c r="BK701" i="2"/>
  <c r="BK686" i="2"/>
  <c r="J671" i="2"/>
  <c r="BK665" i="2"/>
  <c r="J656" i="2"/>
  <c r="BK641" i="2"/>
  <c r="J632" i="2"/>
  <c r="BK623" i="2"/>
  <c r="BK602" i="2"/>
  <c r="J590" i="2"/>
  <c r="J579" i="2"/>
  <c r="J567" i="2"/>
  <c r="J555" i="2"/>
  <c r="BK549" i="2"/>
  <c r="J537" i="2"/>
  <c r="J531" i="2"/>
  <c r="J515" i="2"/>
  <c r="BK506" i="2"/>
  <c r="J494" i="2"/>
  <c r="J477" i="2"/>
  <c r="BK462" i="2"/>
  <c r="BK444" i="2"/>
  <c r="BK411" i="2"/>
  <c r="J399" i="2"/>
  <c r="BK387" i="2"/>
  <c r="J366" i="2"/>
  <c r="J345" i="2"/>
  <c r="J332" i="2"/>
  <c r="J305" i="2"/>
  <c r="BK297" i="2"/>
  <c r="J283" i="2"/>
  <c r="J275" i="2"/>
  <c r="J267" i="2"/>
  <c r="J239" i="2"/>
  <c r="BK218" i="2"/>
  <c r="BK203" i="2"/>
  <c r="BK191" i="2"/>
  <c r="BK176" i="2"/>
  <c r="J164" i="2"/>
  <c r="J147" i="2"/>
  <c r="BK141" i="2"/>
  <c r="J135" i="2"/>
  <c r="BK125" i="2"/>
  <c r="BK1111" i="2"/>
  <c r="BK1093" i="2"/>
  <c r="BK1084" i="2"/>
  <c r="J1072" i="2"/>
  <c r="J1060" i="2"/>
  <c r="J1042" i="2"/>
  <c r="BK1018" i="2"/>
  <c r="J1012" i="2"/>
  <c r="J1000" i="2"/>
  <c r="BK991" i="2"/>
  <c r="J975" i="2"/>
  <c r="J955" i="2"/>
  <c r="BK927" i="2"/>
  <c r="BK915" i="2"/>
  <c r="J897" i="2"/>
  <c r="J872" i="2"/>
  <c r="J864" i="2"/>
  <c r="J848" i="2"/>
  <c r="J828" i="2"/>
  <c r="BK814" i="2"/>
  <c r="BK808" i="2"/>
  <c r="BK798" i="2"/>
  <c r="BK788" i="2"/>
  <c r="J774" i="2"/>
  <c r="J764" i="2"/>
  <c r="J746" i="2"/>
  <c r="J734" i="2"/>
  <c r="BK719" i="2"/>
  <c r="J701" i="2"/>
  <c r="J680" i="2"/>
  <c r="BK656" i="2"/>
  <c r="J638" i="2"/>
  <c r="J623" i="2"/>
  <c r="BK605" i="2"/>
  <c r="J596" i="2"/>
  <c r="J577" i="2"/>
  <c r="BK565" i="2"/>
  <c r="J557" i="2"/>
  <c r="BK551" i="2"/>
  <c r="BK543" i="2"/>
  <c r="BK531" i="2"/>
  <c r="BK518" i="2"/>
  <c r="BK509" i="2"/>
  <c r="J498" i="2"/>
  <c r="J492" i="2"/>
  <c r="J474" i="2"/>
  <c r="BK465" i="2"/>
  <c r="J447" i="2"/>
  <c r="J435" i="2"/>
  <c r="BK417" i="2"/>
  <c r="BK396" i="2"/>
  <c r="BK372" i="2"/>
  <c r="J357" i="2"/>
  <c r="BK349" i="2"/>
  <c r="BK323" i="2"/>
  <c r="BK317" i="2"/>
  <c r="J311" i="2"/>
  <c r="BK299" i="2"/>
  <c r="BK287" i="2"/>
  <c r="BK275" i="2"/>
  <c r="BK265" i="2"/>
  <c r="J261" i="2"/>
  <c r="J254" i="2"/>
  <c r="BK248" i="2"/>
  <c r="BK236" i="2"/>
  <c r="J218" i="2"/>
  <c r="J191" i="2"/>
  <c r="J167" i="2"/>
  <c r="J158" i="2"/>
  <c r="BK147" i="2"/>
  <c r="BK135" i="2"/>
  <c r="J117" i="2"/>
  <c r="J415" i="3"/>
  <c r="BK399" i="3"/>
  <c r="J383" i="3"/>
  <c r="J369" i="3"/>
  <c r="J361" i="3"/>
  <c r="BK351" i="3"/>
  <c r="J343" i="3"/>
  <c r="BK333" i="3"/>
  <c r="BK324" i="3"/>
  <c r="BK313" i="3"/>
  <c r="J299" i="3"/>
  <c r="BK287" i="3"/>
  <c r="BK269" i="3"/>
  <c r="BK263" i="3"/>
  <c r="J257" i="3"/>
  <c r="J237" i="3"/>
  <c r="BK225" i="3"/>
  <c r="J217" i="3"/>
  <c r="J203" i="3"/>
  <c r="BK191" i="3"/>
  <c r="BK179" i="3"/>
  <c r="J169" i="3"/>
  <c r="BK153" i="3"/>
  <c r="BK141" i="3"/>
  <c r="J135" i="3"/>
  <c r="J445" i="3"/>
  <c r="BK433" i="3"/>
  <c r="BK424" i="3"/>
  <c r="BK412" i="3"/>
  <c r="BK391" i="3"/>
  <c r="J377" i="3"/>
  <c r="BK345" i="3"/>
  <c r="J329" i="3"/>
  <c r="J313" i="3"/>
  <c r="BK307" i="3"/>
  <c r="BK299" i="3"/>
  <c r="J287" i="3"/>
  <c r="BK275" i="3"/>
  <c r="J254" i="3"/>
  <c r="BK237" i="3"/>
  <c r="BK233" i="3"/>
  <c r="J225" i="3"/>
  <c r="J197" i="3"/>
  <c r="BK171" i="3"/>
  <c r="J165" i="3"/>
  <c r="BK159" i="3"/>
  <c r="BK151" i="3"/>
  <c r="J131" i="3"/>
  <c r="J121" i="3"/>
  <c r="BK401" i="3"/>
  <c r="BK393" i="3"/>
  <c r="J379" i="3"/>
  <c r="BK355" i="3"/>
  <c r="BK347" i="3"/>
  <c r="J337" i="3"/>
  <c r="BK311" i="3"/>
  <c r="J301" i="3"/>
  <c r="BK291" i="3"/>
  <c r="J281" i="3"/>
  <c r="BK267" i="3"/>
  <c r="J248" i="3"/>
  <c r="J233" i="3"/>
  <c r="BK223" i="3"/>
  <c r="J215" i="3"/>
  <c r="J209" i="3"/>
  <c r="BK201" i="3"/>
  <c r="J191" i="3"/>
  <c r="BK185" i="3"/>
  <c r="J177" i="3"/>
  <c r="J163" i="3"/>
  <c r="J155" i="3"/>
  <c r="J145" i="3"/>
  <c r="BK131" i="3"/>
  <c r="BK121" i="3"/>
  <c r="BK445" i="3"/>
  <c r="J433" i="3"/>
  <c r="J424" i="3"/>
  <c r="BK415" i="3"/>
  <c r="BK403" i="3"/>
  <c r="J395" i="3"/>
  <c r="BK383" i="3"/>
  <c r="J375" i="3"/>
  <c r="J365" i="3"/>
  <c r="J359" i="3"/>
  <c r="J351" i="3"/>
  <c r="J339" i="3"/>
  <c r="BK329" i="3"/>
  <c r="J318" i="3"/>
  <c r="J307" i="3"/>
  <c r="BK281" i="3"/>
  <c r="BK271" i="3"/>
  <c r="BK261" i="3"/>
  <c r="BK254" i="3"/>
  <c r="BK243" i="3"/>
  <c r="BK229" i="3"/>
  <c r="BK213" i="3"/>
  <c r="J201" i="3"/>
  <c r="J189" i="3"/>
  <c r="J183" i="3"/>
  <c r="BK175" i="3"/>
  <c r="BK157" i="3"/>
  <c r="BK147" i="3"/>
  <c r="J123" i="3"/>
  <c r="BK183" i="4"/>
  <c r="J173" i="4"/>
  <c r="BK149" i="4"/>
  <c r="J140" i="4"/>
  <c r="BK131" i="4"/>
  <c r="J185" i="4"/>
  <c r="BK176" i="4"/>
  <c r="BK155" i="4"/>
  <c r="J128" i="4"/>
  <c r="BK170" i="4"/>
  <c r="BK158" i="4"/>
  <c r="BK140" i="4"/>
  <c r="J119" i="4"/>
  <c r="BK167" i="4"/>
  <c r="J155" i="4"/>
  <c r="J131" i="4"/>
  <c r="BK133" i="5"/>
  <c r="BK127" i="5"/>
  <c r="BK135" i="5"/>
  <c r="BK129" i="5"/>
  <c r="J129" i="5"/>
  <c r="J119" i="5"/>
  <c r="J617" i="6"/>
  <c r="J603" i="6"/>
  <c r="J593" i="6"/>
  <c r="J583" i="6"/>
  <c r="J573" i="6"/>
  <c r="BK559" i="6"/>
  <c r="BK551" i="6"/>
  <c r="J541" i="6"/>
  <c r="J535" i="6"/>
  <c r="J529" i="6"/>
  <c r="BK523" i="6"/>
  <c r="BK513" i="6"/>
  <c r="J509" i="6"/>
  <c r="J503" i="6"/>
  <c r="J495" i="6"/>
  <c r="BK489" i="6"/>
  <c r="J475" i="6"/>
  <c r="J459" i="6"/>
  <c r="J449" i="6"/>
  <c r="BK441" i="6"/>
  <c r="BK433" i="6"/>
  <c r="BK421" i="6"/>
  <c r="BK413" i="6"/>
  <c r="J407" i="6"/>
  <c r="BK401" i="6"/>
  <c r="J395" i="6"/>
  <c r="J389" i="6"/>
  <c r="BK383" i="6"/>
  <c r="BK375" i="6"/>
  <c r="J367" i="6"/>
  <c r="BK345" i="6"/>
  <c r="BK339" i="6"/>
  <c r="J331" i="6"/>
  <c r="BK317" i="6"/>
  <c r="BK307" i="6"/>
  <c r="J293" i="6"/>
  <c r="J279" i="6"/>
  <c r="BK265" i="6"/>
  <c r="J259" i="6"/>
  <c r="J253" i="6"/>
  <c r="BK243" i="6"/>
  <c r="J229" i="6"/>
  <c r="J219" i="6"/>
  <c r="BK193" i="6"/>
  <c r="J183" i="6"/>
  <c r="J173" i="6"/>
  <c r="BK165" i="6"/>
  <c r="J159" i="6"/>
  <c r="J137" i="6"/>
  <c r="BK639" i="6"/>
  <c r="BK631" i="6"/>
  <c r="J625" i="6"/>
  <c r="BK619" i="6"/>
  <c r="J613" i="6"/>
  <c r="BK609" i="6"/>
  <c r="BK599" i="6"/>
  <c r="J591" i="6"/>
  <c r="BK581" i="6"/>
  <c r="J575" i="6"/>
  <c r="J565" i="6"/>
  <c r="J555" i="6"/>
  <c r="BK549" i="6"/>
  <c r="J539" i="6"/>
  <c r="J521" i="6"/>
  <c r="BK517" i="6"/>
  <c r="BK505" i="6"/>
  <c r="BK495" i="6"/>
  <c r="J487" i="6"/>
  <c r="J479" i="6"/>
  <c r="BK471" i="6"/>
  <c r="BK465" i="6"/>
  <c r="BK457" i="6"/>
  <c r="J445" i="6"/>
  <c r="J433" i="6"/>
  <c r="J427" i="6"/>
  <c r="J411" i="6"/>
  <c r="J401" i="6"/>
  <c r="BK389" i="6"/>
  <c r="BK381" i="6"/>
  <c r="J371" i="6"/>
  <c r="BK361" i="6"/>
  <c r="J353" i="6"/>
  <c r="BK341" i="6"/>
  <c r="BK333" i="6"/>
  <c r="J323" i="6"/>
  <c r="J313" i="6"/>
  <c r="BK309" i="6"/>
  <c r="BK297" i="6"/>
  <c r="BK285" i="6"/>
  <c r="BK279" i="6"/>
  <c r="BK271" i="6"/>
  <c r="BK255" i="6"/>
  <c r="BK241" i="6"/>
  <c r="BK221" i="6"/>
  <c r="BK213" i="6"/>
  <c r="BK205" i="6"/>
  <c r="BK173" i="6"/>
  <c r="BK167" i="6"/>
  <c r="BK155" i="6"/>
  <c r="J143" i="6"/>
  <c r="BK133" i="6"/>
  <c r="J127" i="6"/>
  <c r="J121" i="6"/>
  <c r="J639" i="6"/>
  <c r="J631" i="6"/>
  <c r="BK625" i="6"/>
  <c r="J619" i="6"/>
  <c r="J609" i="6"/>
  <c r="BK603" i="6"/>
  <c r="BK593" i="6"/>
  <c r="J585" i="6"/>
  <c r="BK577" i="6"/>
  <c r="J569" i="6"/>
  <c r="J563" i="6"/>
  <c r="BK553" i="6"/>
  <c r="BK545" i="6"/>
  <c r="J533" i="6"/>
  <c r="BK525" i="6"/>
  <c r="J517" i="6"/>
  <c r="J507" i="6"/>
  <c r="J497" i="6"/>
  <c r="BK487" i="6"/>
  <c r="BK479" i="6"/>
  <c r="J471" i="6"/>
  <c r="BK463" i="6"/>
  <c r="J457" i="6"/>
  <c r="J451" i="6"/>
  <c r="J437" i="6"/>
  <c r="BK431" i="6"/>
  <c r="BK423" i="6"/>
  <c r="BK415" i="6"/>
  <c r="J403" i="6"/>
  <c r="J379" i="6"/>
  <c r="BK363" i="6"/>
  <c r="BK337" i="6"/>
  <c r="J329" i="6"/>
  <c r="BK313" i="6"/>
  <c r="J299" i="6"/>
  <c r="BK283" i="6"/>
  <c r="BK267" i="6"/>
  <c r="BK245" i="6"/>
  <c r="BK239" i="6"/>
  <c r="BK231" i="6"/>
  <c r="BK225" i="6"/>
  <c r="J215" i="6"/>
  <c r="BK203" i="6"/>
  <c r="J195" i="6"/>
  <c r="J177" i="6"/>
  <c r="J169" i="6"/>
  <c r="BK157" i="6"/>
  <c r="J145" i="6"/>
  <c r="BK137" i="6"/>
  <c r="J381" i="6"/>
  <c r="BK367" i="6"/>
  <c r="BK357" i="6"/>
  <c r="BK353" i="6"/>
  <c r="J347" i="6"/>
  <c r="BK329" i="6"/>
  <c r="J317" i="6"/>
  <c r="BK299" i="6"/>
  <c r="J291" i="6"/>
  <c r="J285" i="6"/>
  <c r="BK269" i="6"/>
  <c r="BK259" i="6"/>
  <c r="BK251" i="6"/>
  <c r="J245" i="6"/>
  <c r="J231" i="6"/>
  <c r="BK215" i="6"/>
  <c r="BK209" i="6"/>
  <c r="BK195" i="6"/>
  <c r="BK189" i="6"/>
  <c r="J185" i="6"/>
  <c r="BK177" i="6"/>
  <c r="J147" i="6"/>
  <c r="BK143" i="6"/>
  <c r="BK135" i="6"/>
  <c r="BK125" i="6"/>
  <c r="BK196" i="7"/>
  <c r="J186" i="7"/>
  <c r="BK174" i="7"/>
  <c r="BK154" i="7"/>
  <c r="BK130" i="7"/>
  <c r="BK182" i="7"/>
  <c r="BK172" i="7"/>
  <c r="BK164" i="7"/>
  <c r="J158" i="7"/>
  <c r="J150" i="7"/>
  <c r="J140" i="7"/>
  <c r="BK120" i="7"/>
  <c r="BK188" i="7"/>
  <c r="J170" i="7"/>
  <c r="BK142" i="7"/>
  <c r="J134" i="7"/>
  <c r="J128" i="7"/>
  <c r="J117" i="7"/>
  <c r="J188" i="7"/>
  <c r="J182" i="7"/>
  <c r="J172" i="7"/>
  <c r="BK162" i="7"/>
  <c r="J154" i="7"/>
  <c r="J148" i="7"/>
  <c r="BK138" i="7"/>
  <c r="J120" i="7"/>
  <c r="BK199" i="8"/>
  <c r="BK187" i="8"/>
  <c r="BK160" i="8"/>
  <c r="BK139" i="8"/>
  <c r="BK124" i="8"/>
  <c r="BK195" i="8"/>
  <c r="J187" i="8"/>
  <c r="BK175" i="8"/>
  <c r="BK121" i="8"/>
  <c r="J193" i="8"/>
  <c r="BK172" i="8"/>
  <c r="J169" i="8"/>
  <c r="J160" i="8"/>
  <c r="BK145" i="8"/>
  <c r="J136" i="8"/>
  <c r="J195" i="8"/>
  <c r="J183" i="8"/>
  <c r="J163" i="8"/>
  <c r="J148" i="8"/>
  <c r="J130" i="8"/>
  <c r="J181" i="9"/>
  <c r="J170" i="9"/>
  <c r="BK162" i="9"/>
  <c r="J155" i="9"/>
  <c r="BK146" i="9"/>
  <c r="J198" i="9"/>
  <c r="BK170" i="9"/>
  <c r="BK164" i="9"/>
  <c r="BK152" i="9"/>
  <c r="J135" i="9"/>
  <c r="J190" i="9"/>
  <c r="J164" i="9"/>
  <c r="BK155" i="9"/>
  <c r="J137" i="9"/>
  <c r="J126" i="9"/>
  <c r="J1114" i="2"/>
  <c r="BK1078" i="2"/>
  <c r="BK1063" i="2"/>
  <c r="BK1027" i="2"/>
  <c r="J1003" i="2"/>
  <c r="J985" i="2"/>
  <c r="J967" i="2"/>
  <c r="BK955" i="2"/>
  <c r="J942" i="2"/>
  <c r="BK933" i="2"/>
  <c r="J906" i="2"/>
  <c r="J891" i="2"/>
  <c r="BK880" i="2"/>
  <c r="BK870" i="2"/>
  <c r="BK862" i="2"/>
  <c r="BK848" i="2"/>
  <c r="J826" i="2"/>
  <c r="J810" i="2"/>
  <c r="J796" i="2"/>
  <c r="J788" i="2"/>
  <c r="BK766" i="2"/>
  <c r="BK752" i="2"/>
  <c r="J737" i="2"/>
  <c r="J725" i="2"/>
  <c r="J695" i="2"/>
  <c r="BK680" i="2"/>
  <c r="BK647" i="2"/>
  <c r="J617" i="2"/>
  <c r="J599" i="2"/>
  <c r="BK590" i="2"/>
  <c r="BK573" i="2"/>
  <c r="BK567" i="2"/>
  <c r="BK426" i="2"/>
  <c r="BK408" i="2"/>
  <c r="J378" i="2"/>
  <c r="BK357" i="2"/>
  <c r="BK345" i="2"/>
  <c r="BK326" i="2"/>
  <c r="J299" i="2"/>
  <c r="J291" i="2"/>
  <c r="J287" i="2"/>
  <c r="BK277" i="2"/>
  <c r="BK239" i="2"/>
  <c r="BK188" i="2"/>
  <c r="J176" i="2"/>
  <c r="BK167" i="2"/>
  <c r="BK129" i="2"/>
  <c r="J1111" i="2"/>
  <c r="J1096" i="2"/>
  <c r="J1084" i="2"/>
  <c r="BK1066" i="2"/>
  <c r="BK1054" i="2"/>
  <c r="BK1039" i="2"/>
  <c r="BK1033" i="2"/>
  <c r="J1027" i="2"/>
  <c r="BK1015" i="2"/>
  <c r="J991" i="2"/>
  <c r="J982" i="2"/>
  <c r="BK977" i="2"/>
  <c r="J970" i="2"/>
  <c r="J946" i="2"/>
  <c r="J933" i="2"/>
  <c r="BK906" i="2"/>
  <c r="BK891" i="2"/>
  <c r="J880" i="2"/>
  <c r="J878" i="2"/>
  <c r="J854" i="2"/>
  <c r="BK843" i="2"/>
  <c r="BK834" i="2"/>
  <c r="J820" i="2"/>
  <c r="BK816" i="2"/>
  <c r="J790" i="2"/>
  <c r="J780" i="2"/>
  <c r="BK772" i="2"/>
  <c r="J756" i="2"/>
  <c r="BK731" i="2"/>
  <c r="J719" i="2"/>
  <c r="BK710" i="2"/>
  <c r="BK704" i="2"/>
  <c r="J668" i="2"/>
  <c r="BK659" i="2"/>
  <c r="BK632" i="2"/>
  <c r="BK617" i="2"/>
  <c r="J575" i="2"/>
  <c r="BK557" i="2"/>
  <c r="J545" i="2"/>
  <c r="BK537" i="2"/>
  <c r="J529" i="2"/>
  <c r="J521" i="2"/>
  <c r="BK498" i="2"/>
  <c r="J486" i="2"/>
  <c r="BK477" i="2"/>
  <c r="J462" i="2"/>
  <c r="J453" i="2"/>
  <c r="J441" i="2"/>
  <c r="J426" i="2"/>
  <c r="J417" i="2"/>
  <c r="J402" i="2"/>
  <c r="J387" i="2"/>
  <c r="BK375" i="2"/>
  <c r="BK360" i="2"/>
  <c r="BK341" i="2"/>
  <c r="BK332" i="2"/>
  <c r="J317" i="2"/>
  <c r="BK311" i="2"/>
  <c r="BK281" i="2"/>
  <c r="J265" i="2"/>
  <c r="BK257" i="2"/>
  <c r="J242" i="2"/>
  <c r="J230" i="2"/>
  <c r="BK215" i="2"/>
  <c r="BK206" i="2"/>
  <c r="BK182" i="2"/>
  <c r="BK152" i="2"/>
  <c r="BK131" i="2"/>
  <c r="BK123" i="2"/>
  <c r="BK119" i="2"/>
  <c r="BK1147" i="2"/>
  <c r="J1144" i="2"/>
  <c r="BK1138" i="2"/>
  <c r="BK1132" i="2"/>
  <c r="J1129" i="2"/>
  <c r="J1126" i="2"/>
  <c r="BK1120" i="2"/>
  <c r="J1108" i="2"/>
  <c r="BK1102" i="2"/>
  <c r="BK1072" i="2"/>
  <c r="J1057" i="2"/>
  <c r="BK1045" i="2"/>
  <c r="J1021" i="2"/>
  <c r="J1006" i="2"/>
  <c r="BK973" i="2"/>
  <c r="BK949" i="2"/>
  <c r="BK936" i="2"/>
  <c r="J921" i="2"/>
  <c r="J912" i="2"/>
  <c r="BK900" i="2"/>
  <c r="J886" i="2"/>
  <c r="BK874" i="2"/>
  <c r="BK860" i="2"/>
  <c r="BK852" i="2"/>
  <c r="J837" i="2"/>
  <c r="BK826" i="2"/>
  <c r="J808" i="2"/>
  <c r="J802" i="2"/>
  <c r="BK796" i="2"/>
  <c r="BK786" i="2"/>
  <c r="BK774" i="2"/>
  <c r="J766" i="2"/>
  <c r="BK754" i="2"/>
  <c r="BK746" i="2"/>
  <c r="J710" i="2"/>
  <c r="J692" i="2"/>
  <c r="BK674" i="2"/>
  <c r="J662" i="2"/>
  <c r="J644" i="2"/>
  <c r="BK635" i="2"/>
  <c r="BK626" i="2"/>
  <c r="BK608" i="2"/>
  <c r="J593" i="2"/>
  <c r="J584" i="2"/>
  <c r="BK571" i="2"/>
  <c r="J563" i="2"/>
  <c r="J553" i="2"/>
  <c r="J541" i="2"/>
  <c r="BK535" i="2"/>
  <c r="BK529" i="2"/>
  <c r="J524" i="2"/>
  <c r="J509" i="2"/>
  <c r="J500" i="2"/>
  <c r="J483" i="2"/>
  <c r="J471" i="2"/>
  <c r="BK450" i="2"/>
  <c r="BK414" i="2"/>
  <c r="BK402" i="2"/>
  <c r="BK390" i="2"/>
  <c r="J369" i="2"/>
  <c r="J349" i="2"/>
  <c r="J329" i="2"/>
  <c r="BK307" i="2"/>
  <c r="BK301" i="2"/>
  <c r="BK293" i="2"/>
  <c r="J277" i="2"/>
  <c r="BK269" i="2"/>
  <c r="J248" i="2"/>
  <c r="BK221" i="2"/>
  <c r="BK212" i="2"/>
  <c r="J200" i="2"/>
  <c r="BK194" i="2"/>
  <c r="J182" i="2"/>
  <c r="BK170" i="2"/>
  <c r="BK149" i="2"/>
  <c r="J143" i="2"/>
  <c r="BK137" i="2"/>
  <c r="J131" i="2"/>
  <c r="BK1117" i="2"/>
  <c r="BK1105" i="2"/>
  <c r="BK1090" i="2"/>
  <c r="BK1069" i="2"/>
  <c r="BK1048" i="2"/>
  <c r="J1033" i="2"/>
  <c r="BK1021" i="2"/>
  <c r="BK1003" i="2"/>
  <c r="J994" i="2"/>
  <c r="BK982" i="2"/>
  <c r="BK961" i="2"/>
  <c r="BK942" i="2"/>
  <c r="J918" i="2"/>
  <c r="J909" i="2"/>
  <c r="J882" i="2"/>
  <c r="BK858" i="2"/>
  <c r="J846" i="2"/>
  <c r="BK824" i="2"/>
  <c r="J812" i="2"/>
  <c r="BK806" i="2"/>
  <c r="BK792" i="2"/>
  <c r="BK776" i="2"/>
  <c r="J768" i="2"/>
  <c r="J762" i="2"/>
  <c r="BK743" i="2"/>
  <c r="J731" i="2"/>
  <c r="BK716" i="2"/>
  <c r="BK692" i="2"/>
  <c r="J677" i="2"/>
  <c r="J635" i="2"/>
  <c r="J611" i="2"/>
  <c r="J602" i="2"/>
  <c r="BK584" i="2"/>
  <c r="BK575" i="2"/>
  <c r="BK563" i="2"/>
  <c r="BK555" i="2"/>
  <c r="BK547" i="2"/>
  <c r="BK539" i="2"/>
  <c r="BK524" i="2"/>
  <c r="BK515" i="2"/>
  <c r="J506" i="2"/>
  <c r="J496" i="2"/>
  <c r="J489" i="2"/>
  <c r="BK471" i="2"/>
  <c r="BK459" i="2"/>
  <c r="BK441" i="2"/>
  <c r="BK432" i="2"/>
  <c r="J411" i="2"/>
  <c r="BK381" i="2"/>
  <c r="BK363" i="2"/>
  <c r="J354" i="2"/>
  <c r="J347" i="2"/>
  <c r="J321" i="2"/>
  <c r="J315" i="2"/>
  <c r="BK305" i="2"/>
  <c r="J301" i="2"/>
  <c r="BK289" i="2"/>
  <c r="BK283" i="2"/>
  <c r="J273" i="2"/>
  <c r="J263" i="2"/>
  <c r="J257" i="2"/>
  <c r="J245" i="2"/>
  <c r="BK230" i="2"/>
  <c r="BK197" i="2"/>
  <c r="J188" i="2"/>
  <c r="BK164" i="2"/>
  <c r="BK155" i="2"/>
  <c r="J149" i="2"/>
  <c r="J137" i="2"/>
  <c r="J125" i="2"/>
  <c r="J436" i="3"/>
  <c r="BK406" i="3"/>
  <c r="J385" i="3"/>
  <c r="J373" i="3"/>
  <c r="J367" i="3"/>
  <c r="J357" i="3"/>
  <c r="BK353" i="3"/>
  <c r="J345" i="3"/>
  <c r="BK337" i="3"/>
  <c r="BK327" i="3"/>
  <c r="BK315" i="3"/>
  <c r="BK301" i="3"/>
  <c r="J295" i="3"/>
  <c r="J273" i="3"/>
  <c r="J261" i="3"/>
  <c r="BK248" i="3"/>
  <c r="J223" i="3"/>
  <c r="BK211" i="3"/>
  <c r="J199" i="3"/>
  <c r="BK187" i="3"/>
  <c r="J175" i="3"/>
  <c r="J157" i="3"/>
  <c r="BK145" i="3"/>
  <c r="J139" i="3"/>
  <c r="J133" i="3"/>
  <c r="BK439" i="3"/>
  <c r="J430" i="3"/>
  <c r="BK421" i="3"/>
  <c r="BK409" i="3"/>
  <c r="J387" i="3"/>
  <c r="BK379" i="3"/>
  <c r="BK367" i="3"/>
  <c r="J333" i="3"/>
  <c r="J321" i="3"/>
  <c r="J305" i="3"/>
  <c r="BK293" i="3"/>
  <c r="BK285" i="3"/>
  <c r="J271" i="3"/>
  <c r="BK245" i="3"/>
  <c r="BK235" i="3"/>
  <c r="BK227" i="3"/>
  <c r="J205" i="3"/>
  <c r="BK173" i="3"/>
  <c r="BK167" i="3"/>
  <c r="BK161" i="3"/>
  <c r="J153" i="3"/>
  <c r="BK137" i="3"/>
  <c r="BK125" i="3"/>
  <c r="J117" i="3"/>
  <c r="J397" i="3"/>
  <c r="BK385" i="3"/>
  <c r="BK363" i="3"/>
  <c r="BK349" i="3"/>
  <c r="J341" i="3"/>
  <c r="J309" i="3"/>
  <c r="J297" i="3"/>
  <c r="J293" i="3"/>
  <c r="J283" i="3"/>
  <c r="BK273" i="3"/>
  <c r="J263" i="3"/>
  <c r="J241" i="3"/>
  <c r="J227" i="3"/>
  <c r="J219" i="3"/>
  <c r="J211" i="3"/>
  <c r="BK203" i="3"/>
  <c r="J195" i="3"/>
  <c r="BK189" i="3"/>
  <c r="BK183" i="3"/>
  <c r="J159" i="3"/>
  <c r="J147" i="3"/>
  <c r="J141" i="3"/>
  <c r="J129" i="3"/>
  <c r="BK119" i="3"/>
  <c r="J442" i="3"/>
  <c r="BK427" i="3"/>
  <c r="BK418" i="3"/>
  <c r="J406" i="3"/>
  <c r="BK397" i="3"/>
  <c r="J389" i="3"/>
  <c r="BK381" i="3"/>
  <c r="BK373" i="3"/>
  <c r="J363" i="3"/>
  <c r="BK357" i="3"/>
  <c r="J349" i="3"/>
  <c r="BK335" i="3"/>
  <c r="J324" i="3"/>
  <c r="J311" i="3"/>
  <c r="J291" i="3"/>
  <c r="BK283" i="3"/>
  <c r="J277" i="3"/>
  <c r="J269" i="3"/>
  <c r="J259" i="3"/>
  <c r="BK251" i="3"/>
  <c r="BK241" i="3"/>
  <c r="BK219" i="3"/>
  <c r="BK207" i="3"/>
  <c r="BK199" i="3"/>
  <c r="J185" i="3"/>
  <c r="J179" i="3"/>
  <c r="J173" i="3"/>
  <c r="BK149" i="3"/>
  <c r="J143" i="3"/>
  <c r="J127" i="3"/>
  <c r="J181" i="4"/>
  <c r="J158" i="4"/>
  <c r="BK143" i="4"/>
  <c r="BK134" i="4"/>
  <c r="BK119" i="4"/>
  <c r="BK179" i="4"/>
  <c r="J167" i="4"/>
  <c r="J134" i="4"/>
  <c r="BK173" i="4"/>
  <c r="BK164" i="4"/>
  <c r="J149" i="4"/>
  <c r="BK125" i="4"/>
  <c r="J183" i="4"/>
  <c r="J161" i="4"/>
  <c r="J143" i="4"/>
  <c r="J125" i="4"/>
  <c r="J127" i="5"/>
  <c r="BK123" i="5"/>
  <c r="BK131" i="5"/>
  <c r="BK121" i="5"/>
  <c r="J131" i="5"/>
  <c r="BK119" i="5"/>
  <c r="J123" i="5"/>
  <c r="BK611" i="6"/>
  <c r="J601" i="6"/>
  <c r="BK585" i="6"/>
  <c r="BK575" i="6"/>
  <c r="BK563" i="6"/>
  <c r="BK557" i="6"/>
  <c r="J547" i="6"/>
  <c r="BK539" i="6"/>
  <c r="BK533" i="6"/>
  <c r="BK527" i="6"/>
  <c r="BK519" i="6"/>
  <c r="BK511" i="6"/>
  <c r="BK507" i="6"/>
  <c r="BK499" i="6"/>
  <c r="BK493" i="6"/>
  <c r="BK481" i="6"/>
  <c r="BK467" i="6"/>
  <c r="BK451" i="6"/>
  <c r="J447" i="6"/>
  <c r="J439" i="6"/>
  <c r="BK425" i="6"/>
  <c r="J417" i="6"/>
  <c r="BK411" i="6"/>
  <c r="J405" i="6"/>
  <c r="J399" i="6"/>
  <c r="BK391" i="6"/>
  <c r="J385" i="6"/>
  <c r="BK377" i="6"/>
  <c r="BK369" i="6"/>
  <c r="J351" i="6"/>
  <c r="J341" i="6"/>
  <c r="J333" i="6"/>
  <c r="BK321" i="6"/>
  <c r="J309" i="6"/>
  <c r="BK305" i="6"/>
  <c r="BK287" i="6"/>
  <c r="J273" i="6"/>
  <c r="J263" i="6"/>
  <c r="BK257" i="6"/>
  <c r="J251" i="6"/>
  <c r="J239" i="6"/>
  <c r="J205" i="6"/>
  <c r="J201" i="6"/>
  <c r="J197" i="6"/>
  <c r="BK187" i="6"/>
  <c r="BK175" i="6"/>
  <c r="J163" i="6"/>
  <c r="BK149" i="6"/>
  <c r="BK127" i="6"/>
  <c r="J635" i="6"/>
  <c r="J629" i="6"/>
  <c r="BK623" i="6"/>
  <c r="BK617" i="6"/>
  <c r="J611" i="6"/>
  <c r="BK605" i="6"/>
  <c r="J595" i="6"/>
  <c r="BK587" i="6"/>
  <c r="J577" i="6"/>
  <c r="J567" i="6"/>
  <c r="J559" i="6"/>
  <c r="J551" i="6"/>
  <c r="J543" i="6"/>
  <c r="J531" i="6"/>
  <c r="J513" i="6"/>
  <c r="BK503" i="6"/>
  <c r="J493" i="6"/>
  <c r="J485" i="6"/>
  <c r="BK477" i="6"/>
  <c r="J469" i="6"/>
  <c r="J463" i="6"/>
  <c r="BK453" i="6"/>
  <c r="J443" i="6"/>
  <c r="J435" i="6"/>
  <c r="J429" i="6"/>
  <c r="BK417" i="6"/>
  <c r="BK405" i="6"/>
  <c r="BK395" i="6"/>
  <c r="J391" i="6"/>
  <c r="BK385" i="6"/>
  <c r="J377" i="6"/>
  <c r="BK365" i="6"/>
  <c r="J355" i="6"/>
  <c r="BK347" i="6"/>
  <c r="BK335" i="6"/>
  <c r="J325" i="6"/>
  <c r="J315" i="6"/>
  <c r="BK311" i="6"/>
  <c r="BK303" i="6"/>
  <c r="BK291" i="6"/>
  <c r="J281" i="6"/>
  <c r="BK275" i="6"/>
  <c r="BK261" i="6"/>
  <c r="BK253" i="6"/>
  <c r="BK219" i="6"/>
  <c r="J211" i="6"/>
  <c r="J207" i="6"/>
  <c r="BK185" i="6"/>
  <c r="BK169" i="6"/>
  <c r="BK161" i="6"/>
  <c r="BK147" i="6"/>
  <c r="J135" i="6"/>
  <c r="BK129" i="6"/>
  <c r="J123" i="6"/>
  <c r="BK635" i="6"/>
  <c r="BK629" i="6"/>
  <c r="J623" i="6"/>
  <c r="BK613" i="6"/>
  <c r="J607" i="6"/>
  <c r="J597" i="6"/>
  <c r="BK591" i="6"/>
  <c r="J581" i="6"/>
  <c r="BK571" i="6"/>
  <c r="BK565" i="6"/>
  <c r="J557" i="6"/>
  <c r="BK547" i="6"/>
  <c r="BK535" i="6"/>
  <c r="J527" i="6"/>
  <c r="BK521" i="6"/>
  <c r="BK509" i="6"/>
  <c r="J499" i="6"/>
  <c r="J489" i="6"/>
  <c r="J481" i="6"/>
  <c r="BK475" i="6"/>
  <c r="J465" i="6"/>
  <c r="BK459" i="6"/>
  <c r="J453" i="6"/>
  <c r="BK443" i="6"/>
  <c r="BK439" i="6"/>
  <c r="BK427" i="6"/>
  <c r="J421" i="6"/>
  <c r="J413" i="6"/>
  <c r="BK397" i="6"/>
  <c r="J373" i="6"/>
  <c r="J361" i="6"/>
  <c r="J335" i="6"/>
  <c r="BK325" i="6"/>
  <c r="J311" i="6"/>
  <c r="J295" i="6"/>
  <c r="BK277" i="6"/>
  <c r="J249" i="6"/>
  <c r="J243" i="6"/>
  <c r="J237" i="6"/>
  <c r="BK229" i="6"/>
  <c r="BK223" i="6"/>
  <c r="J199" i="6"/>
  <c r="J181" i="6"/>
  <c r="J175" i="6"/>
  <c r="BK163" i="6"/>
  <c r="J155" i="6"/>
  <c r="BK141" i="6"/>
  <c r="J131" i="6"/>
  <c r="BK373" i="6"/>
  <c r="J365" i="6"/>
  <c r="BK355" i="6"/>
  <c r="J349" i="6"/>
  <c r="J343" i="6"/>
  <c r="J321" i="6"/>
  <c r="J301" i="6"/>
  <c r="BK295" i="6"/>
  <c r="J287" i="6"/>
  <c r="BK273" i="6"/>
  <c r="J265" i="6"/>
  <c r="J257" i="6"/>
  <c r="BK247" i="6"/>
  <c r="BK235" i="6"/>
  <c r="J225" i="6"/>
  <c r="BK207" i="6"/>
  <c r="J193" i="6"/>
  <c r="J187" i="6"/>
  <c r="BK179" i="6"/>
  <c r="BK151" i="6"/>
  <c r="BK145" i="6"/>
  <c r="J133" i="6"/>
  <c r="BK123" i="6"/>
  <c r="J194" i="7"/>
  <c r="J178" i="7"/>
  <c r="J164" i="7"/>
  <c r="J144" i="7"/>
  <c r="BK134" i="7"/>
  <c r="J192" i="7"/>
  <c r="J174" i="7"/>
  <c r="BK170" i="7"/>
  <c r="J162" i="7"/>
  <c r="BK152" i="7"/>
  <c r="J146" i="7"/>
  <c r="J123" i="7"/>
  <c r="BK192" i="7"/>
  <c r="BK178" i="7"/>
  <c r="J168" i="7"/>
  <c r="J138" i="7"/>
  <c r="J130" i="7"/>
  <c r="BK123" i="7"/>
  <c r="BK198" i="7"/>
  <c r="J190" i="7"/>
  <c r="J184" i="7"/>
  <c r="J176" i="7"/>
  <c r="BK166" i="7"/>
  <c r="BK158" i="7"/>
  <c r="BK150" i="7"/>
  <c r="J142" i="7"/>
  <c r="J126" i="7"/>
  <c r="J197" i="8"/>
  <c r="J181" i="8"/>
  <c r="BK151" i="8"/>
  <c r="BK130" i="8"/>
  <c r="J121" i="8"/>
  <c r="J189" i="8"/>
  <c r="BK181" i="8"/>
  <c r="BK148" i="8"/>
  <c r="BK201" i="8"/>
  <c r="J191" i="8"/>
  <c r="BK169" i="8"/>
  <c r="BK163" i="8"/>
  <c r="J151" i="8"/>
  <c r="J139" i="8"/>
  <c r="J133" i="8"/>
  <c r="BK191" i="8"/>
  <c r="J178" i="8"/>
  <c r="J166" i="8"/>
  <c r="J154" i="8"/>
  <c r="BK133" i="8"/>
  <c r="J124" i="8"/>
  <c r="J187" i="9"/>
  <c r="J172" i="9"/>
  <c r="BK166" i="9"/>
  <c r="BK158" i="9"/>
  <c r="BK149" i="9"/>
  <c r="BK133" i="9"/>
  <c r="J175" i="9"/>
  <c r="J166" i="9"/>
  <c r="J162" i="9"/>
  <c r="J149" i="9"/>
  <c r="J133" i="9"/>
  <c r="BK187" i="9"/>
  <c r="BK181" i="9"/>
  <c r="J143" i="9"/>
  <c r="BK135" i="9"/>
  <c r="BK128" i="9"/>
  <c r="BK121" i="9"/>
  <c r="J195" i="9"/>
  <c r="BK190" i="9"/>
  <c r="BK178" i="9"/>
  <c r="BK172" i="9"/>
  <c r="BK143" i="9"/>
  <c r="BK126" i="9"/>
  <c r="J121" i="9"/>
  <c r="T118" i="6" l="1"/>
  <c r="P118" i="6"/>
  <c r="AU99" i="1" s="1"/>
  <c r="R118" i="6"/>
  <c r="BK116" i="2"/>
  <c r="J116" i="2" s="1"/>
  <c r="T116" i="2"/>
  <c r="T116" i="3"/>
  <c r="P118" i="4"/>
  <c r="P117" i="4"/>
  <c r="AU97" i="1" s="1"/>
  <c r="BK116" i="5"/>
  <c r="J116" i="5" s="1"/>
  <c r="P116" i="5"/>
  <c r="AU98" i="1" s="1"/>
  <c r="T116" i="7"/>
  <c r="R120" i="8"/>
  <c r="P116" i="2"/>
  <c r="AU95" i="1" s="1"/>
  <c r="P116" i="3"/>
  <c r="AU96" i="1" s="1"/>
  <c r="BK118" i="4"/>
  <c r="J118" i="4" s="1"/>
  <c r="J97" i="4" s="1"/>
  <c r="R118" i="4"/>
  <c r="R117" i="4" s="1"/>
  <c r="T116" i="5"/>
  <c r="BK116" i="7"/>
  <c r="J116" i="7" s="1"/>
  <c r="P120" i="8"/>
  <c r="AU102" i="1" s="1"/>
  <c r="P120" i="9"/>
  <c r="AU103" i="1" s="1"/>
  <c r="P116" i="7"/>
  <c r="AU100" i="1" s="1"/>
  <c r="T120" i="8"/>
  <c r="R120" i="9"/>
  <c r="R116" i="2"/>
  <c r="BK116" i="3"/>
  <c r="J116" i="3" s="1"/>
  <c r="R116" i="3"/>
  <c r="T118" i="4"/>
  <c r="T117" i="4" s="1"/>
  <c r="R116" i="5"/>
  <c r="R116" i="7"/>
  <c r="BK120" i="8"/>
  <c r="J120" i="8" s="1"/>
  <c r="BK120" i="9"/>
  <c r="J120" i="9" s="1"/>
  <c r="J98" i="9" s="1"/>
  <c r="T120" i="9"/>
  <c r="BK638" i="6"/>
  <c r="BK637" i="6" s="1"/>
  <c r="J637" i="6" s="1"/>
  <c r="J97" i="6" s="1"/>
  <c r="F94" i="9"/>
  <c r="BE121" i="9"/>
  <c r="BE126" i="9"/>
  <c r="BE128" i="9"/>
  <c r="BE133" i="9"/>
  <c r="BE152" i="9"/>
  <c r="BE155" i="9"/>
  <c r="BE158" i="9"/>
  <c r="BE160" i="9"/>
  <c r="BE164" i="9"/>
  <c r="BE168" i="9"/>
  <c r="BE198" i="9"/>
  <c r="BE130" i="9"/>
  <c r="BE146" i="9"/>
  <c r="BE149" i="9"/>
  <c r="BE162" i="9"/>
  <c r="BE166" i="9"/>
  <c r="BE172" i="9"/>
  <c r="BE175" i="9"/>
  <c r="BE178" i="9"/>
  <c r="BE195" i="9"/>
  <c r="E85" i="9"/>
  <c r="J116" i="9"/>
  <c r="BE124" i="9"/>
  <c r="BE135" i="9"/>
  <c r="BE137" i="9"/>
  <c r="BE140" i="9"/>
  <c r="BE184" i="9"/>
  <c r="BE190" i="9"/>
  <c r="J91" i="9"/>
  <c r="BE143" i="9"/>
  <c r="BE170" i="9"/>
  <c r="BE181" i="9"/>
  <c r="BE187" i="9"/>
  <c r="BE193" i="9"/>
  <c r="J116" i="8"/>
  <c r="BE139" i="8"/>
  <c r="BE142" i="8"/>
  <c r="BE160" i="8"/>
  <c r="BE166" i="8"/>
  <c r="BE178" i="8"/>
  <c r="BE189" i="8"/>
  <c r="BE191" i="8"/>
  <c r="BE199" i="8"/>
  <c r="BE201" i="8"/>
  <c r="F117" i="8"/>
  <c r="BE127" i="8"/>
  <c r="BE148" i="8"/>
  <c r="BE157" i="8"/>
  <c r="BE163" i="8"/>
  <c r="BE172" i="8"/>
  <c r="BE183" i="8"/>
  <c r="BE185" i="8"/>
  <c r="BE187" i="8"/>
  <c r="E85" i="8"/>
  <c r="J91" i="8"/>
  <c r="BE124" i="8"/>
  <c r="BE130" i="8"/>
  <c r="BE193" i="8"/>
  <c r="BE197" i="8"/>
  <c r="BE121" i="8"/>
  <c r="BE133" i="8"/>
  <c r="BE136" i="8"/>
  <c r="BE145" i="8"/>
  <c r="BE151" i="8"/>
  <c r="BE154" i="8"/>
  <c r="BE169" i="8"/>
  <c r="BE175" i="8"/>
  <c r="BE181" i="8"/>
  <c r="BE195" i="8"/>
  <c r="E85" i="7"/>
  <c r="F92" i="7"/>
  <c r="J110" i="7"/>
  <c r="BE120" i="7"/>
  <c r="BE130" i="7"/>
  <c r="BE134" i="7"/>
  <c r="BE136" i="7"/>
  <c r="BE154" i="7"/>
  <c r="BE174" i="7"/>
  <c r="BE176" i="7"/>
  <c r="BE178" i="7"/>
  <c r="BE190" i="7"/>
  <c r="BE194" i="7"/>
  <c r="BE196" i="7"/>
  <c r="BE198" i="7"/>
  <c r="J638" i="6"/>
  <c r="J98" i="6" s="1"/>
  <c r="BE148" i="7"/>
  <c r="BE152" i="7"/>
  <c r="BE156" i="7"/>
  <c r="BE160" i="7"/>
  <c r="BE162" i="7"/>
  <c r="BE172" i="7"/>
  <c r="BE180" i="7"/>
  <c r="BE128" i="7"/>
  <c r="BE132" i="7"/>
  <c r="BE142" i="7"/>
  <c r="BE164" i="7"/>
  <c r="BE166" i="7"/>
  <c r="BE184" i="7"/>
  <c r="BE188" i="7"/>
  <c r="J91" i="7"/>
  <c r="BE117" i="7"/>
  <c r="BE123" i="7"/>
  <c r="BE126" i="7"/>
  <c r="BE138" i="7"/>
  <c r="BE140" i="7"/>
  <c r="BE144" i="7"/>
  <c r="BE146" i="7"/>
  <c r="BE150" i="7"/>
  <c r="BE158" i="7"/>
  <c r="BE168" i="7"/>
  <c r="BE170" i="7"/>
  <c r="BE182" i="7"/>
  <c r="BE186" i="7"/>
  <c r="BE192" i="7"/>
  <c r="J91" i="6"/>
  <c r="BE127" i="6"/>
  <c r="BE129" i="6"/>
  <c r="BE151" i="6"/>
  <c r="BE153" i="6"/>
  <c r="BE161" i="6"/>
  <c r="BE163" i="6"/>
  <c r="BE165" i="6"/>
  <c r="BE171" i="6"/>
  <c r="BE199" i="6"/>
  <c r="BE201" i="6"/>
  <c r="BE217" i="6"/>
  <c r="BE225" i="6"/>
  <c r="BE239" i="6"/>
  <c r="BE241" i="6"/>
  <c r="BE251" i="6"/>
  <c r="BE255" i="6"/>
  <c r="BE261" i="6"/>
  <c r="BE269" i="6"/>
  <c r="BE275" i="6"/>
  <c r="BE277" i="6"/>
  <c r="BE279" i="6"/>
  <c r="BE281" i="6"/>
  <c r="BE297" i="6"/>
  <c r="BE301" i="6"/>
  <c r="BE303" i="6"/>
  <c r="BE305" i="6"/>
  <c r="BE309" i="6"/>
  <c r="BE313" i="6"/>
  <c r="BE317" i="6"/>
  <c r="BE323" i="6"/>
  <c r="BE331" i="6"/>
  <c r="BE333" i="6"/>
  <c r="BE335" i="6"/>
  <c r="BE337" i="6"/>
  <c r="BE345" i="6"/>
  <c r="BE361" i="6"/>
  <c r="BE369" i="6"/>
  <c r="BE375" i="6"/>
  <c r="BE379" i="6"/>
  <c r="J89" i="6"/>
  <c r="BE123" i="6"/>
  <c r="BE125" i="6"/>
  <c r="BE147" i="6"/>
  <c r="BE167" i="6"/>
  <c r="BE173" i="6"/>
  <c r="BE179" i="6"/>
  <c r="BE181" i="6"/>
  <c r="BE183" i="6"/>
  <c r="BE185" i="6"/>
  <c r="BE189" i="6"/>
  <c r="BE191" i="6"/>
  <c r="BE197" i="6"/>
  <c r="BE205" i="6"/>
  <c r="BE211" i="6"/>
  <c r="BE215" i="6"/>
  <c r="BE219" i="6"/>
  <c r="BE247" i="6"/>
  <c r="BE249" i="6"/>
  <c r="BE253" i="6"/>
  <c r="BE257" i="6"/>
  <c r="BE259" i="6"/>
  <c r="BE271" i="6"/>
  <c r="BE273" i="6"/>
  <c r="BE285" i="6"/>
  <c r="BE287" i="6"/>
  <c r="BE291" i="6"/>
  <c r="BE293" i="6"/>
  <c r="BE295" i="6"/>
  <c r="BE307" i="6"/>
  <c r="BE315" i="6"/>
  <c r="BE321" i="6"/>
  <c r="BE327" i="6"/>
  <c r="BE339" i="6"/>
  <c r="BE341" i="6"/>
  <c r="BE343" i="6"/>
  <c r="BE347" i="6"/>
  <c r="BE349" i="6"/>
  <c r="BE351" i="6"/>
  <c r="BE353" i="6"/>
  <c r="BE355" i="6"/>
  <c r="BE365" i="6"/>
  <c r="BE371" i="6"/>
  <c r="BE373" i="6"/>
  <c r="BE377" i="6"/>
  <c r="BE383" i="6"/>
  <c r="BE395" i="6"/>
  <c r="BE405" i="6"/>
  <c r="BE409" i="6"/>
  <c r="BE413" i="6"/>
  <c r="BE425" i="6"/>
  <c r="BE429" i="6"/>
  <c r="BE433" i="6"/>
  <c r="BE437" i="6"/>
  <c r="BE449" i="6"/>
  <c r="BE457" i="6"/>
  <c r="BE467" i="6"/>
  <c r="BE473" i="6"/>
  <c r="BE477" i="6"/>
  <c r="BE489" i="6"/>
  <c r="BE507" i="6"/>
  <c r="BE511" i="6"/>
  <c r="BE513" i="6"/>
  <c r="BE519" i="6"/>
  <c r="BE523" i="6"/>
  <c r="BE527" i="6"/>
  <c r="BE531" i="6"/>
  <c r="BE537" i="6"/>
  <c r="BE539" i="6"/>
  <c r="BE559" i="6"/>
  <c r="BE563" i="6"/>
  <c r="BE565" i="6"/>
  <c r="BE569" i="6"/>
  <c r="BE575" i="6"/>
  <c r="BE581" i="6"/>
  <c r="BE587" i="6"/>
  <c r="BE601" i="6"/>
  <c r="BE611" i="6"/>
  <c r="BE619" i="6"/>
  <c r="BE623" i="6"/>
  <c r="BE625" i="6"/>
  <c r="BE627" i="6"/>
  <c r="BE631" i="6"/>
  <c r="BE635" i="6"/>
  <c r="E85" i="6"/>
  <c r="F92" i="6"/>
  <c r="BE135" i="6"/>
  <c r="BE137" i="6"/>
  <c r="BE149" i="6"/>
  <c r="BE157" i="6"/>
  <c r="BE159" i="6"/>
  <c r="BE175" i="6"/>
  <c r="BE187" i="6"/>
  <c r="BE193" i="6"/>
  <c r="BE195" i="6"/>
  <c r="BE203" i="6"/>
  <c r="BE223" i="6"/>
  <c r="BE227" i="6"/>
  <c r="BE229" i="6"/>
  <c r="BE231" i="6"/>
  <c r="BE237" i="6"/>
  <c r="BE243" i="6"/>
  <c r="BE245" i="6"/>
  <c r="BE263" i="6"/>
  <c r="BE265" i="6"/>
  <c r="BE329" i="6"/>
  <c r="BE363" i="6"/>
  <c r="BE367" i="6"/>
  <c r="BE393" i="6"/>
  <c r="BE397" i="6"/>
  <c r="BE401" i="6"/>
  <c r="BE403" i="6"/>
  <c r="BE417" i="6"/>
  <c r="BE421" i="6"/>
  <c r="BE435" i="6"/>
  <c r="BE441" i="6"/>
  <c r="BE445" i="6"/>
  <c r="BE447" i="6"/>
  <c r="BE451" i="6"/>
  <c r="BE455" i="6"/>
  <c r="BE461" i="6"/>
  <c r="BE463" i="6"/>
  <c r="BE465" i="6"/>
  <c r="BE469" i="6"/>
  <c r="BE475" i="6"/>
  <c r="BE483" i="6"/>
  <c r="BE485" i="6"/>
  <c r="BE493" i="6"/>
  <c r="BE499" i="6"/>
  <c r="BE501" i="6"/>
  <c r="BE509" i="6"/>
  <c r="BE515" i="6"/>
  <c r="BE529" i="6"/>
  <c r="BE533" i="6"/>
  <c r="BE547" i="6"/>
  <c r="BE555" i="6"/>
  <c r="BE557" i="6"/>
  <c r="BE573" i="6"/>
  <c r="BE579" i="6"/>
  <c r="BE585" i="6"/>
  <c r="BE593" i="6"/>
  <c r="BE599" i="6"/>
  <c r="BE603" i="6"/>
  <c r="BE607" i="6"/>
  <c r="BE613" i="6"/>
  <c r="BE615" i="6"/>
  <c r="BE617" i="6"/>
  <c r="BE621" i="6"/>
  <c r="BE629" i="6"/>
  <c r="BE633" i="6"/>
  <c r="BE639" i="6"/>
  <c r="BE119" i="6"/>
  <c r="BE121" i="6"/>
  <c r="BE131" i="6"/>
  <c r="BE133" i="6"/>
  <c r="BE139" i="6"/>
  <c r="BE141" i="6"/>
  <c r="BE143" i="6"/>
  <c r="BE145" i="6"/>
  <c r="BE155" i="6"/>
  <c r="BE169" i="6"/>
  <c r="BE177" i="6"/>
  <c r="BE207" i="6"/>
  <c r="BE209" i="6"/>
  <c r="BE213" i="6"/>
  <c r="BE221" i="6"/>
  <c r="BE233" i="6"/>
  <c r="BE235" i="6"/>
  <c r="BE267" i="6"/>
  <c r="BE283" i="6"/>
  <c r="BE289" i="6"/>
  <c r="BE299" i="6"/>
  <c r="BE311" i="6"/>
  <c r="BE319" i="6"/>
  <c r="BE325" i="6"/>
  <c r="BE357" i="6"/>
  <c r="BE359" i="6"/>
  <c r="BE381" i="6"/>
  <c r="BE385" i="6"/>
  <c r="BE387" i="6"/>
  <c r="BE389" i="6"/>
  <c r="BE391" i="6"/>
  <c r="BE399" i="6"/>
  <c r="BE407" i="6"/>
  <c r="BE411" i="6"/>
  <c r="BE415" i="6"/>
  <c r="BE419" i="6"/>
  <c r="BE423" i="6"/>
  <c r="BE427" i="6"/>
  <c r="BE431" i="6"/>
  <c r="BE439" i="6"/>
  <c r="BE443" i="6"/>
  <c r="BE453" i="6"/>
  <c r="BE459" i="6"/>
  <c r="BE471" i="6"/>
  <c r="BE479" i="6"/>
  <c r="BE481" i="6"/>
  <c r="BE487" i="6"/>
  <c r="BE491" i="6"/>
  <c r="BE495" i="6"/>
  <c r="BE497" i="6"/>
  <c r="BE503" i="6"/>
  <c r="BE505" i="6"/>
  <c r="BE517" i="6"/>
  <c r="BE521" i="6"/>
  <c r="BE525" i="6"/>
  <c r="BE535" i="6"/>
  <c r="BE541" i="6"/>
  <c r="BE543" i="6"/>
  <c r="BE545" i="6"/>
  <c r="BE549" i="6"/>
  <c r="BE551" i="6"/>
  <c r="BE553" i="6"/>
  <c r="BE561" i="6"/>
  <c r="BE567" i="6"/>
  <c r="BE571" i="6"/>
  <c r="BE577" i="6"/>
  <c r="BE583" i="6"/>
  <c r="BE589" i="6"/>
  <c r="BE591" i="6"/>
  <c r="BE595" i="6"/>
  <c r="BE597" i="6"/>
  <c r="BE605" i="6"/>
  <c r="BE609" i="6"/>
  <c r="J110" i="5"/>
  <c r="J112" i="5"/>
  <c r="BE121" i="5"/>
  <c r="BE123" i="5"/>
  <c r="BE125" i="5"/>
  <c r="BE127" i="5"/>
  <c r="BE131" i="5"/>
  <c r="BE133" i="5"/>
  <c r="E85" i="5"/>
  <c r="F92" i="5"/>
  <c r="BE117" i="5"/>
  <c r="BE135" i="5"/>
  <c r="BE119" i="5"/>
  <c r="BE129" i="5"/>
  <c r="F92" i="4"/>
  <c r="J113" i="4"/>
  <c r="BE140" i="4"/>
  <c r="BE143" i="4"/>
  <c r="BE146" i="4"/>
  <c r="BE176" i="4"/>
  <c r="BE185" i="4"/>
  <c r="E107" i="4"/>
  <c r="BE131" i="4"/>
  <c r="BE134" i="4"/>
  <c r="BE179" i="4"/>
  <c r="BE181" i="4"/>
  <c r="J111" i="4"/>
  <c r="BE119" i="4"/>
  <c r="BE122" i="4"/>
  <c r="BE128" i="4"/>
  <c r="BE137" i="4"/>
  <c r="BE149" i="4"/>
  <c r="BE152" i="4"/>
  <c r="BE155" i="4"/>
  <c r="BE161" i="4"/>
  <c r="BE167" i="4"/>
  <c r="BE183" i="4"/>
  <c r="BE125" i="4"/>
  <c r="BE158" i="4"/>
  <c r="BE164" i="4"/>
  <c r="BE170" i="4"/>
  <c r="BE173" i="4"/>
  <c r="J91" i="3"/>
  <c r="BE117" i="3"/>
  <c r="BE127" i="3"/>
  <c r="BE133" i="3"/>
  <c r="BE143" i="3"/>
  <c r="BE153" i="3"/>
  <c r="BE163" i="3"/>
  <c r="BE165" i="3"/>
  <c r="BE167" i="3"/>
  <c r="BE177" i="3"/>
  <c r="BE185" i="3"/>
  <c r="BE191" i="3"/>
  <c r="BE195" i="3"/>
  <c r="BE209" i="3"/>
  <c r="BE223" i="3"/>
  <c r="BE225" i="3"/>
  <c r="BE227" i="3"/>
  <c r="BE229" i="3"/>
  <c r="BE231" i="3"/>
  <c r="BE237" i="3"/>
  <c r="BE267" i="3"/>
  <c r="BE269" i="3"/>
  <c r="BE271" i="3"/>
  <c r="BE287" i="3"/>
  <c r="BE295" i="3"/>
  <c r="BE301" i="3"/>
  <c r="BE303" i="3"/>
  <c r="BE307" i="3"/>
  <c r="BE311" i="3"/>
  <c r="BE318" i="3"/>
  <c r="BE327" i="3"/>
  <c r="BE337" i="3"/>
  <c r="BE343" i="3"/>
  <c r="BE345" i="3"/>
  <c r="BE355" i="3"/>
  <c r="BE365" i="3"/>
  <c r="BE367" i="3"/>
  <c r="BE377" i="3"/>
  <c r="BE383" i="3"/>
  <c r="BE389" i="3"/>
  <c r="BE391" i="3"/>
  <c r="BE399" i="3"/>
  <c r="BE401" i="3"/>
  <c r="BE406" i="3"/>
  <c r="BE409" i="3"/>
  <c r="BE424" i="3"/>
  <c r="BE430" i="3"/>
  <c r="E85" i="3"/>
  <c r="J89" i="3"/>
  <c r="BE125" i="3"/>
  <c r="BE135" i="3"/>
  <c r="BE137" i="3"/>
  <c r="BE141" i="3"/>
  <c r="BE151" i="3"/>
  <c r="BE155" i="3"/>
  <c r="BE157" i="3"/>
  <c r="BE169" i="3"/>
  <c r="BE171" i="3"/>
  <c r="BE173" i="3"/>
  <c r="BE193" i="3"/>
  <c r="BE215" i="3"/>
  <c r="BE233" i="3"/>
  <c r="BE239" i="3"/>
  <c r="BE241" i="3"/>
  <c r="BE245" i="3"/>
  <c r="BE254" i="3"/>
  <c r="BE257" i="3"/>
  <c r="BE283" i="3"/>
  <c r="BE289" i="3"/>
  <c r="BE305" i="3"/>
  <c r="BE321" i="3"/>
  <c r="BE324" i="3"/>
  <c r="BE329" i="3"/>
  <c r="BE333" i="3"/>
  <c r="BE353" i="3"/>
  <c r="BE357" i="3"/>
  <c r="BE369" i="3"/>
  <c r="BE373" i="3"/>
  <c r="BE387" i="3"/>
  <c r="BE131" i="3"/>
  <c r="BE145" i="3"/>
  <c r="BE147" i="3"/>
  <c r="BE175" i="3"/>
  <c r="BE179" i="3"/>
  <c r="BE181" i="3"/>
  <c r="BE187" i="3"/>
  <c r="BE197" i="3"/>
  <c r="BE199" i="3"/>
  <c r="BE211" i="3"/>
  <c r="BE219" i="3"/>
  <c r="BE221" i="3"/>
  <c r="BE248" i="3"/>
  <c r="BE251" i="3"/>
  <c r="BE259" i="3"/>
  <c r="BE261" i="3"/>
  <c r="BE263" i="3"/>
  <c r="BE279" i="3"/>
  <c r="BE297" i="3"/>
  <c r="BE299" i="3"/>
  <c r="BE313" i="3"/>
  <c r="BE331" i="3"/>
  <c r="BE339" i="3"/>
  <c r="BE341" i="3"/>
  <c r="BE347" i="3"/>
  <c r="BE351" i="3"/>
  <c r="BE359" i="3"/>
  <c r="BE363" i="3"/>
  <c r="BE371" i="3"/>
  <c r="BE375" i="3"/>
  <c r="BE385" i="3"/>
  <c r="BE395" i="3"/>
  <c r="BE397" i="3"/>
  <c r="BE415" i="3"/>
  <c r="BE421" i="3"/>
  <c r="BE427" i="3"/>
  <c r="BE433" i="3"/>
  <c r="BE436" i="3"/>
  <c r="BE442" i="3"/>
  <c r="F92" i="3"/>
  <c r="BE119" i="3"/>
  <c r="BE121" i="3"/>
  <c r="BE123" i="3"/>
  <c r="BE129" i="3"/>
  <c r="BE139" i="3"/>
  <c r="BE149" i="3"/>
  <c r="BE159" i="3"/>
  <c r="BE161" i="3"/>
  <c r="BE183" i="3"/>
  <c r="BE189" i="3"/>
  <c r="BE201" i="3"/>
  <c r="BE203" i="3"/>
  <c r="BE205" i="3"/>
  <c r="BE207" i="3"/>
  <c r="BE213" i="3"/>
  <c r="BE217" i="3"/>
  <c r="BE235" i="3"/>
  <c r="BE243" i="3"/>
  <c r="BE265" i="3"/>
  <c r="BE273" i="3"/>
  <c r="BE275" i="3"/>
  <c r="BE277" i="3"/>
  <c r="BE281" i="3"/>
  <c r="BE285" i="3"/>
  <c r="BE291" i="3"/>
  <c r="BE293" i="3"/>
  <c r="BE309" i="3"/>
  <c r="BE315" i="3"/>
  <c r="BE335" i="3"/>
  <c r="BE349" i="3"/>
  <c r="BE361" i="3"/>
  <c r="BE379" i="3"/>
  <c r="BE381" i="3"/>
  <c r="BE393" i="3"/>
  <c r="BE403" i="3"/>
  <c r="BE412" i="3"/>
  <c r="BE418" i="3"/>
  <c r="BE439" i="3"/>
  <c r="BE445" i="3"/>
  <c r="E106" i="2"/>
  <c r="BE127" i="2"/>
  <c r="BE129" i="2"/>
  <c r="BE143" i="2"/>
  <c r="BE170" i="2"/>
  <c r="BE176" i="2"/>
  <c r="BE182" i="2"/>
  <c r="BE200" i="2"/>
  <c r="BE209" i="2"/>
  <c r="BE212" i="2"/>
  <c r="BE224" i="2"/>
  <c r="BE267" i="2"/>
  <c r="BE277" i="2"/>
  <c r="BE293" i="2"/>
  <c r="BE295" i="2"/>
  <c r="BE307" i="2"/>
  <c r="BE326" i="2"/>
  <c r="BE332" i="2"/>
  <c r="BE341" i="2"/>
  <c r="BE343" i="2"/>
  <c r="BE390" i="2"/>
  <c r="BE402" i="2"/>
  <c r="BE405" i="2"/>
  <c r="BE408" i="2"/>
  <c r="BE420" i="2"/>
  <c r="BE423" i="2"/>
  <c r="BE438" i="2"/>
  <c r="BE453" i="2"/>
  <c r="BE468" i="2"/>
  <c r="BE477" i="2"/>
  <c r="BE498" i="2"/>
  <c r="BE506" i="2"/>
  <c r="BE537" i="2"/>
  <c r="BE541" i="2"/>
  <c r="BE549" i="2"/>
  <c r="BE557" i="2"/>
  <c r="BE567" i="2"/>
  <c r="BE599" i="2"/>
  <c r="BE611" i="2"/>
  <c r="BE617" i="2"/>
  <c r="BE632" i="2"/>
  <c r="BE641" i="2"/>
  <c r="BE647" i="2"/>
  <c r="BE650" i="2"/>
  <c r="BE659" i="2"/>
  <c r="BE665" i="2"/>
  <c r="BE668" i="2"/>
  <c r="BE695" i="2"/>
  <c r="BE707" i="2"/>
  <c r="BE728" i="2"/>
  <c r="BE749" i="2"/>
  <c r="BE758" i="2"/>
  <c r="BE766" i="2"/>
  <c r="BE770" i="2"/>
  <c r="BE778" i="2"/>
  <c r="BE780" i="2"/>
  <c r="BE790" i="2"/>
  <c r="BE796" i="2"/>
  <c r="BE800" i="2"/>
  <c r="BE804" i="2"/>
  <c r="BE816" i="2"/>
  <c r="BE820" i="2"/>
  <c r="BE826" i="2"/>
  <c r="BE834" i="2"/>
  <c r="BE843" i="2"/>
  <c r="BE850" i="2"/>
  <c r="BE854" i="2"/>
  <c r="BE856" i="2"/>
  <c r="BE860" i="2"/>
  <c r="BE868" i="2"/>
  <c r="BE876" i="2"/>
  <c r="BE878" i="2"/>
  <c r="BE884" i="2"/>
  <c r="BE888" i="2"/>
  <c r="BE894" i="2"/>
  <c r="BE897" i="2"/>
  <c r="BE903" i="2"/>
  <c r="BE921" i="2"/>
  <c r="BE933" i="2"/>
  <c r="BE946" i="2"/>
  <c r="BE949" i="2"/>
  <c r="BE952" i="2"/>
  <c r="BE967" i="2"/>
  <c r="BE970" i="2"/>
  <c r="BE977" i="2"/>
  <c r="BE1006" i="2"/>
  <c r="BE1027" i="2"/>
  <c r="BE1036" i="2"/>
  <c r="BE1051" i="2"/>
  <c r="BE1063" i="2"/>
  <c r="J91" i="2"/>
  <c r="BE117" i="2"/>
  <c r="BE123" i="2"/>
  <c r="BE155" i="2"/>
  <c r="BE206" i="2"/>
  <c r="BE230" i="2"/>
  <c r="BE239" i="2"/>
  <c r="BE251" i="2"/>
  <c r="BE254" i="2"/>
  <c r="BE265" i="2"/>
  <c r="BE271" i="2"/>
  <c r="BE285" i="2"/>
  <c r="BE287" i="2"/>
  <c r="BE309" i="2"/>
  <c r="BE311" i="2"/>
  <c r="BE315" i="2"/>
  <c r="BE338" i="2"/>
  <c r="BE345" i="2"/>
  <c r="BE352" i="2"/>
  <c r="BE357" i="2"/>
  <c r="BE366" i="2"/>
  <c r="BE369" i="2"/>
  <c r="BE372" i="2"/>
  <c r="BE375" i="2"/>
  <c r="BE378" i="2"/>
  <c r="BE393" i="2"/>
  <c r="BE417" i="2"/>
  <c r="BE432" i="2"/>
  <c r="BE435" i="2"/>
  <c r="BE441" i="2"/>
  <c r="BE447" i="2"/>
  <c r="BE459" i="2"/>
  <c r="BE471" i="2"/>
  <c r="BE483" i="2"/>
  <c r="BE489" i="2"/>
  <c r="BE492" i="2"/>
  <c r="BE496" i="2"/>
  <c r="BE503" i="2"/>
  <c r="BE509" i="2"/>
  <c r="BE518" i="2"/>
  <c r="BE521" i="2"/>
  <c r="BE524" i="2"/>
  <c r="BE529" i="2"/>
  <c r="BE533" i="2"/>
  <c r="BE543" i="2"/>
  <c r="BE545" i="2"/>
  <c r="BE547" i="2"/>
  <c r="BE559" i="2"/>
  <c r="BE565" i="2"/>
  <c r="BE573" i="2"/>
  <c r="BE575" i="2"/>
  <c r="BE596" i="2"/>
  <c r="BE614" i="2"/>
  <c r="BE677" i="2"/>
  <c r="BE689" i="2"/>
  <c r="BE701" i="2"/>
  <c r="BE704" i="2"/>
  <c r="BE719" i="2"/>
  <c r="BE722" i="2"/>
  <c r="BE725" i="2"/>
  <c r="BE731" i="2"/>
  <c r="BE737" i="2"/>
  <c r="BE740" i="2"/>
  <c r="BE762" i="2"/>
  <c r="BE764" i="2"/>
  <c r="BE776" i="2"/>
  <c r="BE782" i="2"/>
  <c r="BE802" i="2"/>
  <c r="BE812" i="2"/>
  <c r="BE814" i="2"/>
  <c r="BE818" i="2"/>
  <c r="BE828" i="2"/>
  <c r="BE864" i="2"/>
  <c r="BE870" i="2"/>
  <c r="BE880" i="2"/>
  <c r="BE891" i="2"/>
  <c r="BE906" i="2"/>
  <c r="BE924" i="2"/>
  <c r="BE930" i="2"/>
  <c r="BE939" i="2"/>
  <c r="BE955" i="2"/>
  <c r="BE964" i="2"/>
  <c r="BE975" i="2"/>
  <c r="BE979" i="2"/>
  <c r="BE985" i="2"/>
  <c r="BE991" i="2"/>
  <c r="BE997" i="2"/>
  <c r="BE1009" i="2"/>
  <c r="BE1018" i="2"/>
  <c r="BE1024" i="2"/>
  <c r="BE1033" i="2"/>
  <c r="BE1039" i="2"/>
  <c r="BE1057" i="2"/>
  <c r="BE1081" i="2"/>
  <c r="BE1099" i="2"/>
  <c r="BE1111" i="2"/>
  <c r="BE1114" i="2"/>
  <c r="BE1117" i="2"/>
  <c r="BE1120" i="2"/>
  <c r="BE1123" i="2"/>
  <c r="BE1126" i="2"/>
  <c r="BE1129" i="2"/>
  <c r="BE1132" i="2"/>
  <c r="BE1135" i="2"/>
  <c r="BE1138" i="2"/>
  <c r="BE1141" i="2"/>
  <c r="BE1144" i="2"/>
  <c r="BE1147" i="2"/>
  <c r="J89" i="2"/>
  <c r="F113" i="2"/>
  <c r="BE119" i="2"/>
  <c r="BE133" i="2"/>
  <c r="BE139" i="2"/>
  <c r="BE149" i="2"/>
  <c r="BE158" i="2"/>
  <c r="BE164" i="2"/>
  <c r="BE167" i="2"/>
  <c r="BE173" i="2"/>
  <c r="BE185" i="2"/>
  <c r="BE188" i="2"/>
  <c r="BE194" i="2"/>
  <c r="BE233" i="2"/>
  <c r="BE236" i="2"/>
  <c r="BE259" i="2"/>
  <c r="BE273" i="2"/>
  <c r="BE279" i="2"/>
  <c r="BE281" i="2"/>
  <c r="BE283" i="2"/>
  <c r="BE289" i="2"/>
  <c r="BE291" i="2"/>
  <c r="BE297" i="2"/>
  <c r="BE299" i="2"/>
  <c r="BE303" i="2"/>
  <c r="BE319" i="2"/>
  <c r="BE323" i="2"/>
  <c r="BE349" i="2"/>
  <c r="BE354" i="2"/>
  <c r="BE396" i="2"/>
  <c r="BE411" i="2"/>
  <c r="BE426" i="2"/>
  <c r="BE429" i="2"/>
  <c r="BE444" i="2"/>
  <c r="BE450" i="2"/>
  <c r="BE456" i="2"/>
  <c r="BE462" i="2"/>
  <c r="BE465" i="2"/>
  <c r="BE474" i="2"/>
  <c r="BE480" i="2"/>
  <c r="BE486" i="2"/>
  <c r="BE494" i="2"/>
  <c r="BE500" i="2"/>
  <c r="BE512" i="2"/>
  <c r="BE515" i="2"/>
  <c r="BE527" i="2"/>
  <c r="BE531" i="2"/>
  <c r="BE535" i="2"/>
  <c r="BE539" i="2"/>
  <c r="BE551" i="2"/>
  <c r="BE553" i="2"/>
  <c r="BE555" i="2"/>
  <c r="BE563" i="2"/>
  <c r="BE569" i="2"/>
  <c r="BE571" i="2"/>
  <c r="BE577" i="2"/>
  <c r="BE579" i="2"/>
  <c r="BE581" i="2"/>
  <c r="BE587" i="2"/>
  <c r="BE590" i="2"/>
  <c r="BE593" i="2"/>
  <c r="BE605" i="2"/>
  <c r="BE608" i="2"/>
  <c r="BE620" i="2"/>
  <c r="BE635" i="2"/>
  <c r="BE656" i="2"/>
  <c r="BE674" i="2"/>
  <c r="BE680" i="2"/>
  <c r="BE686" i="2"/>
  <c r="BE692" i="2"/>
  <c r="BE698" i="2"/>
  <c r="BE734" i="2"/>
  <c r="BE743" i="2"/>
  <c r="BE752" i="2"/>
  <c r="BE760" i="2"/>
  <c r="BE768" i="2"/>
  <c r="BE774" i="2"/>
  <c r="BE784" i="2"/>
  <c r="BE786" i="2"/>
  <c r="BE788" i="2"/>
  <c r="BE792" i="2"/>
  <c r="BE794" i="2"/>
  <c r="BE798" i="2"/>
  <c r="BE806" i="2"/>
  <c r="BE810" i="2"/>
  <c r="BE824" i="2"/>
  <c r="BE846" i="2"/>
  <c r="BE848" i="2"/>
  <c r="BE858" i="2"/>
  <c r="BE866" i="2"/>
  <c r="BE874" i="2"/>
  <c r="BE886" i="2"/>
  <c r="BE912" i="2"/>
  <c r="BE915" i="2"/>
  <c r="BE918" i="2"/>
  <c r="BE927" i="2"/>
  <c r="BE942" i="2"/>
  <c r="BE958" i="2"/>
  <c r="BE961" i="2"/>
  <c r="BE1000" i="2"/>
  <c r="BE1003" i="2"/>
  <c r="BE1021" i="2"/>
  <c r="BE1042" i="2"/>
  <c r="BE1048" i="2"/>
  <c r="BE1069" i="2"/>
  <c r="BE1075" i="2"/>
  <c r="BE1078" i="2"/>
  <c r="BE1087" i="2"/>
  <c r="BE1093" i="2"/>
  <c r="BE1102" i="2"/>
  <c r="BE1105" i="2"/>
  <c r="BE1108" i="2"/>
  <c r="BE121" i="2"/>
  <c r="BE125" i="2"/>
  <c r="BE131" i="2"/>
  <c r="BE135" i="2"/>
  <c r="BE137" i="2"/>
  <c r="BE141" i="2"/>
  <c r="BE145" i="2"/>
  <c r="BE147" i="2"/>
  <c r="BE152" i="2"/>
  <c r="BE161" i="2"/>
  <c r="BE179" i="2"/>
  <c r="BE191" i="2"/>
  <c r="BE197" i="2"/>
  <c r="BE203" i="2"/>
  <c r="BE215" i="2"/>
  <c r="BE218" i="2"/>
  <c r="BE221" i="2"/>
  <c r="BE227" i="2"/>
  <c r="BE242" i="2"/>
  <c r="BE245" i="2"/>
  <c r="BE248" i="2"/>
  <c r="BE257" i="2"/>
  <c r="BE261" i="2"/>
  <c r="BE263" i="2"/>
  <c r="BE269" i="2"/>
  <c r="BE275" i="2"/>
  <c r="BE301" i="2"/>
  <c r="BE305" i="2"/>
  <c r="BE313" i="2"/>
  <c r="BE317" i="2"/>
  <c r="BE321" i="2"/>
  <c r="BE329" i="2"/>
  <c r="BE335" i="2"/>
  <c r="BE347" i="2"/>
  <c r="BE360" i="2"/>
  <c r="BE363" i="2"/>
  <c r="BE381" i="2"/>
  <c r="BE384" i="2"/>
  <c r="BE387" i="2"/>
  <c r="BE399" i="2"/>
  <c r="BE414" i="2"/>
  <c r="BE561" i="2"/>
  <c r="BE584" i="2"/>
  <c r="BE602" i="2"/>
  <c r="BE623" i="2"/>
  <c r="BE626" i="2"/>
  <c r="BE629" i="2"/>
  <c r="BE638" i="2"/>
  <c r="BE644" i="2"/>
  <c r="BE653" i="2"/>
  <c r="BE662" i="2"/>
  <c r="BE671" i="2"/>
  <c r="BE683" i="2"/>
  <c r="BE710" i="2"/>
  <c r="BE713" i="2"/>
  <c r="BE716" i="2"/>
  <c r="BE746" i="2"/>
  <c r="BE754" i="2"/>
  <c r="BE756" i="2"/>
  <c r="BE772" i="2"/>
  <c r="BE808" i="2"/>
  <c r="BE822" i="2"/>
  <c r="BE831" i="2"/>
  <c r="BE837" i="2"/>
  <c r="BE840" i="2"/>
  <c r="BE852" i="2"/>
  <c r="BE862" i="2"/>
  <c r="BE872" i="2"/>
  <c r="BE882" i="2"/>
  <c r="BE900" i="2"/>
  <c r="BE909" i="2"/>
  <c r="BE936" i="2"/>
  <c r="BE944" i="2"/>
  <c r="BE973" i="2"/>
  <c r="BE982" i="2"/>
  <c r="BE988" i="2"/>
  <c r="BE994" i="2"/>
  <c r="BE1012" i="2"/>
  <c r="BE1015" i="2"/>
  <c r="BE1030" i="2"/>
  <c r="BE1045" i="2"/>
  <c r="BE1054" i="2"/>
  <c r="BE1060" i="2"/>
  <c r="BE1066" i="2"/>
  <c r="BE1072" i="2"/>
  <c r="BE1084" i="2"/>
  <c r="BE1090" i="2"/>
  <c r="BE1096" i="2"/>
  <c r="AS94" i="1"/>
  <c r="F36" i="2"/>
  <c r="BC95" i="1" s="1"/>
  <c r="J34" i="3"/>
  <c r="AW96" i="1" s="1"/>
  <c r="J34" i="4"/>
  <c r="AW97" i="1" s="1"/>
  <c r="F36" i="4"/>
  <c r="BC97" i="1" s="1"/>
  <c r="F34" i="4"/>
  <c r="BA97" i="1" s="1"/>
  <c r="F35" i="4"/>
  <c r="BB97" i="1" s="1"/>
  <c r="F37" i="4"/>
  <c r="BD97" i="1" s="1"/>
  <c r="F34" i="6"/>
  <c r="BA99" i="1" s="1"/>
  <c r="J34" i="6"/>
  <c r="AW99" i="1" s="1"/>
  <c r="J34" i="7"/>
  <c r="AW100" i="1" s="1"/>
  <c r="J36" i="8"/>
  <c r="AW102" i="1" s="1"/>
  <c r="F39" i="9"/>
  <c r="BD103" i="1" s="1"/>
  <c r="F35" i="2"/>
  <c r="BB95" i="1" s="1"/>
  <c r="F37" i="2"/>
  <c r="BD95" i="1" s="1"/>
  <c r="F34" i="5"/>
  <c r="BA98" i="1" s="1"/>
  <c r="J34" i="5"/>
  <c r="AW98" i="1" s="1"/>
  <c r="F37" i="6"/>
  <c r="BD99" i="1" s="1"/>
  <c r="F37" i="7"/>
  <c r="BD100" i="1" s="1"/>
  <c r="F37" i="8"/>
  <c r="BB102" i="1"/>
  <c r="J36" i="9"/>
  <c r="AW103" i="1" s="1"/>
  <c r="F36" i="9"/>
  <c r="BA103" i="1" s="1"/>
  <c r="F34" i="2"/>
  <c r="BA95" i="1" s="1"/>
  <c r="F34" i="3"/>
  <c r="BA96" i="1" s="1"/>
  <c r="F35" i="3"/>
  <c r="BB96" i="1" s="1"/>
  <c r="F37" i="5"/>
  <c r="BD98" i="1" s="1"/>
  <c r="F35" i="5"/>
  <c r="BB98" i="1" s="1"/>
  <c r="F35" i="6"/>
  <c r="BB99" i="1" s="1"/>
  <c r="F36" i="7"/>
  <c r="BC100" i="1" s="1"/>
  <c r="F34" i="7"/>
  <c r="BA100" i="1"/>
  <c r="F39" i="8"/>
  <c r="BD102" i="1" s="1"/>
  <c r="F38" i="8"/>
  <c r="BC102" i="1"/>
  <c r="F37" i="9"/>
  <c r="BB103" i="1" s="1"/>
  <c r="J34" i="2"/>
  <c r="AW95" i="1" s="1"/>
  <c r="F37" i="3"/>
  <c r="BD96" i="1" s="1"/>
  <c r="F36" i="3"/>
  <c r="BC96" i="1" s="1"/>
  <c r="F36" i="5"/>
  <c r="BC98" i="1" s="1"/>
  <c r="F36" i="6"/>
  <c r="BC99" i="1" s="1"/>
  <c r="F35" i="7"/>
  <c r="BB100" i="1" s="1"/>
  <c r="F36" i="8"/>
  <c r="BA102" i="1" s="1"/>
  <c r="F38" i="9"/>
  <c r="BC103" i="1" s="1"/>
  <c r="J96" i="5" l="1"/>
  <c r="J30" i="5"/>
  <c r="J98" i="8"/>
  <c r="J32" i="8"/>
  <c r="AG102" i="1" s="1"/>
  <c r="AN102" i="1" s="1"/>
  <c r="J96" i="3"/>
  <c r="J30" i="3"/>
  <c r="J30" i="7"/>
  <c r="J96" i="7"/>
  <c r="J30" i="2"/>
  <c r="AG95" i="1" s="1"/>
  <c r="J96" i="2"/>
  <c r="BK118" i="6"/>
  <c r="J118" i="6" s="1"/>
  <c r="J96" i="6" s="1"/>
  <c r="AG96" i="1"/>
  <c r="BK117" i="4"/>
  <c r="J117" i="4" s="1"/>
  <c r="J30" i="4" s="1"/>
  <c r="AG97" i="1" s="1"/>
  <c r="AG100" i="1"/>
  <c r="AG98" i="1"/>
  <c r="J32" i="9"/>
  <c r="AG103" i="1" s="1"/>
  <c r="AU101" i="1"/>
  <c r="AU94" i="1" s="1"/>
  <c r="J33" i="3"/>
  <c r="AV96" i="1"/>
  <c r="AT96" i="1" s="1"/>
  <c r="J33" i="4"/>
  <c r="AV97" i="1" s="1"/>
  <c r="AT97" i="1" s="1"/>
  <c r="F33" i="5"/>
  <c r="AZ98" i="1"/>
  <c r="J33" i="6"/>
  <c r="AV99" i="1" s="1"/>
  <c r="AT99" i="1" s="1"/>
  <c r="BC101" i="1"/>
  <c r="AY101" i="1" s="1"/>
  <c r="BD101" i="1"/>
  <c r="BA101" i="1"/>
  <c r="AW101" i="1" s="1"/>
  <c r="J35" i="9"/>
  <c r="AV103" i="1" s="1"/>
  <c r="AT103" i="1" s="1"/>
  <c r="J33" i="2"/>
  <c r="AV95" i="1"/>
  <c r="AT95" i="1" s="1"/>
  <c r="F33" i="7"/>
  <c r="AZ100" i="1" s="1"/>
  <c r="F35" i="8"/>
  <c r="AZ102" i="1" s="1"/>
  <c r="BB101" i="1"/>
  <c r="AX101" i="1" s="1"/>
  <c r="F33" i="2"/>
  <c r="AZ95" i="1" s="1"/>
  <c r="J33" i="7"/>
  <c r="AV100" i="1" s="1"/>
  <c r="AT100" i="1" s="1"/>
  <c r="J35" i="8"/>
  <c r="AV102" i="1" s="1"/>
  <c r="AT102" i="1" s="1"/>
  <c r="F33" i="3"/>
  <c r="AZ96" i="1" s="1"/>
  <c r="F33" i="4"/>
  <c r="AZ97" i="1" s="1"/>
  <c r="J33" i="5"/>
  <c r="AV98" i="1" s="1"/>
  <c r="AT98" i="1" s="1"/>
  <c r="F33" i="6"/>
  <c r="AZ99" i="1" s="1"/>
  <c r="F35" i="9"/>
  <c r="AZ103" i="1" s="1"/>
  <c r="AN96" i="1" l="1"/>
  <c r="AN98" i="1"/>
  <c r="J30" i="6"/>
  <c r="AG99" i="1" s="1"/>
  <c r="AN99" i="1" s="1"/>
  <c r="AN95" i="1"/>
  <c r="AN100" i="1"/>
  <c r="AN103" i="1"/>
  <c r="J96" i="4"/>
  <c r="J41" i="9"/>
  <c r="J41" i="8"/>
  <c r="J39" i="7"/>
  <c r="J39" i="6"/>
  <c r="J39" i="5"/>
  <c r="J39" i="4"/>
  <c r="J39" i="3"/>
  <c r="J39" i="2"/>
  <c r="AN97" i="1"/>
  <c r="BC94" i="1"/>
  <c r="AY94" i="1" s="1"/>
  <c r="AG101" i="1"/>
  <c r="AG94" i="1" s="1"/>
  <c r="AK26" i="1" s="1"/>
  <c r="AZ101" i="1"/>
  <c r="AV101" i="1" s="1"/>
  <c r="AT101" i="1" s="1"/>
  <c r="BD94" i="1"/>
  <c r="W33" i="1" s="1"/>
  <c r="BA94" i="1"/>
  <c r="W30" i="1" s="1"/>
  <c r="BB94" i="1"/>
  <c r="W31" i="1" s="1"/>
  <c r="AN101" i="1" l="1"/>
  <c r="AW94" i="1"/>
  <c r="AK30" i="1" s="1"/>
  <c r="W32" i="1"/>
  <c r="AZ94" i="1"/>
  <c r="W29" i="1" s="1"/>
  <c r="AX94" i="1"/>
  <c r="AV94" i="1" l="1"/>
  <c r="AK29" i="1" s="1"/>
  <c r="AK35" i="1" s="1"/>
  <c r="AT94" i="1" l="1"/>
  <c r="AN94" i="1" l="1"/>
</calcChain>
</file>

<file path=xl/sharedStrings.xml><?xml version="1.0" encoding="utf-8"?>
<sst xmlns="http://schemas.openxmlformats.org/spreadsheetml/2006/main" count="20328" uniqueCount="4134">
  <si>
    <t>Export Komplet</t>
  </si>
  <si>
    <t/>
  </si>
  <si>
    <t>2.0</t>
  </si>
  <si>
    <t>ZAMOK</t>
  </si>
  <si>
    <t>False</t>
  </si>
  <si>
    <t>{46865f43-f28d-45b4-bca2-8e492294d781}</t>
  </si>
  <si>
    <t>0,01</t>
  </si>
  <si>
    <t>21</t>
  </si>
  <si>
    <t>15</t>
  </si>
  <si>
    <t>REKAPITULACE STAVBY</t>
  </si>
  <si>
    <t>v ---  níže se nacházejí doplnkové a pomocné údaje k sestavám  --- v</t>
  </si>
  <si>
    <t>Návod na vyplnění</t>
  </si>
  <si>
    <t>0,001</t>
  </si>
  <si>
    <t>Kód:</t>
  </si>
  <si>
    <t>11/2021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</si>
  <si>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</si>
  <si>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</si>
  <si>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opravy a odstraňování závad u ST OŘ UNL 2022 - 2023</t>
  </si>
  <si>
    <t>KSO:</t>
  </si>
  <si>
    <t>CC-CZ:</t>
  </si>
  <si>
    <t>Místo:</t>
  </si>
  <si>
    <t>Oblast č.4; Správa tratí Karlovy Vary</t>
  </si>
  <si>
    <t>Datum:</t>
  </si>
  <si>
    <t>30. 7. 2021</t>
  </si>
  <si>
    <t>Zadavatel:</t>
  </si>
  <si>
    <t>IČ:</t>
  </si>
  <si>
    <t>70994234</t>
  </si>
  <si>
    <t>Správa železnic,s.o.;OŘ ÚNL-ST Karlovy Vary</t>
  </si>
  <si>
    <t>DIČ:</t>
  </si>
  <si>
    <t>CZ70994234</t>
  </si>
  <si>
    <t>Uchazeč:</t>
  </si>
  <si>
    <t>Vyplň údaj</t>
  </si>
  <si>
    <t>Projektant:</t>
  </si>
  <si>
    <t xml:space="preserve"> </t>
  </si>
  <si>
    <t>True</t>
  </si>
  <si>
    <t>Zpracovatel:</t>
  </si>
  <si>
    <t>Pavlína Liprtová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</si>
  <si>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</si>
  <si>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</si>
  <si>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</si>
  <si>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</si>
  <si>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</si>
  <si>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</si>
  <si>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</si>
  <si>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</si>
  <si>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</si>
  <si>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</si>
  <si>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</si>
  <si>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</si>
  <si>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</si>
  <si>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</si>
  <si>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</si>
  <si>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</si>
  <si>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</si>
  <si>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</si>
  <si>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</si>
  <si>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</si>
  <si>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</si>
  <si>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</si>
  <si>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</si>
  <si>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</si>
  <si>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</si>
  <si>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</si>
  <si>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</si>
  <si>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</si>
  <si>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</si>
  <si>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</si>
  <si>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</si>
  <si>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</si>
  <si>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</si>
  <si>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</si>
  <si>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</si>
  <si>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</si>
  <si>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</si>
  <si>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</si>
  <si>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</si>
  <si>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</si>
  <si>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</si>
  <si>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</si>
  <si>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</si>
  <si>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</si>
  <si>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</si>
  <si>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</si>
  <si>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A.1</t>
  </si>
  <si>
    <t>Železniční svršek</t>
  </si>
  <si>
    <t>STA</t>
  </si>
  <si>
    <t>1</t>
  </si>
  <si>
    <t>{5be1dd3c-b995-448e-9580-e931d56ad144}</t>
  </si>
  <si>
    <t>2</t>
  </si>
  <si>
    <t>A.2</t>
  </si>
  <si>
    <t>Železniční spodek - Sborník ÚOŽI 2021</t>
  </si>
  <si>
    <t>{8bf80d72-acfe-4587-ba03-3d183acbd093}</t>
  </si>
  <si>
    <t>A.3</t>
  </si>
  <si>
    <t>Železniční spodek - ÚRS 2021/2</t>
  </si>
  <si>
    <t>{a4b27faa-6644-41f3-8da5-a16cbc8e13f4}</t>
  </si>
  <si>
    <t>A.4</t>
  </si>
  <si>
    <t>Manipulace s materiálem</t>
  </si>
  <si>
    <t>{c4277a8a-eedc-4b35-b591-67e42aa77d29}</t>
  </si>
  <si>
    <t>A.5</t>
  </si>
  <si>
    <t>Materiál</t>
  </si>
  <si>
    <t>{24edb02b-96a3-4615-b367-4a3eab265c69}</t>
  </si>
  <si>
    <t>A.6</t>
  </si>
  <si>
    <t>Práce SSZT a SEE</t>
  </si>
  <si>
    <t>{6bbb2158-a8d6-4aa8-b532-360d23b06891}</t>
  </si>
  <si>
    <t>A.7</t>
  </si>
  <si>
    <t>VRN</t>
  </si>
  <si>
    <t>{b79d4fac-9353-4d32-b62a-4e1ac5d6b180}</t>
  </si>
  <si>
    <t>A.7.1</t>
  </si>
  <si>
    <t>VRN - přepravy, poplatky za odpady</t>
  </si>
  <si>
    <t>Soupis</t>
  </si>
  <si>
    <t>{66a3dfe6-8cc4-4358-a1ac-4aa3b65e24fb}</t>
  </si>
  <si>
    <t>A.7.2</t>
  </si>
  <si>
    <t>VRN - ostatní práce</t>
  </si>
  <si>
    <t>{e943de42-1716-41ba-ad25-bbae3020fbc2}</t>
  </si>
  <si>
    <t>KRYCÍ LIST SOUPISU PRACÍ</t>
  </si>
  <si>
    <t>Objekt:</t>
  </si>
  <si>
    <t>A.1 - Železniční svršek</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</si>
  <si>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</si>
  <si>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</si>
  <si>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</si>
  <si>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</si>
  <si>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</si>
  <si>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</si>
  <si>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</si>
  <si>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</si>
  <si>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</si>
  <si>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</si>
  <si>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</si>
  <si>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</si>
  <si>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</si>
  <si>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</si>
  <si>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</si>
  <si>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</si>
  <si>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</si>
  <si>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</si>
  <si>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</si>
  <si>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5902005010</t>
  </si>
  <si>
    <t>Operativní odstranění závad na železničním spodku nebo svršku</t>
  </si>
  <si>
    <t>hod</t>
  </si>
  <si>
    <t>Sborník UOŽI 01 2021</t>
  </si>
  <si>
    <t>4</t>
  </si>
  <si>
    <t>ROZPOCET</t>
  </si>
  <si>
    <t>1128739351</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</si>
  <si>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</si>
  <si>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</si>
  <si>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5903015010</t>
  </si>
  <si>
    <t>Protisněhové zábrany zásněžky montáž</t>
  </si>
  <si>
    <t>kus</t>
  </si>
  <si>
    <t>-2039791382</t>
  </si>
  <si>
    <t>Protisněhové zábrany zásněžky montáž. Poznámka: 1. V cenách jsou započteny náklady na roznesení, montáž, ukotvení nebo demontáž rozebrání, snesení a naložení na dopravní prostředek a uložení.</t>
  </si>
  <si>
    <t>3</t>
  </si>
  <si>
    <t>5903015020</t>
  </si>
  <si>
    <t>Protisněhové zábrany zásněžky demontáž</t>
  </si>
  <si>
    <t>-792641772</t>
  </si>
  <si>
    <t>Protisněhové zábrany zásněžky demontáž. Poznámka: 1. V cenách jsou započteny náklady na roznesení, montáž, ukotvení nebo demontáž rozebrání, snesení a naložení na dopravní prostředek a uložení.</t>
  </si>
  <si>
    <t>5903020010</t>
  </si>
  <si>
    <t>Odstranění sněhu a ledu z nástupišť a komunikací ručně</t>
  </si>
  <si>
    <t>-1746264863</t>
  </si>
  <si>
    <t>Odstranění sněhu a ledu z nástupišť a komunikací ručně. Poznámka: 1. V cenách jsou započteny náklady na práce v zimních podmínkách, manipulaci, naložení sněhu na dopravní prostředek a uložení na úložišti.</t>
  </si>
  <si>
    <t>5</t>
  </si>
  <si>
    <t>5903020020</t>
  </si>
  <si>
    <t>Odstranění sněhu a ledu z kolejí ručně</t>
  </si>
  <si>
    <t>1595860841</t>
  </si>
  <si>
    <t>Odstranění sněhu a ledu z kolejí ručně. Poznámka: 1. V cenách jsou započteny náklady na práce v zimních podmínkách, manipulaci, naložení sněhu na dopravní prostředek a uložení na úložišti.</t>
  </si>
  <si>
    <t>6</t>
  </si>
  <si>
    <t>5903020110</t>
  </si>
  <si>
    <t>Odstranění sněhu a ledu z výhybek ručně</t>
  </si>
  <si>
    <t>1337471404</t>
  </si>
  <si>
    <t>Odstranění sněhu a ledu z výhybek ručně. Poznámka: 1. V cenách jsou započteny náklady na práce v zimních podmínkách, manipulaci, naložení sněhu na dopravní prostředek a uložení na úložišti.</t>
  </si>
  <si>
    <t>7</t>
  </si>
  <si>
    <t>5904005010</t>
  </si>
  <si>
    <t>Vysečení travního porostu ručně sklon terénu do 1:2</t>
  </si>
  <si>
    <t>m2</t>
  </si>
  <si>
    <t>1395908429</t>
  </si>
  <si>
    <t>Vysečení travního porostu ručně sklon terénu do 1:2. Poznámka: 1. V cenách jsou započteny náklady na provedení s ponecháním pokosu na místě, a/nebo mulčování u likvidace strojně. 2. V cenách nejsou obsaženy náklady na odklizení a likvidaci pokosu.</t>
  </si>
  <si>
    <t>8</t>
  </si>
  <si>
    <t>5904005020</t>
  </si>
  <si>
    <t>Vysečení travního porostu ručně sklon terénu přes 1:2</t>
  </si>
  <si>
    <t>961335541</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</si>
  <si>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</si>
  <si>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9</t>
  </si>
  <si>
    <t>5904010010</t>
  </si>
  <si>
    <t>Odklizení travního porostu ručně</t>
  </si>
  <si>
    <t>502442535</t>
  </si>
  <si>
    <t>Odklizení travního porostu ručně. Poznámka: 1. V cenách jsou započteny náklady na snesení pokosu a likvidaci nebo naložení na dopravní prostředek a uložení na skládku. 2. V cenách nejsou obsaženy náklady na dopravu a skládkovné.</t>
  </si>
  <si>
    <t>10</t>
  </si>
  <si>
    <t>5904020010</t>
  </si>
  <si>
    <t>Vyřezání křovin porost řídký 1 až 5 kusů stonků na m2 plochy sklon terénu do 1:2</t>
  </si>
  <si>
    <t>1636269849</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</si>
  <si>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</si>
  <si>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11</t>
  </si>
  <si>
    <t>5904020020</t>
  </si>
  <si>
    <t>Vyřezání křovin porost řídký 1 až 5 kusů stonků na m2 plochy sklon terénu přes 1:2</t>
  </si>
  <si>
    <t>1255302427</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</si>
  <si>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</si>
  <si>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12</t>
  </si>
  <si>
    <t>5904020110</t>
  </si>
  <si>
    <t>Vyřezání křovin porost hustý 6 a více kusů stonků na m2 plochy sklon terénu do 1:2</t>
  </si>
  <si>
    <t>558191354</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</si>
  <si>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</si>
  <si>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13</t>
  </si>
  <si>
    <t>5904020120</t>
  </si>
  <si>
    <t>Vyřezání křovin porost hustý 6 a více kusů stonků na m2 plochy sklon terénu přes 1:2</t>
  </si>
  <si>
    <t>-635989855</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</si>
  <si>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</si>
  <si>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14</t>
  </si>
  <si>
    <t>5904025010</t>
  </si>
  <si>
    <t>Ořez větví místně ručně do výšky nad terénem do 2 m</t>
  </si>
  <si>
    <t>572972093</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</si>
  <si>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</si>
  <si>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5904025020</t>
  </si>
  <si>
    <t>Ořez větví místně ručně do výšky nad terénem přes 2 m</t>
  </si>
  <si>
    <t>-1860699453</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</si>
  <si>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</si>
  <si>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16</t>
  </si>
  <si>
    <t>5904030010</t>
  </si>
  <si>
    <t>Likvidace porostu odhrnutí včetně kořenů</t>
  </si>
  <si>
    <t>-1797445200</t>
  </si>
  <si>
    <t>Likvidace porostu odhrnutí včetně kořenů. Poznámka: 1. V cenách jsou započteny náklady na naložení na dopravní prostředek a uložení na skládku. 2. V cenách nejsou obsaženy náklady na dopravu a skládkovné.</t>
  </si>
  <si>
    <t>17</t>
  </si>
  <si>
    <t>5904035010</t>
  </si>
  <si>
    <t>Kácení stromů se sklonem terénu do 1:2 obvodem kmene od 31 do 63 cm</t>
  </si>
  <si>
    <t>2116075668</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</si>
  <si>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</si>
  <si>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t>
  </si>
  <si>
    <t>Poznámka k položce:_x000D_
Strom=kus, průměr 10-20 cm</t>
  </si>
  <si>
    <t>18</t>
  </si>
  <si>
    <t>5904035020</t>
  </si>
  <si>
    <t>Kácení stromů se sklonem terénu do 1:2 obvodem kmene přes 63 do 80 cm</t>
  </si>
  <si>
    <t>-1293677275</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</si>
  <si>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</si>
  <si>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</si>
  <si>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19</t>
  </si>
  <si>
    <t>5904035030</t>
  </si>
  <si>
    <t>Kácení stromů se sklonem terénu do 1:2 obvodem kmene přes 80 do 157 cm</t>
  </si>
  <si>
    <t>-1060397443</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</si>
  <si>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</si>
  <si>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</si>
  <si>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20</t>
  </si>
  <si>
    <t>5904035040</t>
  </si>
  <si>
    <t>Kácení stromů se sklonem terénu do 1:2 obvodem kmene přes 157 do 220 cm</t>
  </si>
  <si>
    <t>117776914</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</si>
  <si>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</si>
  <si>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</si>
  <si>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5904035050</t>
  </si>
  <si>
    <t>Kácení stromů se sklonem terénu do 1:2 obvodem kmene přes 220 do 283 cm</t>
  </si>
  <si>
    <t>-1623379398</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</si>
  <si>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</si>
  <si>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</si>
  <si>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22</t>
  </si>
  <si>
    <t>5904035060</t>
  </si>
  <si>
    <t>Kácení stromů se sklonem terénu do 1:2 obvodem kmene přes 283 cm</t>
  </si>
  <si>
    <t>461431040</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</si>
  <si>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</si>
  <si>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přes 91 cm</t>
  </si>
  <si>
    <t>23</t>
  </si>
  <si>
    <t>5904035110</t>
  </si>
  <si>
    <t>Kácení stromů se sklonem terénu přes 1:2 obvodem kmene od 31 do 63 cm</t>
  </si>
  <si>
    <t>-2048072706</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</si>
  <si>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</si>
  <si>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24</t>
  </si>
  <si>
    <t>5904035120</t>
  </si>
  <si>
    <t>Kácení stromů se sklonem terénu přes 1:2 obvodem kmene přes 63 do 80 cm</t>
  </si>
  <si>
    <t>-1280908795</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</si>
  <si>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</si>
  <si>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25</t>
  </si>
  <si>
    <t>5904035130</t>
  </si>
  <si>
    <t>Kácení stromů se sklonem terénu přes 1:2 obvodem kmene přes 80 do 157 cm</t>
  </si>
  <si>
    <t>1791923779</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</si>
  <si>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</si>
  <si>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26</t>
  </si>
  <si>
    <t>5904035140</t>
  </si>
  <si>
    <t>Kácení stromů se sklonem terénu přes 1:2 obvodem kmene přes 157 do 220 cm</t>
  </si>
  <si>
    <t>1815789077</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</si>
  <si>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</si>
  <si>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27</t>
  </si>
  <si>
    <t>5904035150</t>
  </si>
  <si>
    <t>Kácení stromů se sklonem terénu přes 1:2 obvodem kmene přes 220 do 283 cm</t>
  </si>
  <si>
    <t>-135186330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</si>
  <si>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</si>
  <si>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28</t>
  </si>
  <si>
    <t>5904035160</t>
  </si>
  <si>
    <t>Kácení stromů se sklonem terénu přes 1:2 obvodem kmene přes 283 cm</t>
  </si>
  <si>
    <t>734262329</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</si>
  <si>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</si>
  <si>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t>
  </si>
  <si>
    <t>5904040010</t>
  </si>
  <si>
    <t>Rizikové kácení stromů listnatých se sklonem terénu do 1:2 obvodem kmene od 31 do 63 cm</t>
  </si>
  <si>
    <t>-439566676</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</si>
  <si>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</si>
  <si>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30</t>
  </si>
  <si>
    <t>5904040020</t>
  </si>
  <si>
    <t>Rizikové kácení stromů listnatých se sklonem terénu do 1:2 obvodem kmene přes 63 do 80 cm</t>
  </si>
  <si>
    <t>-792768607</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</si>
  <si>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</si>
  <si>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</si>
  <si>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5904040030</t>
  </si>
  <si>
    <t>Rizikové kácení stromů listnatých se sklonem terénu do 1:2 obvodem kmene přes 80 do 157 cm</t>
  </si>
  <si>
    <t>1409940900</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</si>
  <si>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</si>
  <si>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32</t>
  </si>
  <si>
    <t>5904040040</t>
  </si>
  <si>
    <t>Rizikové kácení stromů listnatých se sklonem terénu do 1:2 obvodem kmene přes 157 do 220 cm</t>
  </si>
  <si>
    <t>-941509703</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</si>
  <si>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</si>
  <si>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</si>
  <si>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5904040050</t>
  </si>
  <si>
    <t>Rizikové kácení stromů listnatých se sklonem terénu do 1:2 obvodem kmene přes 220 do 283 cm</t>
  </si>
  <si>
    <t>430420340</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</si>
  <si>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</si>
  <si>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34</t>
  </si>
  <si>
    <t>5904040060</t>
  </si>
  <si>
    <t>Rizikové kácení stromů listnatých se sklonem terénu do 1:2 obvodem kmene přes 283 cm</t>
  </si>
  <si>
    <t>-1959218271</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</si>
  <si>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</si>
  <si>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</si>
  <si>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5904040110</t>
  </si>
  <si>
    <t>Rizikové kácení stromů listnatých se sklonem terénu přes 1:2 obvodem kmene od 31 do 63 cm</t>
  </si>
  <si>
    <t>1739247229</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</si>
  <si>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</si>
  <si>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</si>
  <si>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5904040120</t>
  </si>
  <si>
    <t>Rizikové kácení stromů listnatých se sklonem terénu přes 1:2 obvodem kmene přes 63 do 80 cm</t>
  </si>
  <si>
    <t>722118640</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</si>
  <si>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</si>
  <si>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</si>
  <si>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5904040130</t>
  </si>
  <si>
    <t>Rizikové kácení stromů listnatých se sklonem terénu přes 1:2 obvodem kmene přes 80 do 157 cm</t>
  </si>
  <si>
    <t>509303752</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</si>
  <si>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</si>
  <si>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</si>
  <si>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5904040140</t>
  </si>
  <si>
    <t>Rizikové kácení stromů listnatých se sklonem terénu přes 1:2 obvodem kmene přes 157 do 220 cm</t>
  </si>
  <si>
    <t>-1500269826</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</si>
  <si>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</si>
  <si>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</si>
  <si>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5904040150</t>
  </si>
  <si>
    <t>Rizikové kácení stromů listnatých se sklonem terénu přes 1:2 obvodem kmene přes 220 do 283 cm</t>
  </si>
  <si>
    <t>-1867815331</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</si>
  <si>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</si>
  <si>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</si>
  <si>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5904040160</t>
  </si>
  <si>
    <t>Rizikové kácení stromů listnatých se sklonem terénu přes 1:2 obvodem kmene přes 283 cm</t>
  </si>
  <si>
    <t>418606107</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</si>
  <si>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</si>
  <si>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41</t>
  </si>
  <si>
    <t>5904040210</t>
  </si>
  <si>
    <t>Rizikové kácení stromů jehličnatých se sklonem terénu do 1:2 obvodem kmene od 31 do 63 cm</t>
  </si>
  <si>
    <t>-506336730</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</si>
  <si>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</si>
  <si>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42</t>
  </si>
  <si>
    <t>5904040220</t>
  </si>
  <si>
    <t>Rizikové kácení stromů jehličnatých se sklonem terénu do 1:2 obvodem kmene přes 63 do 80 cm</t>
  </si>
  <si>
    <t>-1232328093</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</si>
  <si>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</si>
  <si>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43</t>
  </si>
  <si>
    <t>5904040230</t>
  </si>
  <si>
    <t>Rizikové kácení stromů jehličnatých se sklonem terénu do 1:2 obvodem kmene přes 80 do 157 cm</t>
  </si>
  <si>
    <t>-51939638</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</si>
  <si>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</si>
  <si>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44</t>
  </si>
  <si>
    <t>5904040240</t>
  </si>
  <si>
    <t>Rizikové kácení stromů jehličnatých se sklonem terénu do 1:2 obvodem kmene přes 157 do 220 cm</t>
  </si>
  <si>
    <t>1071984535</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</si>
  <si>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</si>
  <si>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</si>
  <si>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5904040250</t>
  </si>
  <si>
    <t>Rizikové kácení stromů jehličnatých se sklonem terénu do 1:2 obvodem kmene přes 220 do 283 cm</t>
  </si>
  <si>
    <t>1125656764</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</si>
  <si>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</si>
  <si>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</si>
  <si>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5904040260</t>
  </si>
  <si>
    <t>Rizikové kácení stromů jehličnatých se sklonem terénu do 1:2 obvodem kmene přes 283 cm</t>
  </si>
  <si>
    <t>81134360</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</si>
  <si>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</si>
  <si>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</si>
  <si>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5904040310</t>
  </si>
  <si>
    <t>Rizikové kácení stromů jehličnatých se sklonem terénu přes 1:2 obvodem kmene od 31 do 63 cm</t>
  </si>
  <si>
    <t>1956792297</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</si>
  <si>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</si>
  <si>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48</t>
  </si>
  <si>
    <t>5904040320</t>
  </si>
  <si>
    <t>Rizikové kácení stromů jehličnatých se sklonem terénu přes 1:2 obvodem kmene přes 63 do 80 cm</t>
  </si>
  <si>
    <t>-247776134</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</si>
  <si>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</si>
  <si>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</si>
  <si>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5904040330</t>
  </si>
  <si>
    <t>Rizikové kácení stromů jehličnatých se sklonem terénu přes 1:2 obvodem kmene přes 80 do 157 cm</t>
  </si>
  <si>
    <t>252135982</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</si>
  <si>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</si>
  <si>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50</t>
  </si>
  <si>
    <t>5904040340</t>
  </si>
  <si>
    <t>Rizikové kácení stromů jehličnatých se sklonem terénu přes 1:2 obvodem kmene přes 157 do 220 cm</t>
  </si>
  <si>
    <t>444901481</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</si>
  <si>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</si>
  <si>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</si>
  <si>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5904040350</t>
  </si>
  <si>
    <t>Rizikové kácení stromů jehličnatých se sklonem terénu přes 1:2 obvodem kmene přes 220 do 283 cm</t>
  </si>
  <si>
    <t>322256507</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</si>
  <si>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</si>
  <si>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52</t>
  </si>
  <si>
    <t>5904040360</t>
  </si>
  <si>
    <t>Rizikové kácení stromů jehličnatých se sklonem terénu přes 1:2 obvodem kmene přes 283 cm</t>
  </si>
  <si>
    <t>214162427</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</si>
  <si>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</si>
  <si>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</si>
  <si>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5904045040</t>
  </si>
  <si>
    <t>Odstranění pařezu mechanicky průměru přes 60 cm do 100 cm</t>
  </si>
  <si>
    <t>-1756843807</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</si>
  <si>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</si>
  <si>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54</t>
  </si>
  <si>
    <t>5904050010</t>
  </si>
  <si>
    <t>Ošetření řezné plochy pařezu herbicidem průměru do 10 cm</t>
  </si>
  <si>
    <t>-318954557</t>
  </si>
  <si>
    <t>Ošetření řezné plochy pařezu herbicidem průměru do 10 cm. Poznámka: 1. V cenách jsou započteny náklady aplikace roztoku na pařez pro omezení růstu výmladnosti a náklady na dodávku obarveného herbicidu.</t>
  </si>
  <si>
    <t>55</t>
  </si>
  <si>
    <t>5904050020</t>
  </si>
  <si>
    <t>Ošetření řezné plochy pařezu herbicidem průměru přes 10 cm do 30 cm</t>
  </si>
  <si>
    <t>743833270</t>
  </si>
  <si>
    <t>Ošetření řezné plochy pařezu herbicidem průměru přes 10 cm do 30 cm. Poznámka: 1. V cenách jsou započteny náklady aplikace roztoku na pařez pro omezení růstu výmladnosti a náklady na dodávku obarveného herbicidu.</t>
  </si>
  <si>
    <t>56</t>
  </si>
  <si>
    <t>5904050030</t>
  </si>
  <si>
    <t>Ošetření řezné plochy pařezu herbicidem průměru přes 30 cm do 60 cm</t>
  </si>
  <si>
    <t>-1791926229</t>
  </si>
  <si>
    <t>Ošetření řezné plochy pařezu herbicidem průměru přes 30 cm do 60 cm. Poznámka: 1. V cenách jsou započteny náklady aplikace roztoku na pařez pro omezení růstu výmladnosti a náklady na dodávku obarveného herbicidu.</t>
  </si>
  <si>
    <t>57</t>
  </si>
  <si>
    <t>5904050040</t>
  </si>
  <si>
    <t>Ošetření řezné plochy pařezu herbicidem průměru přes 60 cm do 100 cm</t>
  </si>
  <si>
    <t>-2014009523</t>
  </si>
  <si>
    <t>Ošetření řezné plochy pařezu herbicidem průměru přes 60 cm do 100 cm. Poznámka: 1. V cenách jsou započteny náklady aplikace roztoku na pařez pro omezení růstu výmladnosti a náklady na dodávku obarveného herbicidu.</t>
  </si>
  <si>
    <t>58</t>
  </si>
  <si>
    <t>5904050050</t>
  </si>
  <si>
    <t>Ošetření řezné plochy pařezu herbicidem průměru přes 100 cm</t>
  </si>
  <si>
    <t>-370074623</t>
  </si>
  <si>
    <t>Ošetření řezné plochy pařezu herbicidem průměru přes 100 cm. Poznámka: 1. V cenách jsou započteny náklady aplikace roztoku na pařez pro omezení růstu výmladnosti a náklady na dodávku obarveného herbicidu.</t>
  </si>
  <si>
    <t>59</t>
  </si>
  <si>
    <t>5904055010</t>
  </si>
  <si>
    <t>Hubení travního porostu postřikovačem místně ručně tráva, plevel</t>
  </si>
  <si>
    <t>-467638226</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</si>
  <si>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</si>
  <si>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60</t>
  </si>
  <si>
    <t>5904055020</t>
  </si>
  <si>
    <t>Hubení travního porostu postřikovačem místně ručně křídlatka, bolševník</t>
  </si>
  <si>
    <t>-1265878690</t>
  </si>
  <si>
    <t>Hubení travního porostu postřikovačem místně ručně křídlatka, bolševník. Poznámka: 1. V cenách jsou započteny náklady na postřik travního porostu nebo náletové dřevité vegetace, potřebné manipulace a aplikací herbicidu. 2. V cenách nejsou obsaženy náklady na vodu a dodávku herbicidu.</t>
  </si>
  <si>
    <t>61</t>
  </si>
  <si>
    <t>5904065010</t>
  </si>
  <si>
    <t>Výsadba stromů listnatých</t>
  </si>
  <si>
    <t>1609374172</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</si>
  <si>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</si>
  <si>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62</t>
  </si>
  <si>
    <t>5904065020</t>
  </si>
  <si>
    <t>Výsadba stromů jehličnatých</t>
  </si>
  <si>
    <t>206738347</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</si>
  <si>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</si>
  <si>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63</t>
  </si>
  <si>
    <t>5904075010</t>
  </si>
  <si>
    <t>Výsadba keřů listnatých</t>
  </si>
  <si>
    <t>-1492208841</t>
  </si>
  <si>
    <t>Výsadba keřů listnatých. Poznámka: 1. V cenách jsou započteny náklady na výkop jámy, osazení, zásyp, zajištění ukotvením, ochrana před okusem a vysycháním, úpravu terénu vodu a hnojivo. 2. V cenách nejsou obsaženy náklady na dodávku keřů.</t>
  </si>
  <si>
    <t>64</t>
  </si>
  <si>
    <t>5904075020</t>
  </si>
  <si>
    <t>Výsadba keřů jehličnatých</t>
  </si>
  <si>
    <t>776408448</t>
  </si>
  <si>
    <t>Výsadba keřů jehličnatých. Poznámka: 1. V cenách jsou započteny náklady na výkop jámy, osazení, zásyp, zajištění ukotvením, ochrana před okusem a vysycháním, úpravu terénu vodu a hnojivo. 2. V cenách nejsou obsaženy náklady na dodávku keřů.</t>
  </si>
  <si>
    <t>65</t>
  </si>
  <si>
    <t>5905010010</t>
  </si>
  <si>
    <t>Odstranění nánosu nad horní plochou pražce</t>
  </si>
  <si>
    <t>-1369681547</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</si>
  <si>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</si>
  <si>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66</t>
  </si>
  <si>
    <t>5905015010</t>
  </si>
  <si>
    <t>Oprava stezky ručně s odstraněním drnu a nánosu do 10 cm</t>
  </si>
  <si>
    <t>1003745245</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</si>
  <si>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</si>
  <si>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67</t>
  </si>
  <si>
    <t>5905015020</t>
  </si>
  <si>
    <t>Oprava stezky ručně s odstraněním drnu a nánosu přes 10 cm do 20 cm</t>
  </si>
  <si>
    <t>266339333</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</si>
  <si>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</si>
  <si>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68</t>
  </si>
  <si>
    <t>5905020010</t>
  </si>
  <si>
    <t>Oprava stezky strojně s odstraněním drnu a nánosu do 10 cm</t>
  </si>
  <si>
    <t>31820574</t>
  </si>
  <si>
    <t>Oprava stezky strojně s odstraněním drnu a nánosu do 10 cm. Poznámka: 1. V cenách jsou započteny náklady na odtěžení nánosu stezky a rozprostření výzisku na terén nebo naložení na dopravní prostředek a úprava povrchu stezky.</t>
  </si>
  <si>
    <t>69</t>
  </si>
  <si>
    <t>5905020020</t>
  </si>
  <si>
    <t>Oprava stezky strojně s odstraněním drnu a nánosu přes 10 cm do 20 cm</t>
  </si>
  <si>
    <t>1931901840</t>
  </si>
  <si>
    <t>Oprava stezky strojně s odstraněním drnu a nánosu přes 10 cm do 20 cm. Poznámka: 1. V cenách jsou započteny náklady na odtěžení nánosu stezky a rozprostření výzisku na terén nebo naložení na dopravní prostředek a úprava povrchu stezky.</t>
  </si>
  <si>
    <t>70</t>
  </si>
  <si>
    <t>5905023020</t>
  </si>
  <si>
    <t>Úprava povrchu stezky rozprostřením štěrkodrtě přes 3 do 5 cm</t>
  </si>
  <si>
    <t>-1417087303</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</si>
  <si>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</si>
  <si>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71</t>
  </si>
  <si>
    <t>5905023030</t>
  </si>
  <si>
    <t>Úprava povrchu stezky rozprostřením štěrkodrtě přes 5 do 10 cm</t>
  </si>
  <si>
    <t>2100521489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</si>
  <si>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</si>
  <si>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72</t>
  </si>
  <si>
    <t>5905025010</t>
  </si>
  <si>
    <t>Doplnění stezky štěrkodrtí ojediněle ručně</t>
  </si>
  <si>
    <t>m3</t>
  </si>
  <si>
    <t>-176062484</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</si>
  <si>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</si>
  <si>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73</t>
  </si>
  <si>
    <t>5905025110</t>
  </si>
  <si>
    <t>Doplnění stezky štěrkodrtí souvislé</t>
  </si>
  <si>
    <t>-367885945</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</si>
  <si>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</si>
  <si>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74</t>
  </si>
  <si>
    <t>5905030010</t>
  </si>
  <si>
    <t>Ojedinělá výměna KL mimo lavičku lože otevřené</t>
  </si>
  <si>
    <t>525675422</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</si>
  <si>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</si>
  <si>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75</t>
  </si>
  <si>
    <t>5905030020</t>
  </si>
  <si>
    <t>Ojedinělá výměna KL mimo lavičku lože zapuštěné</t>
  </si>
  <si>
    <t>262364072</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</si>
  <si>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</si>
  <si>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76</t>
  </si>
  <si>
    <t>5905035010</t>
  </si>
  <si>
    <t>Výměna KL malou těžící mechanizací mimo lavičku lože otevřené</t>
  </si>
  <si>
    <t>-1185754991</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</si>
  <si>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</si>
  <si>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77</t>
  </si>
  <si>
    <t>5905035020</t>
  </si>
  <si>
    <t>Výměna KL malou těžící mechanizací mimo lavičku lože zapuštěné</t>
  </si>
  <si>
    <t>1069228981</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</si>
  <si>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</si>
  <si>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78</t>
  </si>
  <si>
    <t>5905035110</t>
  </si>
  <si>
    <t>Výměna KL malou těžící mechanizací včetně lavičky lože otevřené</t>
  </si>
  <si>
    <t>1435668876</t>
  </si>
  <si>
    <t>Výměna KL malou těžící mechanizací včetně lavičky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</si>
  <si>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79</t>
  </si>
  <si>
    <t>5905035120</t>
  </si>
  <si>
    <t>Výměna KL malou těžící mechanizací včetně lavičky lože zapuštěné</t>
  </si>
  <si>
    <t>-1992213418</t>
  </si>
  <si>
    <t>Výměna KL malou těžící mechanizací včetně lavičky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</si>
  <si>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80</t>
  </si>
  <si>
    <t>5905055010</t>
  </si>
  <si>
    <t>Odstranění stávajícího kolejového lože odtěžením v koleji</t>
  </si>
  <si>
    <t>1491149497</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</si>
  <si>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</si>
  <si>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81</t>
  </si>
  <si>
    <t>5905055020</t>
  </si>
  <si>
    <t>Odstranění stávajícího kolejového lože odtěžením ve výhybce</t>
  </si>
  <si>
    <t>1219065585</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</si>
  <si>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</si>
  <si>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82</t>
  </si>
  <si>
    <t>5905065010</t>
  </si>
  <si>
    <t>Samostatná úprava vrstvy kolejového lože pod ložnou plochou pražců v koleji</t>
  </si>
  <si>
    <t>-1306372994</t>
  </si>
  <si>
    <t>Samostatná úprava vrstvy kolejového lože pod ložnou plochou pražců v koleji. Poznámka: 1. V cenách jsou započteny náklady na urovnání a homogenizaci vrstvy kameniva. 2. V cenách nejsou obsaženy náklady na dodávku a doplnění kameniva.</t>
  </si>
  <si>
    <t>83</t>
  </si>
  <si>
    <t>5905065020</t>
  </si>
  <si>
    <t>Samostatná úprava vrstvy kolejového lože pod ložnou plochou pražců ve výhybce</t>
  </si>
  <si>
    <t>590500034</t>
  </si>
  <si>
    <t>Samostatná úprava vrstvy kolejového lože pod ložnou plochou pražců ve výhybce. Poznámka: 1. V cenách jsou započteny náklady na urovnání a homogenizaci vrstvy kameniva. 2. V cenách nejsou obsaženy náklady na dodávku a doplnění kameniva.</t>
  </si>
  <si>
    <t>84</t>
  </si>
  <si>
    <t>5905080010</t>
  </si>
  <si>
    <t>Ojedinělé čištění KL mimo lavičku lože otevřené</t>
  </si>
  <si>
    <t>593595615</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</si>
  <si>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</si>
  <si>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85</t>
  </si>
  <si>
    <t>5905080020</t>
  </si>
  <si>
    <t>Ojedinělé čištění KL mimo lavičku lože zapuštěné</t>
  </si>
  <si>
    <t>-1028602848</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</si>
  <si>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</si>
  <si>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86</t>
  </si>
  <si>
    <t>5905095010</t>
  </si>
  <si>
    <t>Úprava kolejového lože ojediněle ručně v koleji lože otevřené</t>
  </si>
  <si>
    <t>m</t>
  </si>
  <si>
    <t>-1410156469</t>
  </si>
  <si>
    <t>Úprava kolejového lože ojediněle ručně v koleji lože otevřené. Poznámka: 1. V cenách jsou započteny náklady na úpravu KL koleje a výhybek ojedině vidlemi. 2. V cenách nejsou obsaženy náklady na doplnění a dodávku kameniva.</t>
  </si>
  <si>
    <t>Poznámka k položce:_x000D_
Metr koleje=m</t>
  </si>
  <si>
    <t>87</t>
  </si>
  <si>
    <t>5905095020</t>
  </si>
  <si>
    <t>Úprava kolejového lože ojediněle ručně v koleji lože zapuštěné</t>
  </si>
  <si>
    <t>1364548178</t>
  </si>
  <si>
    <t>Úprava kolejového lože ojediněle ručně v koleji lože zapuštěné. Poznámka: 1. V cenách jsou započteny náklady na úpravu KL koleje a výhybek ojedině vidlemi. 2. V cenách nejsou obsaženy náklady na doplnění a dodávku kameniva.</t>
  </si>
  <si>
    <t>88</t>
  </si>
  <si>
    <t>5905095030</t>
  </si>
  <si>
    <t>Úprava kolejového lože ojediněle ručně ve výhybce lože otevřené</t>
  </si>
  <si>
    <t>161497975</t>
  </si>
  <si>
    <t>Úprava kolejového lože ojediněle ručně ve výhybce lože otevřené. Poznámka: 1. V cenách jsou započteny náklady na úpravu KL koleje a výhybek ojedině vidlemi. 2. V cenách nejsou obsaženy náklady na doplnění a dodávku kameniva.</t>
  </si>
  <si>
    <t>Poznámka k položce:_x000D_
Rozvinutá délka výhybky=m</t>
  </si>
  <si>
    <t>89</t>
  </si>
  <si>
    <t>5905095040</t>
  </si>
  <si>
    <t>Úprava kolejového lože ojediněle ručně ve výhybce lože zapuštěné</t>
  </si>
  <si>
    <t>-459423566</t>
  </si>
  <si>
    <t>Úprava kolejového lože ojediněle ručně ve výhybce lože zapuštěné. Poznámka: 1. V cenách jsou započteny náklady na úpravu KL koleje a výhybek ojedině vidlemi. 2. V cenách nejsou obsaženy náklady na doplnění a dodávku kameniva.</t>
  </si>
  <si>
    <t>90</t>
  </si>
  <si>
    <t>5905100010</t>
  </si>
  <si>
    <t>Úprava kolejového lože souvisle strojně v koleji lože otevřené</t>
  </si>
  <si>
    <t>km</t>
  </si>
  <si>
    <t>985919551</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</si>
  <si>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</si>
  <si>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položce:_x000D_
Kilometr koleje=km</t>
  </si>
  <si>
    <t>91</t>
  </si>
  <si>
    <t>5905100020</t>
  </si>
  <si>
    <t>Úprava kolejového lože souvisle strojně v koleji lože zapuštěné</t>
  </si>
  <si>
    <t>1532575101</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</si>
  <si>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</si>
  <si>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92</t>
  </si>
  <si>
    <t>5905105010</t>
  </si>
  <si>
    <t>Doplnění KL kamenivem ojediněle ručně v koleji</t>
  </si>
  <si>
    <t>-1469360748</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</si>
  <si>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</si>
  <si>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93</t>
  </si>
  <si>
    <t>5905105020</t>
  </si>
  <si>
    <t>Doplnění KL kamenivem ojediněle ručně ve výhybce</t>
  </si>
  <si>
    <t>1515096740</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</si>
  <si>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</si>
  <si>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94</t>
  </si>
  <si>
    <t>5905105030</t>
  </si>
  <si>
    <t>Doplnění KL kamenivem souvisle strojně v koleji</t>
  </si>
  <si>
    <t>1430534143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</si>
  <si>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</si>
  <si>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95</t>
  </si>
  <si>
    <t>5905105040</t>
  </si>
  <si>
    <t>Doplnění KL kamenivem souvisle strojně ve výhybce</t>
  </si>
  <si>
    <t>-2043572131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</si>
  <si>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</si>
  <si>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96</t>
  </si>
  <si>
    <t>5905115010</t>
  </si>
  <si>
    <t>Příplatek za úpravu nadvýšení KL v oblouku o malém poloměru</t>
  </si>
  <si>
    <t>-1041935369</t>
  </si>
  <si>
    <t>Příplatek za úpravu nadvýšení KL v oblouku o malém poloměru. Poznámka: 1. V cenách jsou započteny náklady na úpravu nadvýšení KL ručně. 2. V cenách nejsou obsaženy náklady na doplnění a zřízení nadvýšení z vozů a na dodávku kameniva.</t>
  </si>
  <si>
    <t>97</t>
  </si>
  <si>
    <t>5905120030</t>
  </si>
  <si>
    <t>Prolití kameniva KL pryskyřicí strukturní dočasné jako náhrada pažení tl. do 600 mm</t>
  </si>
  <si>
    <t>1317358976</t>
  </si>
  <si>
    <t>Prolití kameniva KL pryskyřicí strukturní dočasné jako náhrada pažení tl. do 600 mm. Poznámka: 1. V cenách jsou započteny náklady na prolepení vrstvy kameniva. 2. V cenách nejsou obsaženy náklady na dodávku směsi.</t>
  </si>
  <si>
    <t>98</t>
  </si>
  <si>
    <t>5906005010</t>
  </si>
  <si>
    <t>Ruční výměna pražce v KL otevřeném pražec dřevěný příčný nevystrojený</t>
  </si>
  <si>
    <t>-538155243</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</si>
  <si>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</si>
  <si>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</si>
  <si>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99</t>
  </si>
  <si>
    <t>5906005020</t>
  </si>
  <si>
    <t>Ruční výměna pražce v KL otevřeném pražec dřevěný příčný vystrojený</t>
  </si>
  <si>
    <t>2101277848</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</si>
  <si>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</si>
  <si>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100</t>
  </si>
  <si>
    <t>5906005125</t>
  </si>
  <si>
    <t>Ruční výměna pražce v KL otevřeném pražec betonový příčný vystrojený</t>
  </si>
  <si>
    <t>-1176743493</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</si>
  <si>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</si>
  <si>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101</t>
  </si>
  <si>
    <t>5906010010</t>
  </si>
  <si>
    <t>Ruční výměna pražce v KL zapuštěném pražec dřevěný příčný nevystrojený</t>
  </si>
  <si>
    <t>1476752786</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</si>
  <si>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</si>
  <si>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102</t>
  </si>
  <si>
    <t>5906010020</t>
  </si>
  <si>
    <t>Ruční výměna pražce v KL zapuštěném pražec dřevěný příčný vystrojený</t>
  </si>
  <si>
    <t>-1567462566</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</si>
  <si>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</si>
  <si>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103</t>
  </si>
  <si>
    <t>5906010030</t>
  </si>
  <si>
    <t>Ruční výměna pražce v KL zapuštěném pražec dřevěný výhybkový délky do 3 m</t>
  </si>
  <si>
    <t>-1258348917</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</si>
  <si>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</si>
  <si>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104</t>
  </si>
  <si>
    <t>5906010040</t>
  </si>
  <si>
    <t>Ruční výměna pražce v KL zapuštěném pražec dřevěný výhybkový délky přes 3 do 4 m</t>
  </si>
  <si>
    <t>-1292288703</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</si>
  <si>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</si>
  <si>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105</t>
  </si>
  <si>
    <t>5906010050</t>
  </si>
  <si>
    <t>Ruční výměna pražce v KL zapuštěném pražec dřevěný výhybkový délky přes 4 do 5 m</t>
  </si>
  <si>
    <t>2026572836</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</si>
  <si>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</si>
  <si>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106</t>
  </si>
  <si>
    <t>5906010060</t>
  </si>
  <si>
    <t>Ruční výměna pražce v KL zapuštěném pražec dřevěný výhybkový délky přes 5 m</t>
  </si>
  <si>
    <t>830380658</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</si>
  <si>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</si>
  <si>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107</t>
  </si>
  <si>
    <t>5906010125</t>
  </si>
  <si>
    <t>Ruční výměna pražce v KL zapuštěném pražec betonový příčný vystrojený</t>
  </si>
  <si>
    <t>234725530</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</si>
  <si>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</si>
  <si>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108</t>
  </si>
  <si>
    <t>5906010130</t>
  </si>
  <si>
    <t>Ruční výměna pražce v KL zapuštěném pražec betonový výhybkový délky do 3 m</t>
  </si>
  <si>
    <t>195761007</t>
  </si>
  <si>
    <t>Ruční výměna pražce v KL zapuštěném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</si>
  <si>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109</t>
  </si>
  <si>
    <t>5906010140</t>
  </si>
  <si>
    <t>Ruční výměna pražce v KL zapuštěném pražec betonový výhybkový délky přes 3 do 4 m</t>
  </si>
  <si>
    <t>-1245976651</t>
  </si>
  <si>
    <t>Ruční výměna pražce v KL zapuštěném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</si>
  <si>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110</t>
  </si>
  <si>
    <t>5906010150</t>
  </si>
  <si>
    <t>Ruční výměna pražce v KL zapuštěném pražec betonový výhybkový délky přes 4 do 5 m</t>
  </si>
  <si>
    <t>-1832371067</t>
  </si>
  <si>
    <t>Ruční výměna pražce v KL zapuštěném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</si>
  <si>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111</t>
  </si>
  <si>
    <t>5906010160</t>
  </si>
  <si>
    <t>Ruční výměna pražce v KL zapuštěném pražec betonový výhybkový délky přes 5 m</t>
  </si>
  <si>
    <t>186393503</t>
  </si>
  <si>
    <t>Ruční výměna pražce v KL zapuštěném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</si>
  <si>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112</t>
  </si>
  <si>
    <t>5906015010</t>
  </si>
  <si>
    <t>Výměna pražce malou těžící mechanizací v KL otevřeném i zapuštěném pražec dřevěný příčný nevystrojený</t>
  </si>
  <si>
    <t>-1642031302</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</si>
  <si>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</si>
  <si>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113</t>
  </si>
  <si>
    <t>5906015020</t>
  </si>
  <si>
    <t>Výměna pražce malou těžící mechanizací v KL otevřeném i zapuštěném pražec dřevěný příčný vystrojený</t>
  </si>
  <si>
    <t>-694010135</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</si>
  <si>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</si>
  <si>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114</t>
  </si>
  <si>
    <t>5906015030</t>
  </si>
  <si>
    <t>Výměna pražce malou těžící mechanizací v KL otevřeném i zapuštěném pražec dřevěný výhybkový délky do 3 m</t>
  </si>
  <si>
    <t>1403577432</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</si>
  <si>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</si>
  <si>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t>
  </si>
  <si>
    <t>5906015040</t>
  </si>
  <si>
    <t>Výměna pražce malou těžící mechanizací v KL otevřeném i zapuštěném pražec dřevěný výhybkový délky přes 3 do 4 m</t>
  </si>
  <si>
    <t>1290478509</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</si>
  <si>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</si>
  <si>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116</t>
  </si>
  <si>
    <t>5906015050</t>
  </si>
  <si>
    <t>Výměna pražce malou těžící mechanizací v KL otevřeném i zapuštěném pražec dřevěný výhybkový délky přes 4 do 5 m</t>
  </si>
  <si>
    <t>-860813385</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</si>
  <si>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</si>
  <si>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117</t>
  </si>
  <si>
    <t>5906015060</t>
  </si>
  <si>
    <t>Výměna pražce malou těžící mechanizací v KL otevřeném i zapuštěném pražec dřevěný výhybkový délky přes 5 m</t>
  </si>
  <si>
    <t>966115857</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</si>
  <si>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</si>
  <si>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118</t>
  </si>
  <si>
    <t>5906015120</t>
  </si>
  <si>
    <t>Výměna pražce malou těžící mechanizací v KL otevřeném i zapuštěném pražec betonový příčný vystrojený</t>
  </si>
  <si>
    <t>1203229709</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</si>
  <si>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</si>
  <si>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119</t>
  </si>
  <si>
    <t>5906015130</t>
  </si>
  <si>
    <t>Výměna pražce malou těžící mechanizací v KL otevřeném i zapuštěném pražec betonový výhybkový délky do 3 m</t>
  </si>
  <si>
    <t>1684242684</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</si>
  <si>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</si>
  <si>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120</t>
  </si>
  <si>
    <t>5906015140</t>
  </si>
  <si>
    <t>Výměna pražce malou těžící mechanizací v KL otevřeném i zapuštěném pražec betonový výhybkový délky přes 3 do 4 m</t>
  </si>
  <si>
    <t>-934635144</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</si>
  <si>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</si>
  <si>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121</t>
  </si>
  <si>
    <t>5906015150</t>
  </si>
  <si>
    <t>Výměna pražce malou těžící mechanizací v KL otevřeném i zapuštěném pražec betonový výhybkový délky přes 4 do 5 m</t>
  </si>
  <si>
    <t>-1110191058</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</si>
  <si>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</si>
  <si>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122</t>
  </si>
  <si>
    <t>5906015160</t>
  </si>
  <si>
    <t>Výměna pražce malou těžící mechanizací v KL otevřeném i zapuštěném pražec betonový výhybkový délky přes 5 m</t>
  </si>
  <si>
    <t>1345385667</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</si>
  <si>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</si>
  <si>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123</t>
  </si>
  <si>
    <t>5906020010</t>
  </si>
  <si>
    <t>Souvislá výměna pražců v KL otevřeném i zapuštěném pražce dřevěné příčné nevystrojené</t>
  </si>
  <si>
    <t>-1320897240</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</si>
  <si>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</si>
  <si>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124</t>
  </si>
  <si>
    <t>5906020020</t>
  </si>
  <si>
    <t>Souvislá výměna pražců v KL otevřeném i zapuštěném pražce dřevěné příčné vystrojené</t>
  </si>
  <si>
    <t>-220240009</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</si>
  <si>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</si>
  <si>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125</t>
  </si>
  <si>
    <t>5906020030</t>
  </si>
  <si>
    <t>Souvislá výměna pražců v KL otevřeném i zapuštěném pražce dřevěné výhybkové délky do 3 m</t>
  </si>
  <si>
    <t>2090475244</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</si>
  <si>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</si>
  <si>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126</t>
  </si>
  <si>
    <t>5906020040</t>
  </si>
  <si>
    <t>Souvislá výměna pražců v KL otevřeném i zapuštěném pražce dřevěné výhybkové délky přes 3 do 4 m</t>
  </si>
  <si>
    <t>-398135853</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</si>
  <si>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</si>
  <si>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127</t>
  </si>
  <si>
    <t>5906020050</t>
  </si>
  <si>
    <t>Souvislá výměna pražců v KL otevřeném i zapuštěném pražce dřevěné výhybkové délky přes 4 do 5 m</t>
  </si>
  <si>
    <t>732344802</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</si>
  <si>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</si>
  <si>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128</t>
  </si>
  <si>
    <t>5906020060</t>
  </si>
  <si>
    <t>Souvislá výměna pražců v KL otevřeném i zapuštěném pražce dřevěné výhybkové délky přes 5 m</t>
  </si>
  <si>
    <t>-1168446865</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</si>
  <si>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</si>
  <si>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129</t>
  </si>
  <si>
    <t>5906020120</t>
  </si>
  <si>
    <t>Souvislá výměna pražců v KL otevřeném i zapuštěném pražce betonové příčné vystrojené</t>
  </si>
  <si>
    <t>-1340737314</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</si>
  <si>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</si>
  <si>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130</t>
  </si>
  <si>
    <t>5906030010</t>
  </si>
  <si>
    <t>Ojedinělá výměna pražce současně s výměnou nebo čištěním KL pražec dřevěný příčný nevystrojený</t>
  </si>
  <si>
    <t>1046694436</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</si>
  <si>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</si>
  <si>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131</t>
  </si>
  <si>
    <t>5906030020</t>
  </si>
  <si>
    <t>Ojedinělá výměna pražce současně s výměnou nebo čištěním KL pražec dřevěný příčný vystrojený</t>
  </si>
  <si>
    <t>1134113804</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</si>
  <si>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</si>
  <si>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132</t>
  </si>
  <si>
    <t>5906030030</t>
  </si>
  <si>
    <t>Ojedinělá výměna pražce současně s výměnou nebo čištěním KL pražec dřevěný výhybkový délky do 3 m</t>
  </si>
  <si>
    <t>-1739972780</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</si>
  <si>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</si>
  <si>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133</t>
  </si>
  <si>
    <t>5906030040</t>
  </si>
  <si>
    <t>Ojedinělá výměna pražce současně s výměnou nebo čištěním KL pražec dřevěný výhybkový délky přes 3 do 4 m</t>
  </si>
  <si>
    <t>49112655</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</si>
  <si>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</si>
  <si>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134</t>
  </si>
  <si>
    <t>5906030050</t>
  </si>
  <si>
    <t>Ojedinělá výměna pražce současně s výměnou nebo čištěním KL pražec dřevěný výhybkový délky přes 4 do 5 m</t>
  </si>
  <si>
    <t>1088734522</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</si>
  <si>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</si>
  <si>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135</t>
  </si>
  <si>
    <t>5906030060</t>
  </si>
  <si>
    <t>Ojedinělá výměna pražce současně s výměnou nebo čištěním KL pražec dřevěný výhybkový délky přes 5 m</t>
  </si>
  <si>
    <t>-982501458</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</si>
  <si>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</si>
  <si>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136</t>
  </si>
  <si>
    <t>5906030120</t>
  </si>
  <si>
    <t>Ojedinělá výměna pražce současně s výměnou nebo čištěním KL pražec betonový příčný vystrojený</t>
  </si>
  <si>
    <t>-667086901</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</si>
  <si>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</si>
  <si>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137</t>
  </si>
  <si>
    <t>5906035010</t>
  </si>
  <si>
    <t>Souvislá výměna pražců současně s výměnou nebo čištěním KL pražce dřevěné příčné nevystrojené</t>
  </si>
  <si>
    <t>-57195700</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</si>
  <si>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</si>
  <si>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138</t>
  </si>
  <si>
    <t>5906035020</t>
  </si>
  <si>
    <t>Souvislá výměna pražců současně s výměnou nebo čištěním KL pražce dřevěné příčné vystrojené</t>
  </si>
  <si>
    <t>388101133</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</si>
  <si>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</si>
  <si>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139</t>
  </si>
  <si>
    <t>5906035030</t>
  </si>
  <si>
    <t>Souvislá výměna pražců současně s výměnou nebo čištěním KL pražce dřevěné výhybkové délky do 3 m</t>
  </si>
  <si>
    <t>-182506331</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</si>
  <si>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</si>
  <si>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140</t>
  </si>
  <si>
    <t>5906035040</t>
  </si>
  <si>
    <t>Souvislá výměna pražců současně s výměnou nebo čištěním KL pražce dřevěné výhybkové délky přes 3 do 4 m</t>
  </si>
  <si>
    <t>-729749665</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</si>
  <si>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</si>
  <si>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141</t>
  </si>
  <si>
    <t>5906035050</t>
  </si>
  <si>
    <t>Souvislá výměna pražců současně s výměnou nebo čištěním KL pražce dřevěné výhybkové délky přes 4 do 5 m</t>
  </si>
  <si>
    <t>-365646967</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</si>
  <si>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</si>
  <si>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142</t>
  </si>
  <si>
    <t>5906035060</t>
  </si>
  <si>
    <t>Souvislá výměna pražců současně s výměnou nebo čištěním KL pražce dřevěné výhybkové délky přes 5 m</t>
  </si>
  <si>
    <t>644532584</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</si>
  <si>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</si>
  <si>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143</t>
  </si>
  <si>
    <t>5906035120</t>
  </si>
  <si>
    <t>Souvislá výměna pražců současně s výměnou nebo čištěním KL pražce betonové příčné vystrojené</t>
  </si>
  <si>
    <t>-1617850351</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</si>
  <si>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</si>
  <si>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144</t>
  </si>
  <si>
    <t>5906040010</t>
  </si>
  <si>
    <t>Výměna podélných podpor podélných dřevěných</t>
  </si>
  <si>
    <t>793727272</t>
  </si>
  <si>
    <t>Výměna podélných podpor podélných dřevěných. Poznámka: 1. V cenách jsou započteny náklady na demontáž, výměnu a montáž dílu a vrtání otvorů pro vrtule u dřevěných podpor.</t>
  </si>
  <si>
    <t>145</t>
  </si>
  <si>
    <t>5906045010</t>
  </si>
  <si>
    <t>Příplatek za překážku po jedné straně koleje</t>
  </si>
  <si>
    <t>316209745</t>
  </si>
  <si>
    <t>Příplatek za překážku po jedné straně koleje. Poznámka: 1. V cenách jsou započteny náklady na obtížnou manipulaci u překážky dlouhé alespoň 0,5 metru a vzdálené méně než 2,5 metru od osy koleje. Pro výkon se stanoví délka nezbytně nutná.</t>
  </si>
  <si>
    <t>146</t>
  </si>
  <si>
    <t>5906045020</t>
  </si>
  <si>
    <t>Příplatek za překážku po obou stranách koleje</t>
  </si>
  <si>
    <t>-44458901</t>
  </si>
  <si>
    <t>Příplatek za překážku po obou stranách koleje. Poznámka: 1. V cenách jsou započteny náklady na obtížnou manipulaci u překážky dlouhé alespoň 0,5 metru a vzdálené méně než 2,5 metru od osy koleje. Pro výkon se stanoví délka nezbytně nutná.</t>
  </si>
  <si>
    <t>147</t>
  </si>
  <si>
    <t>5906050020</t>
  </si>
  <si>
    <t>Příplatek za obtížnost ruční výměny pražce betonový za dřevěný</t>
  </si>
  <si>
    <t>-1976272272</t>
  </si>
  <si>
    <t>Příplatek za obtížnost ruční výměny pražce betonový za dřevěný. Poznámka: 1. V cenách jsou započteny náklady na manipulaci s pražci.</t>
  </si>
  <si>
    <t>148</t>
  </si>
  <si>
    <t>5906055010</t>
  </si>
  <si>
    <t>Příplatek za současnou výměnu pražce s podkladnicovým upevněním a kompletů</t>
  </si>
  <si>
    <t>-138248719</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</si>
  <si>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</si>
  <si>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149</t>
  </si>
  <si>
    <t>5906055020</t>
  </si>
  <si>
    <t>Příplatek za současnou výměnu pražce s podkladnicovým upevněním a kompletů a pryžových podložek</t>
  </si>
  <si>
    <t>-1749119743</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</si>
  <si>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</si>
  <si>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150</t>
  </si>
  <si>
    <t>5906055030</t>
  </si>
  <si>
    <t>Příplatek za současnou výměnu pražce s podkladnicovým upevněním a kompletů, pryžových a polyetylenových podložek</t>
  </si>
  <si>
    <t>-2026227879</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</si>
  <si>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</si>
  <si>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151</t>
  </si>
  <si>
    <t>5906055040</t>
  </si>
  <si>
    <t>Příplatek za současnou výměnu pražce s podkladnicovým upevněním a pryžových podložek</t>
  </si>
  <si>
    <t>-1668799038</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</si>
  <si>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</si>
  <si>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152</t>
  </si>
  <si>
    <t>5906055070</t>
  </si>
  <si>
    <t>Příplatek za současnou výměnu pražce s podkladnicovým upevněním a svěrkových šroubů</t>
  </si>
  <si>
    <t>705661467</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</si>
  <si>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</si>
  <si>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153</t>
  </si>
  <si>
    <t>5906055080</t>
  </si>
  <si>
    <t>Příplatek za současnou výměnu pražce s podkladnicovým upevněním a svěrek</t>
  </si>
  <si>
    <t>-1206592159</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</si>
  <si>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</si>
  <si>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154</t>
  </si>
  <si>
    <t>5906055090</t>
  </si>
  <si>
    <t>Příplatek za současnou výměnu pražce s podkladnicovým upevněním a svěrek a svěrkových šroubů</t>
  </si>
  <si>
    <t>-805424054</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</si>
  <si>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</si>
  <si>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155</t>
  </si>
  <si>
    <t>5906060010</t>
  </si>
  <si>
    <t>Vrtání pražce dřevěného do 8 otvorů</t>
  </si>
  <si>
    <t>287190336</t>
  </si>
  <si>
    <t>Vrtání pražce dřevěného do 8 otvorů. Poznámka: 1. V cenách jsou započteny náklady na potřebnou manipulaci, označení, vyvrtání otvorů a jejich ošetření impregnací.</t>
  </si>
  <si>
    <t>156</t>
  </si>
  <si>
    <t>5906060020</t>
  </si>
  <si>
    <t>Vrtání pražce dřevěného přes 8 otvorů</t>
  </si>
  <si>
    <t>-1200604889</t>
  </si>
  <si>
    <t>Vrtání pražce dřevěného přes 8 otvorů. Poznámka: 1. V cenách jsou započteny náklady na potřebnou manipulaci, označení, vyvrtání otvorů a jejich ošetření impregnací.</t>
  </si>
  <si>
    <t>157</t>
  </si>
  <si>
    <t>5906075010</t>
  </si>
  <si>
    <t>Regenerace úložné plochy komplety</t>
  </si>
  <si>
    <t>úl.pl.</t>
  </si>
  <si>
    <t>-1631867562</t>
  </si>
  <si>
    <t>Regenerace úložné plochy komplety. Poznámka: 1. V cenách jsou započteny náklady na zakolíčkování otvorů, úpravu teslováním nebo frézováním, impregnaci úložné plochy a potřebnou manipulaci. 2. V cenách nejsou obsaženy náklady na demontáž nebo montáž kolejiva a dodávku materiálu.</t>
  </si>
  <si>
    <t>158</t>
  </si>
  <si>
    <t>5906080015</t>
  </si>
  <si>
    <t>Vystrojení pražce dřevěného s podkladnicovým upevněním čtyři vrtule</t>
  </si>
  <si>
    <t>1913060453</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</si>
  <si>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</si>
  <si>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159</t>
  </si>
  <si>
    <t>5906100010</t>
  </si>
  <si>
    <t>Sanace trhlin betonových pražců</t>
  </si>
  <si>
    <t>cm</t>
  </si>
  <si>
    <t>1510699108</t>
  </si>
  <si>
    <t>Sanace trhlin betonových pražců. Poznámka: 1. V cenách jsou započteny náklady na očištění, odstranění nečistot, nanesení tmelu a jeho vytvrzení. 2. V cenách nejsou obsaženy náklady na dodávku materiálu.</t>
  </si>
  <si>
    <t>160</t>
  </si>
  <si>
    <t>5906105010</t>
  </si>
  <si>
    <t>Demontáž pražce dřevěný</t>
  </si>
  <si>
    <t>-959299992</t>
  </si>
  <si>
    <t>Demontáž pražce dřevěný. Poznámka: 1. V cenách jsou započteny náklady na manipulaci, demontáž, odstrojení do součástí a uložení pražců.</t>
  </si>
  <si>
    <t>161</t>
  </si>
  <si>
    <t>5906105020</t>
  </si>
  <si>
    <t>Demontáž pražce betonový</t>
  </si>
  <si>
    <t>-1036765798</t>
  </si>
  <si>
    <t>Demontáž pražce betonový. Poznámka: 1. V cenách jsou započteny náklady na manipulaci, demontáž, odstrojení do součástí a uložení pražců.</t>
  </si>
  <si>
    <t>162</t>
  </si>
  <si>
    <t>5906110007</t>
  </si>
  <si>
    <t>Oprava rozdělení pražců příčných dřevěných posun přes 5 do 10 cm</t>
  </si>
  <si>
    <t>-1667544184</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</si>
  <si>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</si>
  <si>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163</t>
  </si>
  <si>
    <t>5906110017</t>
  </si>
  <si>
    <t>Oprava rozdělení pražců příčných betonových posun přes 5 do 10 cm</t>
  </si>
  <si>
    <t>2130756691</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</si>
  <si>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</si>
  <si>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164</t>
  </si>
  <si>
    <t>5906110060</t>
  </si>
  <si>
    <t>Oprava rozdělení pražců výhybkových dřevěných délky přes 3,5 m do 4 m</t>
  </si>
  <si>
    <t>-1838425849</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</si>
  <si>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</si>
  <si>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165</t>
  </si>
  <si>
    <t>5906115010</t>
  </si>
  <si>
    <t>Odsunutí pražce pro umožnění provedení svaru</t>
  </si>
  <si>
    <t>285217776</t>
  </si>
  <si>
    <t>Odsunutí pražce pro umožnění provedení svaru. Poznámka: 1. V cenách jsou započteny náklady na odstranění kameniva, odsunutí pražce, jeho vrácení do původní polohy a dohození kameniva.</t>
  </si>
  <si>
    <t>166</t>
  </si>
  <si>
    <t>5906120010</t>
  </si>
  <si>
    <t>Zkrácení dřevěného pražce odřezáním</t>
  </si>
  <si>
    <t>-185173282</t>
  </si>
  <si>
    <t>Zkrácení dřevěného pražce odřezáním. Poznámka: 1. V cenách jsou započteny náklady na odstranění mřížky, zkrácení, ošetření čela pražce impregnačním prostředkem a osazení mřížky</t>
  </si>
  <si>
    <t>167</t>
  </si>
  <si>
    <t>5906130070</t>
  </si>
  <si>
    <t>Montáž kolejového roštu v ose koleje pražce dřevěné nevystrojené tv. S49 rozdělení "c"</t>
  </si>
  <si>
    <t>-1154909472</t>
  </si>
  <si>
    <t>Montáž kolejového roštu v ose koleje pražce dřevěné nevystrojené tv. S49 rozdělení "c". Poznámka: 1. V cenách jsou započteny náklady na vrtání pražců dřevěných nevystrojených, manipulaci a montáž KR. 2. V cenách nejsou obsaženy náklady na dodávku materiálu.</t>
  </si>
  <si>
    <t>168</t>
  </si>
  <si>
    <t>5906130080</t>
  </si>
  <si>
    <t>Montáž kolejového roštu v ose koleje pražce dřevěné nevystrojené tv. S49 rozdělení "d"</t>
  </si>
  <si>
    <t>1635861117</t>
  </si>
  <si>
    <t>Montáž kolejového roštu v ose koleje pražce dřevěné nevystrojené tv. S49 rozdělení "d". Poznámka: 1. V cenách jsou započteny náklady na vrtání pražců dřevěných nevystrojených, manipulaci a montáž KR. 2. V cenách nejsou obsaženy náklady na dodávku materiálu.</t>
  </si>
  <si>
    <t>169</t>
  </si>
  <si>
    <t>5906130170</t>
  </si>
  <si>
    <t>Montáž kolejového roštu v ose koleje pražce dřevěné vystrojené tv. S49 rozdělení "c"</t>
  </si>
  <si>
    <t>1582229279</t>
  </si>
  <si>
    <t>Montáž kolejového roštu v ose koleje pražce dřevěné vystrojené tv. S49 rozdělení "c". Poznámka: 1. V cenách jsou započteny náklady na vrtání pražců dřevěných nevystrojených, manipulaci a montáž KR. 2. V cenách nejsou obsaženy náklady na dodávku materiálu.</t>
  </si>
  <si>
    <t>170</t>
  </si>
  <si>
    <t>5906130180</t>
  </si>
  <si>
    <t>Montáž kolejového roštu v ose koleje pražce dřevěné vystrojené tv. S49 rozdělení "d"</t>
  </si>
  <si>
    <t>-76992484</t>
  </si>
  <si>
    <t>Montáž kolejového roštu v ose koleje pražce dřevěné vystrojené tv. S49 rozdělení "d". Poznámka: 1. V cenách jsou započteny náklady na vrtání pražců dřevěných nevystrojených, manipulaci a montáž KR. 2. V cenách nejsou obsaženy náklady na dodávku materiálu.</t>
  </si>
  <si>
    <t>171</t>
  </si>
  <si>
    <t>5906130380</t>
  </si>
  <si>
    <t>Montáž kolejového roštu v ose koleje pražce betonové vystrojené tv. S49 rozdělení "c"</t>
  </si>
  <si>
    <t>-1544913089</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</si>
  <si>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</si>
  <si>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172</t>
  </si>
  <si>
    <t>5906130390</t>
  </si>
  <si>
    <t>Montáž kolejového roštu v ose koleje pražce betonové vystrojené tv. S49 rozdělení "d"</t>
  </si>
  <si>
    <t>1915763141</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</si>
  <si>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</si>
  <si>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173</t>
  </si>
  <si>
    <t>5906135070</t>
  </si>
  <si>
    <t>Demontáž kolejového roštu koleje na úložišti pražce dřevěné tv. S49 rozdělení "c"</t>
  </si>
  <si>
    <t>-2105673291</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</si>
  <si>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</si>
  <si>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174</t>
  </si>
  <si>
    <t>5906135080</t>
  </si>
  <si>
    <t>Demontáž kolejového roštu koleje na úložišti pražce dřevěné tv. S49 rozdělení "d"</t>
  </si>
  <si>
    <t>1666190230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</si>
  <si>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</si>
  <si>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175</t>
  </si>
  <si>
    <t>5906135190</t>
  </si>
  <si>
    <t>Demontáž kolejového roštu koleje na úložišti pražce betonové tv. S49 "c"</t>
  </si>
  <si>
    <t>-684144097</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</si>
  <si>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</si>
  <si>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176</t>
  </si>
  <si>
    <t>5906135200</t>
  </si>
  <si>
    <t>Demontáž kolejového roštu koleje na úložišti pražce betonové tv. S49 "d"</t>
  </si>
  <si>
    <t>1242389811</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</si>
  <si>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</si>
  <si>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177</t>
  </si>
  <si>
    <t>5906140070</t>
  </si>
  <si>
    <t>Demontáž kolejového roštu koleje v ose koleje pražce dřevěné tv. S49 rozdělení "c"</t>
  </si>
  <si>
    <t>1433333039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</si>
  <si>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</si>
  <si>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178</t>
  </si>
  <si>
    <t>5906140080</t>
  </si>
  <si>
    <t>Demontáž kolejového roštu koleje v ose koleje pražce dřevěné tv. S49 rozdělení "d"</t>
  </si>
  <si>
    <t>1390016078</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</si>
  <si>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</si>
  <si>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179</t>
  </si>
  <si>
    <t>5906140100</t>
  </si>
  <si>
    <t>Demontáž kolejového roštu koleje v ose koleje pražce dřevěné tv. T rozdělení "c"</t>
  </si>
  <si>
    <t>-1197696452</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</si>
  <si>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</si>
  <si>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180</t>
  </si>
  <si>
    <t>5906140105</t>
  </si>
  <si>
    <t>Demontáž kolejového roštu koleje v ose koleje pražce dřevěné tv. T rozdělení "d"</t>
  </si>
  <si>
    <t>-940859824</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</si>
  <si>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</si>
  <si>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181</t>
  </si>
  <si>
    <t>5906140190</t>
  </si>
  <si>
    <t>Demontáž kolejového roštu koleje v ose koleje pražce betonové tv. S49 rozdělení "c"</t>
  </si>
  <si>
    <t>2028103076</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</si>
  <si>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</si>
  <si>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182</t>
  </si>
  <si>
    <t>5906140200</t>
  </si>
  <si>
    <t>Demontáž kolejového roštu koleje v ose koleje pražce betonové tv. S49 rozdělení "d"</t>
  </si>
  <si>
    <t>-1408420665</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</si>
  <si>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</si>
  <si>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183</t>
  </si>
  <si>
    <t>5906140235</t>
  </si>
  <si>
    <t>Demontáž kolejového roštu koleje v ose koleje pražce betonové tv. T rozdělení "c"</t>
  </si>
  <si>
    <t>1855781176</t>
  </si>
  <si>
    <t>Demontáž kolejového roštu koleje v ose koleje pražce betonové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</si>
  <si>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184</t>
  </si>
  <si>
    <t>5907015010</t>
  </si>
  <si>
    <t>Ojedinělá výměna kolejnic stávající upevnění tv. UIC60 rozdělení "u"</t>
  </si>
  <si>
    <t>543631845</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</si>
  <si>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</si>
  <si>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Metr kolejnice=m</t>
  </si>
  <si>
    <t>185</t>
  </si>
  <si>
    <t>5907015035</t>
  </si>
  <si>
    <t>Ojedinělá výměna kolejnic stávající upevnění tv. S49 rozdělení "c"</t>
  </si>
  <si>
    <t>-685107704</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</si>
  <si>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</si>
  <si>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186</t>
  </si>
  <si>
    <t>5907015040</t>
  </si>
  <si>
    <t>Ojedinělá výměna kolejnic stávající upevnění tv. S49 rozdělení "d"</t>
  </si>
  <si>
    <t>-2075440052</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</si>
  <si>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</si>
  <si>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187</t>
  </si>
  <si>
    <t>5907015047</t>
  </si>
  <si>
    <t>Ojedinělá výměna kolejnic stávající upevnění tv. S49 rozdělení "e"</t>
  </si>
  <si>
    <t>-65615099</t>
  </si>
  <si>
    <t>Ojedinělá výměna kolejnic stávající upevnění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</si>
  <si>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188</t>
  </si>
  <si>
    <t>5907015050</t>
  </si>
  <si>
    <t>Ojedinělá výměna kolejnic stávající upevnění tv. S49 rozdělení "l"</t>
  </si>
  <si>
    <t>-1747777053</t>
  </si>
  <si>
    <t>Ojedinělá výměna kolejnic stávající upevnění tv. S49 rozdělení "l".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</si>
  <si>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189</t>
  </si>
  <si>
    <t>5907015055</t>
  </si>
  <si>
    <t>Ojedinělá výměna kolejnic stávající upevnění tv. S 49 rozdělení "k"</t>
  </si>
  <si>
    <t>-1018967439</t>
  </si>
  <si>
    <t>Ojedinělá výměna kolejnic stávající upevnění tv. S 49 rozdělení "k".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</si>
  <si>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190</t>
  </si>
  <si>
    <t>5907015110</t>
  </si>
  <si>
    <t>Ojedinělá výměna kolejnic současně s výměnou pražců tv. S49 rozdělení "c"</t>
  </si>
  <si>
    <t>-2068239075</t>
  </si>
  <si>
    <t>Ojedinělá výměna kolejnic současně s výměnou pražců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</si>
  <si>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191</t>
  </si>
  <si>
    <t>5907015115</t>
  </si>
  <si>
    <t>Ojedinělá výměna kolejnic současně s výměnou pražců tv. S49 rozdělení "d"</t>
  </si>
  <si>
    <t>-735932878</t>
  </si>
  <si>
    <t>Ojedinělá výměna kolejnic současně s výměnou pražců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</si>
  <si>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192</t>
  </si>
  <si>
    <t>5907015122</t>
  </si>
  <si>
    <t>Ojedinělá výměna kolejnic současně s výměnou pražců tv. S49 rozdělení "e"</t>
  </si>
  <si>
    <t>-323313872</t>
  </si>
  <si>
    <t>Ojedinělá výměna kolejnic současně s výměnou pražců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</si>
  <si>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193</t>
  </si>
  <si>
    <t>5907015185</t>
  </si>
  <si>
    <t>Ojedinělá výměna kolejnic současně s výměnou kompletů tv. S49 rozdělení "c"</t>
  </si>
  <si>
    <t>-952503771</t>
  </si>
  <si>
    <t>Ojedinělá výměna kolejnic současně s výměnou kompletů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</si>
  <si>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194</t>
  </si>
  <si>
    <t>5907015190</t>
  </si>
  <si>
    <t>Ojedinělá výměna kolejnic současně s výměnou kompletů tv. S49 rozdělení "d"</t>
  </si>
  <si>
    <t>-1528468790</t>
  </si>
  <si>
    <t>Ojedinělá výměna kolejnic současně s výměnou kompletů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</si>
  <si>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195</t>
  </si>
  <si>
    <t>5907015197</t>
  </si>
  <si>
    <t>Ojedinělá výměna kolejnic současně s výměnou kompletů tv. S49 rozdělení "e"</t>
  </si>
  <si>
    <t>-1310797711</t>
  </si>
  <si>
    <t>Ojedinělá výměna kolejnic současně s výměnou kompletů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</si>
  <si>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196</t>
  </si>
  <si>
    <t>5907015260</t>
  </si>
  <si>
    <t>Ojedinělá výměna kolejnic současně s výměnou svěrek tv. S49 rozdělení "c"</t>
  </si>
  <si>
    <t>-287341422</t>
  </si>
  <si>
    <t>Ojedinělá výměna kolejnic současně s výměnou svěrek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</si>
  <si>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197</t>
  </si>
  <si>
    <t>5907015265</t>
  </si>
  <si>
    <t>Ojedinělá výměna kolejnic současně s výměnou svěrek tv. S49 rozdělení "d"</t>
  </si>
  <si>
    <t>-1679824778</t>
  </si>
  <si>
    <t>Ojedinělá výměna kolejnic současně s výměnou svěrek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</si>
  <si>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198</t>
  </si>
  <si>
    <t>5907015272</t>
  </si>
  <si>
    <t>Ojedinělá výměna kolejnic současně s výměnou svěrek tv. S49 rozdělení "e"</t>
  </si>
  <si>
    <t>-1722865189</t>
  </si>
  <si>
    <t>Ojedinělá výměna kolejnic současně s výměnou svěrek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</si>
  <si>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199</t>
  </si>
  <si>
    <t>5907015410</t>
  </si>
  <si>
    <t>Ojedinělá výměna kolejnic současně s výměnou kompletů a pryžové podložky tv. S49 rozdělení "c"</t>
  </si>
  <si>
    <t>762038794</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</si>
  <si>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</si>
  <si>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200</t>
  </si>
  <si>
    <t>5907015415</t>
  </si>
  <si>
    <t>Ojedinělá výměna kolejnic současně s výměnou kompletů a pryžové podložky tv. S49 rozdělení "d"</t>
  </si>
  <si>
    <t>-2117666400</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</si>
  <si>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</si>
  <si>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201</t>
  </si>
  <si>
    <t>5907015422</t>
  </si>
  <si>
    <t>Ojedinělá výměna kolejnic současně s výměnou kompletů a pryžové podložky tv. S49 rozdělení "e"</t>
  </si>
  <si>
    <t>1345312877</t>
  </si>
  <si>
    <t>Ojedinělá výměna kolejnic současně s výměnou kompletů a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</si>
  <si>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202</t>
  </si>
  <si>
    <t>5907020035</t>
  </si>
  <si>
    <t>Souvislá výměna kolejnic stávající upevnění tv. S49 rozdělení "c"</t>
  </si>
  <si>
    <t>-2061542743</t>
  </si>
  <si>
    <t>Souvislá výměna kolejnic stávající upevnění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</si>
  <si>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203</t>
  </si>
  <si>
    <t>5907020040</t>
  </si>
  <si>
    <t>Souvislá výměna kolejnic stávající upevnění tv. S49 rozdělení "d"</t>
  </si>
  <si>
    <t>2097440406</t>
  </si>
  <si>
    <t>Souvislá výměna kolejnic stávající upevnění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</si>
  <si>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204</t>
  </si>
  <si>
    <t>5907020047</t>
  </si>
  <si>
    <t>Souvislá výměna kolejnic stávající upevnění tv. S49 rozdělení "e"</t>
  </si>
  <si>
    <t>-833677197</t>
  </si>
  <si>
    <t>Souvislá výměna kolejnic stávající upevnění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</si>
  <si>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205</t>
  </si>
  <si>
    <t>5907020050</t>
  </si>
  <si>
    <t>Souvislá výměna kolejnic stávající upevnění tv. S49 rozdělení "l"</t>
  </si>
  <si>
    <t>469202615</t>
  </si>
  <si>
    <t>Souvislá výměna kolejnic stávající upevnění tv. S49 rozdělení "l".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</si>
  <si>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206</t>
  </si>
  <si>
    <t>5907020055</t>
  </si>
  <si>
    <t>Souvislá výměna kolejnic stávající upevnění tv. S49 rozdělení "k"</t>
  </si>
  <si>
    <t>1560918186</t>
  </si>
  <si>
    <t>Souvislá výměna kolejnic stávající upevnění tv. S49 rozdělení "k".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</si>
  <si>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207</t>
  </si>
  <si>
    <t>5907020110</t>
  </si>
  <si>
    <t>Souvislá výměna kolejnic současně s výměnou pražců tv. S49 rozdělení "c"</t>
  </si>
  <si>
    <t>827081953</t>
  </si>
  <si>
    <t>Souvislá výměna kolejnic současně s výměnou pražců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</si>
  <si>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208</t>
  </si>
  <si>
    <t>5907020115</t>
  </si>
  <si>
    <t>Souvislá výměna kolejnic současně s výměnou pražců tv. S49 rozdělení "d"</t>
  </si>
  <si>
    <t>-1836024481</t>
  </si>
  <si>
    <t>Souvislá výměna kolejnic současně s výměnou pražců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</si>
  <si>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209</t>
  </si>
  <si>
    <t>5907020122</t>
  </si>
  <si>
    <t>Souvislá výměna kolejnic současně s výměnou pražců tv. S49 rozdělení "e"</t>
  </si>
  <si>
    <t>1456259264</t>
  </si>
  <si>
    <t>Souvislá výměna kolejnic současně s výměnou pražců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</si>
  <si>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210</t>
  </si>
  <si>
    <t>5907020185</t>
  </si>
  <si>
    <t>Souvislá výměna kolejnic současně s výměnou kompletů tv. S49 rozdělení "c"</t>
  </si>
  <si>
    <t>-1611077159</t>
  </si>
  <si>
    <t>Souvislá výměna kolejnic současně s výměnou kompletů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</si>
  <si>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211</t>
  </si>
  <si>
    <t>5907020190</t>
  </si>
  <si>
    <t>Souvislá výměna kolejnic současně s výměnou kompletů tv. S49 rozdělení "d"</t>
  </si>
  <si>
    <t>892769293</t>
  </si>
  <si>
    <t>Souvislá výměna kolejnic současně s výměnou kompletů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</si>
  <si>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212</t>
  </si>
  <si>
    <t>5907020197</t>
  </si>
  <si>
    <t>Souvislá výměna kolejnic současně s výměnou kompletů tv. S49 rozdělení "e"</t>
  </si>
  <si>
    <t>-1285441008</t>
  </si>
  <si>
    <t>Souvislá výměna kolejnic současně s výměnou kompletů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</si>
  <si>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213</t>
  </si>
  <si>
    <t>5907020260</t>
  </si>
  <si>
    <t>Souvislá výměna kolejnic současně s výměnou svěrek tv. S49 rozdělení "c"</t>
  </si>
  <si>
    <t>1065996283</t>
  </si>
  <si>
    <t>Souvislá výměna kolejnic současně s výměnou svěrek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</si>
  <si>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214</t>
  </si>
  <si>
    <t>5907020265</t>
  </si>
  <si>
    <t>Souvislá výměna kolejnic současně s výměnou svěrek tv. S49 rozdělení "d"</t>
  </si>
  <si>
    <t>-1299673561</t>
  </si>
  <si>
    <t>Souvislá výměna kolejnic současně s výměnou svěrek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</si>
  <si>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215</t>
  </si>
  <si>
    <t>5907020272</t>
  </si>
  <si>
    <t>Souvislá výměna kolejnic současně s výměnou svěrek tv. S49 rozdělení "e"</t>
  </si>
  <si>
    <t>1193646153</t>
  </si>
  <si>
    <t>Souvislá výměna kolejnic současně s výměnou svěrek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</si>
  <si>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216</t>
  </si>
  <si>
    <t>5907020410</t>
  </si>
  <si>
    <t>Souvislá výměna kolejnic současně s výměnou kompletů a pryžové podložky tv. S49 rozdělení "c"</t>
  </si>
  <si>
    <t>1899167841</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</si>
  <si>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</si>
  <si>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217</t>
  </si>
  <si>
    <t>5907020415</t>
  </si>
  <si>
    <t>Souvislá výměna kolejnic současně s výměnou kompletů a pryžové podložky tv. S49 rozdělení "d"</t>
  </si>
  <si>
    <t>1726791072</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</si>
  <si>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</si>
  <si>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218</t>
  </si>
  <si>
    <t>5907020422</t>
  </si>
  <si>
    <t>Souvislá výměna kolejnic současně s výměnou kompletů a pryžové podložky tv. S49 rozdělení "e"</t>
  </si>
  <si>
    <t>237158976</t>
  </si>
  <si>
    <t>Souvislá výměna kolejnic současně s výměnou kompletů a pryžové podložky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</si>
  <si>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219</t>
  </si>
  <si>
    <t>5907020485</t>
  </si>
  <si>
    <t>Souvislá výměna kolejnic současně s výměnou pryžové podložky tv. S49 rozdělení "c"</t>
  </si>
  <si>
    <t>-1585657269</t>
  </si>
  <si>
    <t>Souvislá výměna kolejnic současně s výměnou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</si>
  <si>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220</t>
  </si>
  <si>
    <t>5907020490</t>
  </si>
  <si>
    <t>Souvislá výměna kolejnic současně s výměnou pryžové podložky tv. S49 rozdělení "d"</t>
  </si>
  <si>
    <t>-874066554</t>
  </si>
  <si>
    <t>Souvislá výměna kolejnic současně s výměnou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</si>
  <si>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221</t>
  </si>
  <si>
    <t>5907020497</t>
  </si>
  <si>
    <t>Souvislá výměna kolejnic současně s výměnou pryžové podložky tv. S49 rozdělení "e"</t>
  </si>
  <si>
    <t>2058683911</t>
  </si>
  <si>
    <t>Souvislá výměna kolejnic současně s výměnou pryžové podložky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</si>
  <si>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222</t>
  </si>
  <si>
    <t>5907025035</t>
  </si>
  <si>
    <t>Výměna kolejnicových pásů stávající upevnění tv. S49 rozdělení "c"</t>
  </si>
  <si>
    <t>-2102176487</t>
  </si>
  <si>
    <t>Výměna kolejnicových pásů stávající upevnění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</si>
  <si>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223</t>
  </si>
  <si>
    <t>5907025040</t>
  </si>
  <si>
    <t>Výměna kolejnicových pásů stávající upevnění tv. S49 rozdělení "d"</t>
  </si>
  <si>
    <t>1538105181</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</si>
  <si>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</si>
  <si>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224</t>
  </si>
  <si>
    <t>5907025185</t>
  </si>
  <si>
    <t>Výměna kolejnicových pásů současně s výměnou kompletů tv. S49 rozdělení "c"</t>
  </si>
  <si>
    <t>2026387534</t>
  </si>
  <si>
    <t>Výměna kolejnicových pásů současně s výměnou kompletů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</si>
  <si>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225</t>
  </si>
  <si>
    <t>5907025190</t>
  </si>
  <si>
    <t>Výměna kolejnicových pásů současně s výměnou kompletů tv. S49 rozdělení "d"</t>
  </si>
  <si>
    <t>-2107898976</t>
  </si>
  <si>
    <t>Výměna kolejnicových pásů současně s výměnou kompletů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</si>
  <si>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226</t>
  </si>
  <si>
    <t>5907025410</t>
  </si>
  <si>
    <t>Výměna kolejnicových pásů současně s výměnou kompletů a pryžové podložky tv. S49 rozdělení "c"</t>
  </si>
  <si>
    <t>1004968285</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</si>
  <si>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</si>
  <si>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227</t>
  </si>
  <si>
    <t>5907025415</t>
  </si>
  <si>
    <t>Výměna kolejnicových pásů současně s výměnou kompletů a pryžové podložky tv. S49 rozdělení "d"</t>
  </si>
  <si>
    <t>-674595301</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</si>
  <si>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</si>
  <si>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228</t>
  </si>
  <si>
    <t>5907035210</t>
  </si>
  <si>
    <t>Úprava dilatačních spár kolejnic tv. S49 rozdělení "c"</t>
  </si>
  <si>
    <t>-1901286805</t>
  </si>
  <si>
    <t>Úprava dilatačních spár kolejnic tv. S49 rozdělení "c". Poznámka: 1. V cenách jsou započteny náklady na uvolnění nebo demontáž upevňovadel, posun kolejnic, nastavení spáry, dotažení upevňovadel a ošetření součástí mazivem.</t>
  </si>
  <si>
    <t>229</t>
  </si>
  <si>
    <t>5907035220</t>
  </si>
  <si>
    <t>Úprava dilatačních spár kolejnic tv. S49 rozdělení "d"</t>
  </si>
  <si>
    <t>570767676</t>
  </si>
  <si>
    <t>Úprava dilatačních spár kolejnic tv. S49 rozdělení "d". Poznámka: 1. V cenách jsou započteny náklady na uvolnění nebo demontáž upevňovadel, posun kolejnic, nastavení spáry, dotažení upevňovadel a ošetření součástí mazivem.</t>
  </si>
  <si>
    <t>230</t>
  </si>
  <si>
    <t>5907035320</t>
  </si>
  <si>
    <t>Úprava dilatačních spár kolejnic tv. A rozdělení "c"</t>
  </si>
  <si>
    <t>-615843191</t>
  </si>
  <si>
    <t>Úprava dilatačních spár kolejnic tv. A rozdělení "c". Poznámka: 1. V cenách jsou započteny náklady na uvolnění nebo demontáž upevňovadel, posun kolejnic, nastavení spáry, dotažení upevňovadel a ošetření součástí mazivem.</t>
  </si>
  <si>
    <t>231</t>
  </si>
  <si>
    <t>5907040030</t>
  </si>
  <si>
    <t>Posun kolejnic před svařováním tv. S49</t>
  </si>
  <si>
    <t>-1228034472</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</si>
  <si>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</si>
  <si>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232</t>
  </si>
  <si>
    <t>5907045120</t>
  </si>
  <si>
    <t>Příplatek za obtížnost při výměně kolejnic na rozponových podkladnicích tv. S49</t>
  </si>
  <si>
    <t>-1916317292</t>
  </si>
  <si>
    <t>Příplatek za obtížnost při výměně kolejnic na rozponových podkladnicích tv. S49. Poznámka: 1. V cenách jsou započteny náklady za obtížné podmínky výměny kolejnic. 2. V cenách nejsou obsaženy náklady na povolení a dotažení upevňovadel.</t>
  </si>
  <si>
    <t>233</t>
  </si>
  <si>
    <t>5907050020</t>
  </si>
  <si>
    <t>Dělení kolejnic řezáním nebo rozbroušením tv. S49</t>
  </si>
  <si>
    <t>2039090042</t>
  </si>
  <si>
    <t>Dělení kolejnic řezáním nebo rozbroušením tv. S49. Poznámka: 1. V cenách jsou započteny náklady na manipulaci podložení, označení a provedení řezu kolejnice.</t>
  </si>
  <si>
    <t>Poznámka k položce:_x000D_
Řez=kus</t>
  </si>
  <si>
    <t>234</t>
  </si>
  <si>
    <t>5907050120</t>
  </si>
  <si>
    <t>Dělení kolejnic kyslíkem tv. S49</t>
  </si>
  <si>
    <t>1918528943</t>
  </si>
  <si>
    <t>Dělení kolejnic kyslíkem tv. S49. Poznámka: 1. V cenách jsou započteny náklady na manipulaci podložení, označení a provedení řezu kolejnice.</t>
  </si>
  <si>
    <t>235</t>
  </si>
  <si>
    <t>5907055020</t>
  </si>
  <si>
    <t>Vrtání kolejnic otvor o průměru přes 10 do 23 mm</t>
  </si>
  <si>
    <t>-300657948</t>
  </si>
  <si>
    <t>Vrtání kolejnic otvor o průměru přes 10 do 23 mm. Poznámka: 1. V cenách jsou započteny náklady na manipulaci podložení, označení a provedení vrtu ve stojině kolejnice.</t>
  </si>
  <si>
    <t>Poznámka k položce:_x000D_
Vrt=kus</t>
  </si>
  <si>
    <t>236</t>
  </si>
  <si>
    <t>5907055030</t>
  </si>
  <si>
    <t>Vrtání kolejnic otvor o průměru přes 23 mm</t>
  </si>
  <si>
    <t>656563621</t>
  </si>
  <si>
    <t>Vrtání kolejnic otvor o průměru přes 23 mm. Poznámka: 1. V cenách jsou započteny náklady na manipulaci podložení, označení a provedení vrtu ve stojině kolejnice.</t>
  </si>
  <si>
    <t>237</t>
  </si>
  <si>
    <t>5908005430</t>
  </si>
  <si>
    <t>Oprava kolejnicového styku demontáž spojek tv. S49</t>
  </si>
  <si>
    <t>styk</t>
  </si>
  <si>
    <t>1856893278</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</si>
  <si>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</si>
  <si>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Spojka=kus</t>
  </si>
  <si>
    <t>238</t>
  </si>
  <si>
    <t>5908005530</t>
  </si>
  <si>
    <t>Oprava kolejnicového styku montáž spojek tv. S49</t>
  </si>
  <si>
    <t>-826353797</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</si>
  <si>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</si>
  <si>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239</t>
  </si>
  <si>
    <t>5908045025</t>
  </si>
  <si>
    <t>Výměna podkladnice čtyři vrtule pražce dřevěné</t>
  </si>
  <si>
    <t>258930856</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</si>
  <si>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</si>
  <si>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položce:_x000D_
Podkladnice=kus</t>
  </si>
  <si>
    <t>240</t>
  </si>
  <si>
    <t>5908045030</t>
  </si>
  <si>
    <t>Výměna podkladnice čtyři vrtule pražce betonové</t>
  </si>
  <si>
    <t>1001532402</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</si>
  <si>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</si>
  <si>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241</t>
  </si>
  <si>
    <t>5908050007</t>
  </si>
  <si>
    <t>Výměna upevnění podkladnicového komplety</t>
  </si>
  <si>
    <t>1067742709</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</si>
  <si>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</si>
  <si>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242</t>
  </si>
  <si>
    <t>5908050010</t>
  </si>
  <si>
    <t>Výměna upevnění podkladnicového komplety a pryžová podložka</t>
  </si>
  <si>
    <t>631305665</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</si>
  <si>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</si>
  <si>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243</t>
  </si>
  <si>
    <t>5908052010</t>
  </si>
  <si>
    <t>Výměna podložky pryžové pod patu kolejnice</t>
  </si>
  <si>
    <t>-1757290945</t>
  </si>
  <si>
    <t>Výměna podložky pryžové pod patu kolejnice. Poznámka: 1. V cenách jsou započteny náklady na demontáž upevňovadel, výměnu součásti, montáž upevňovadel a ošetření součástí mazivem. 2. V cenách nejsou obsaženy náklady na dodávku materiálu.</t>
  </si>
  <si>
    <t>244</t>
  </si>
  <si>
    <t>5908053050</t>
  </si>
  <si>
    <t>Výměna drobného kolejiva vložka vodící úhlová</t>
  </si>
  <si>
    <t>392080977</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</si>
  <si>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</si>
  <si>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245</t>
  </si>
  <si>
    <t>5908053100</t>
  </si>
  <si>
    <t>Výměna drobného kolejiva svěrka tuhá</t>
  </si>
  <si>
    <t>-1809702783</t>
  </si>
  <si>
    <t>Výměna drobného kolejiva svěrka tuhá. Poznámka: 1. V cenách jsou započteny náklady na demontáž upevňovadel, výměnu součásti, montáž upevňovadel a ošetření součástí mazivem. 2. V cenách nejsou obsaženy náklady na dodávku materiálu.</t>
  </si>
  <si>
    <t>246</t>
  </si>
  <si>
    <t>5908053250</t>
  </si>
  <si>
    <t>Výměna drobného kolejiva kroužek dvojitý pružný</t>
  </si>
  <si>
    <t>-1262262718</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</si>
  <si>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</si>
  <si>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247</t>
  </si>
  <si>
    <t>5908053270</t>
  </si>
  <si>
    <t>Výměna drobného kolejiva vložka "M"</t>
  </si>
  <si>
    <t>1931056526</t>
  </si>
  <si>
    <t>Výměna drobného kolejiva vložka "M". Poznámka: 1. V cenách jsou započteny náklady na demontáž upevňovadel, výměnu součásti, montáž upevňovadel a ošetření součástí mazivem. 2. V cenách nejsou obsaženy náklady na dodávku materiálu.</t>
  </si>
  <si>
    <t>248</t>
  </si>
  <si>
    <t>5908063020</t>
  </si>
  <si>
    <t>Oprava rozchodu koleje otočením nebo záměnou rozponových svěrek</t>
  </si>
  <si>
    <t>-494035553</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</si>
  <si>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</si>
  <si>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249</t>
  </si>
  <si>
    <t>5908065010</t>
  </si>
  <si>
    <t>Ojedinělé dotahování upevňovadel bez protáčení závitů šroub spojkový</t>
  </si>
  <si>
    <t>359314541</t>
  </si>
  <si>
    <t>Ojedinělé dotahování upevňovadel bez protáčení závitů šroub spojkový. Poznámka: 1. V cenách jsou započteny náklady na dotažení doporučeným utahovacím momentem a ošetření součástí mazivem.</t>
  </si>
  <si>
    <t>250</t>
  </si>
  <si>
    <t>5908065020</t>
  </si>
  <si>
    <t>Ojedinělé dotahování upevňovadel bez protáčení závitů šroub svěrkový</t>
  </si>
  <si>
    <t>-372691521</t>
  </si>
  <si>
    <t>Ojedinělé dotahování upevňovadel bez protáčení závitů šroub svěrkový. Poznámka: 1. V cenách jsou započteny náklady na dotažení doporučeným utahovacím momentem a ošetření součástí mazivem.</t>
  </si>
  <si>
    <t>251</t>
  </si>
  <si>
    <t>5908065040</t>
  </si>
  <si>
    <t>Ojedinělé dotahování upevňovadel bez protáčení závitů vrtule</t>
  </si>
  <si>
    <t>2101732796</t>
  </si>
  <si>
    <t>Ojedinělé dotahování upevňovadel bez protáčení závitů vrtule. Poznámka: 1. V cenách jsou započteny náklady na dotažení doporučeným utahovacím momentem a ošetření součástí mazivem.</t>
  </si>
  <si>
    <t>252</t>
  </si>
  <si>
    <t>5908065110</t>
  </si>
  <si>
    <t>Ojedinělé dotahování upevňovadel s protáčením závitů šroub spojkový</t>
  </si>
  <si>
    <t>348323620</t>
  </si>
  <si>
    <t>Ojedinělé dotahování upevňovadel s protáčením závitů šroub spojkový. Poznámka: 1. V cenách jsou započteny náklady na dotažení doporučeným utahovacím momentem a ošetření součástí mazivem.</t>
  </si>
  <si>
    <t>253</t>
  </si>
  <si>
    <t>5908065120</t>
  </si>
  <si>
    <t>Ojedinělé dotahování upevňovadel s protáčením závitů šroub svěrkový</t>
  </si>
  <si>
    <t>-2143157080</t>
  </si>
  <si>
    <t>Ojedinělé dotahování upevňovadel s protáčením závitů šroub svěrkový. Poznámka: 1. V cenách jsou započteny náklady na dotažení doporučeným utahovacím momentem a ošetření součástí mazivem.</t>
  </si>
  <si>
    <t>254</t>
  </si>
  <si>
    <t>5908065180</t>
  </si>
  <si>
    <t>Ojedinělé dotahování upevňovadel s protáčením závitů šroub srdcovky</t>
  </si>
  <si>
    <t>1731779076</t>
  </si>
  <si>
    <t>Ojedinělé dotahování upevňovadel s protáčením závitů šroub srdcovky. Poznámka: 1. V cenách jsou započteny náklady na dotažení doporučeným utahovacím momentem a ošetření součástí mazivem.</t>
  </si>
  <si>
    <t>255</t>
  </si>
  <si>
    <t>5908070010</t>
  </si>
  <si>
    <t>Souvislé dotahování upevňovadel v koleji bez protáčení závitů šrouby svěrkové rozdělení "c"</t>
  </si>
  <si>
    <t>-1045777481</t>
  </si>
  <si>
    <t>Souvislé dotahování upevňovadel v koleji bez protáčení závitů šrouby svěrkové rozdělení "c". Poznámka: 1. V cenách jsou započteny náklady na dotažení součástí doporučeným utahovacím momentem a ošetření součástí mazivem.</t>
  </si>
  <si>
    <t>256</t>
  </si>
  <si>
    <t>5908070020</t>
  </si>
  <si>
    <t>Souvislé dotahování upevňovadel v koleji bez protáčení závitů šrouby svěrkové rozdělení "d"</t>
  </si>
  <si>
    <t>-332621495</t>
  </si>
  <si>
    <t>Souvislé dotahování upevňovadel v koleji bez protáčení závitů šrouby svěrkové rozdělení "d". Poznámka: 1. V cenách jsou započteny náklady na dotažení součástí doporučeným utahovacím momentem a ošetření součástí mazivem.</t>
  </si>
  <si>
    <t>257</t>
  </si>
  <si>
    <t>5908070110</t>
  </si>
  <si>
    <t>Souvislé dotahování upevňovadel v koleji bez protáčení závitů vrtule rozdělení "c"</t>
  </si>
  <si>
    <t>-499460110</t>
  </si>
  <si>
    <t>Souvislé dotahování upevňovadel v koleji bez protáčení závitů vrtule rozdělení "c". Poznámka: 1. V cenách jsou započteny náklady na dotažení součástí doporučeným utahovacím momentem a ošetření součástí mazivem.</t>
  </si>
  <si>
    <t>258</t>
  </si>
  <si>
    <t>5908070120</t>
  </si>
  <si>
    <t>Souvislé dotahování upevňovadel v koleji bez protáčení závitů vrtule rozdělení "d"</t>
  </si>
  <si>
    <t>1803921064</t>
  </si>
  <si>
    <t>Souvislé dotahování upevňovadel v koleji bez protáčení závitů vrtule rozdělení "d". Poznámka: 1. V cenách jsou započteny náklady na dotažení součástí doporučeným utahovacím momentem a ošetření součástí mazivem.</t>
  </si>
  <si>
    <t>259</t>
  </si>
  <si>
    <t>5908070210</t>
  </si>
  <si>
    <t>Souvislé dotahování upevňovadel v koleji bez protáčení závitů šrouby svěrkové a vrtule rozdělení "c"</t>
  </si>
  <si>
    <t>-134839205</t>
  </si>
  <si>
    <t>Souvislé dotahování upevňovadel v koleji bez protáčení závitů šrouby svěrkové a vrtule rozdělení "c". Poznámka: 1. V cenách jsou započteny náklady na dotažení součástí doporučeným utahovacím momentem a ošetření součástí mazivem.</t>
  </si>
  <si>
    <t>260</t>
  </si>
  <si>
    <t>5908070220</t>
  </si>
  <si>
    <t>Souvislé dotahování upevňovadel v koleji bez protáčení závitů šrouby svěrkové a vrtule rozdělení "d"</t>
  </si>
  <si>
    <t>-1500854085</t>
  </si>
  <si>
    <t>Souvislé dotahování upevňovadel v koleji bez protáčení závitů šrouby svěrkové a vrtule rozdělení "d". Poznámka: 1. V cenách jsou započteny náklady na dotažení součástí doporučeným utahovacím momentem a ošetření součástí mazivem.</t>
  </si>
  <si>
    <t>261</t>
  </si>
  <si>
    <t>5908070320</t>
  </si>
  <si>
    <t>Souvislé dotahování upevňovadel v koleji s protáčením závitů šrouby svěrkové rozdělení "c"</t>
  </si>
  <si>
    <t>1269913943</t>
  </si>
  <si>
    <t>Souvislé dotahování upevňovadel v koleji s protáčením závitů šrouby svěrkové rozdělení "c". Poznámka: 1. V cenách jsou započteny náklady na dotažení součástí doporučeným utahovacím momentem a ošetření součástí mazivem.</t>
  </si>
  <si>
    <t>262</t>
  </si>
  <si>
    <t>5908070330</t>
  </si>
  <si>
    <t>Souvislé dotahování upevňovadel v koleji s protáčením závitů šrouby svěrkové rozdělení "d"</t>
  </si>
  <si>
    <t>-1215232468</t>
  </si>
  <si>
    <t>Souvislé dotahování upevňovadel v koleji s protáčením závitů šrouby svěrkové rozdělení "d". Poznámka: 1. V cenách jsou započteny náklady na dotažení součástí doporučeným utahovacím momentem a ošetření součástí mazivem.</t>
  </si>
  <si>
    <t>263</t>
  </si>
  <si>
    <t>5908075010</t>
  </si>
  <si>
    <t>Souvislé dotahování upevňovadel ve výhybce bez protáčení závitů šrouby svěrkové výhybka I. generace</t>
  </si>
  <si>
    <t>2060220867</t>
  </si>
  <si>
    <t>Souvislé dotahování upevňovadel ve výhybce bez protáčení závitů šrouby svěrkové výhybka I. generace. Poznámka: 1. V cenách jsou započteny náklady na dotažení součástí doporučeným utahovacím momentem a ošetření součástí mazivem.</t>
  </si>
  <si>
    <t>264</t>
  </si>
  <si>
    <t>5908075020</t>
  </si>
  <si>
    <t>Souvislé dotahování upevňovadel ve výhybce bez protáčení závitů šrouby svěrkové výhybka II. generace</t>
  </si>
  <si>
    <t>-623338861</t>
  </si>
  <si>
    <t>Souvislé dotahování upevňovadel ve výhybce bez protáčení závitů šrouby svěrkové výhybka II. generace. Poznámka: 1. V cenách jsou započteny náklady na dotažení součástí doporučeným utahovacím momentem a ošetření součástí mazivem.</t>
  </si>
  <si>
    <t>265</t>
  </si>
  <si>
    <t>5908075050</t>
  </si>
  <si>
    <t>Souvislé dotahování upevňovadel ve výhybce bez protáčení závitů vrtule výhybka I. generace</t>
  </si>
  <si>
    <t>329755651</t>
  </si>
  <si>
    <t>Souvislé dotahování upevňovadel ve výhybce bez protáčení závitů vrtule výhybka I. generace. Poznámka: 1. V cenách jsou započteny náklady na dotažení součástí doporučeným utahovacím momentem a ošetření součástí mazivem.</t>
  </si>
  <si>
    <t>266</t>
  </si>
  <si>
    <t>5908075080</t>
  </si>
  <si>
    <t>Souvislé dotahování upevňovadel ve výhybce bez protáčení závitů šrouby svěrkové a vrtule výhybka I. generace</t>
  </si>
  <si>
    <t>-82208917</t>
  </si>
  <si>
    <t>Souvislé dotahování upevňovadel ve výhybce bez protáčení závitů šrouby svěrkové a vrtule výhybka I. generace. Poznámka: 1. V cenách jsou započteny náklady na dotažení součástí doporučeným utahovacím momentem a ošetření součástí mazivem.</t>
  </si>
  <si>
    <t>267</t>
  </si>
  <si>
    <t>5908075090</t>
  </si>
  <si>
    <t>Souvislé dotahování upevňovadel ve výhybce bez protáčení závitů šrouby svěrkové a vrtule výhybka II. generace</t>
  </si>
  <si>
    <t>-1247540855</t>
  </si>
  <si>
    <t>Souvislé dotahování upevňovadel ve výhybce bez protáčení závitů šrouby svěrkové a vrtule výhybka II. generace. Poznámka: 1. V cenách jsou započteny náklady na dotažení součástí doporučeným utahovacím momentem a ošetření součástí mazivem.</t>
  </si>
  <si>
    <t>268</t>
  </si>
  <si>
    <t>5908075210</t>
  </si>
  <si>
    <t>Souvislé dotahování upevňovadel ve výhybce s protáčením závitů šrouby svěrkové výhybka I. generace</t>
  </si>
  <si>
    <t>-583036709</t>
  </si>
  <si>
    <t>Souvislé dotahování upevňovadel ve výhybce s protáčením závitů šrouby svěrkové výhybka I. generace. Poznámka: 1. V cenách jsou započteny náklady na dotažení součástí doporučeným utahovacím momentem a ošetření součástí mazivem.</t>
  </si>
  <si>
    <t>269</t>
  </si>
  <si>
    <t>5908075220</t>
  </si>
  <si>
    <t>Souvislé dotahování upevňovadel ve výhybce s protáčením závitů šrouby svěrkové výhybka II. generace</t>
  </si>
  <si>
    <t>1856862239</t>
  </si>
  <si>
    <t>Souvislé dotahování upevňovadel ve výhybce s protáčením závitů šrouby svěrkové výhybka II. generace. Poznámka: 1. V cenách jsou započteny náklady na dotažení součástí doporučeným utahovacím momentem a ošetření součástí mazivem.</t>
  </si>
  <si>
    <t>270</t>
  </si>
  <si>
    <t>5909010020</t>
  </si>
  <si>
    <t>Ojedinělé ruční podbití pražců příčných dřevěných</t>
  </si>
  <si>
    <t>-1262834834</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</si>
  <si>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</si>
  <si>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271</t>
  </si>
  <si>
    <t>5909010030</t>
  </si>
  <si>
    <t>Ojedinělé ruční podbití pražců příčných betonových</t>
  </si>
  <si>
    <t>-1552944093</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</si>
  <si>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</si>
  <si>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272</t>
  </si>
  <si>
    <t>5909010110</t>
  </si>
  <si>
    <t>Ojedinělé ruční podbití pražců výhybkových dřevěných délky do 3 m</t>
  </si>
  <si>
    <t>2039544406</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</si>
  <si>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</si>
  <si>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273</t>
  </si>
  <si>
    <t>5909010120</t>
  </si>
  <si>
    <t>Ojedinělé ruční podbití pražců výhybkových dřevěných délky přes 3 do 4 m</t>
  </si>
  <si>
    <t>877320123</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</si>
  <si>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</si>
  <si>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274</t>
  </si>
  <si>
    <t>5909010130</t>
  </si>
  <si>
    <t>Ojedinělé ruční podbití pražců výhybkových dřevěných délky přes 4 m</t>
  </si>
  <si>
    <t>451420804</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</si>
  <si>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</si>
  <si>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275</t>
  </si>
  <si>
    <t>5909010410</t>
  </si>
  <si>
    <t>Ojedinělé ruční podbití pražců výhybkových betonových délky do 3 m</t>
  </si>
  <si>
    <t>-204787749</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</si>
  <si>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</si>
  <si>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276</t>
  </si>
  <si>
    <t>5909010420</t>
  </si>
  <si>
    <t>Ojedinělé ruční podbití pražců výhybkových betonových délky přes 3 do 4 m</t>
  </si>
  <si>
    <t>708322483</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</si>
  <si>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</si>
  <si>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277</t>
  </si>
  <si>
    <t>5909010430</t>
  </si>
  <si>
    <t>Ojedinělé ruční podbití pražců výhybkových betonových délky přes 4 m</t>
  </si>
  <si>
    <t>1921491918</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</si>
  <si>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</si>
  <si>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278</t>
  </si>
  <si>
    <t>5909015510</t>
  </si>
  <si>
    <t>Příplatek k cenám za podbití dvojčitých pražců</t>
  </si>
  <si>
    <t>528606711</t>
  </si>
  <si>
    <t>279</t>
  </si>
  <si>
    <t>5909020020</t>
  </si>
  <si>
    <t>Oprava nivelety do 100 mm ručně koleje zdvih</t>
  </si>
  <si>
    <t>-1043931160</t>
  </si>
  <si>
    <t>Oprava nivelety do 100 mm ručně koleje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</si>
  <si>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280</t>
  </si>
  <si>
    <t>5909020120</t>
  </si>
  <si>
    <t>Oprava nivelety do 100 mm ručně výhybky zdvih</t>
  </si>
  <si>
    <t>-494724502</t>
  </si>
  <si>
    <t>Oprava nivelety do 100 mm ručně výhybky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</si>
  <si>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281</t>
  </si>
  <si>
    <t>5909032010</t>
  </si>
  <si>
    <t>Přesná úprava GPK koleje směrové a výškové uspořádání pražce dřevěné nebo ocelové</t>
  </si>
  <si>
    <t>-307735063</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</si>
  <si>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</si>
  <si>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282</t>
  </si>
  <si>
    <t>5909032020</t>
  </si>
  <si>
    <t>Přesná úprava GPK koleje směrové a výškové uspořádání pražce betonové</t>
  </si>
  <si>
    <t>1177548880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</si>
  <si>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</si>
  <si>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283</t>
  </si>
  <si>
    <t>5909041010</t>
  </si>
  <si>
    <t>Úprava GPK výhybky směrové a výškové uspořádání pražce dřevěné nebo ocelové</t>
  </si>
  <si>
    <t>1560462372</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</si>
  <si>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</si>
  <si>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Poznámka k položce:_x000D_
Rozvinutá délka výhybky</t>
  </si>
  <si>
    <t>284</t>
  </si>
  <si>
    <t>5909041020</t>
  </si>
  <si>
    <t>Úprava GPK výhybky směrové a výškové uspořádání pražce betonové</t>
  </si>
  <si>
    <t>-589986507</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</si>
  <si>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</si>
  <si>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285</t>
  </si>
  <si>
    <t>5910130030</t>
  </si>
  <si>
    <t>Demontáž zádržné opěrky z jazyka i opornice</t>
  </si>
  <si>
    <t>pár</t>
  </si>
  <si>
    <t>366501939</t>
  </si>
  <si>
    <t>Demontáž zádržné opěrky z jazyka i opornice. Poznámka: 1. V cenách jsou započteny náklady na demontáž a naložení výzisku na dopravní prostředek.</t>
  </si>
  <si>
    <t>286</t>
  </si>
  <si>
    <t>5910131030</t>
  </si>
  <si>
    <t>Montáž zádržné opěrky na jazyk i opornici</t>
  </si>
  <si>
    <t>-1414573121</t>
  </si>
  <si>
    <t>Montáž zádržné opěrky na jazyk i opornici. Poznámka: 1. V cenách jsou započteny náklady na montáž. 2. V cenách nejsou obsaženy náklady na dodávku materiálu a vrtání otvorů.</t>
  </si>
  <si>
    <t>287</t>
  </si>
  <si>
    <t>5910132030</t>
  </si>
  <si>
    <t>Zřízení zádržné opěrky na jazyku i opornici</t>
  </si>
  <si>
    <t>781062798</t>
  </si>
  <si>
    <t>Zřízení zádržné opěrky na jazyku i opornici. Poznámka: 1. V cenách jsou započteny náklady na vrtání otvorů a montáž. 2. V cenách nejsou obsaženy náklady na dodávku materiálu.</t>
  </si>
  <si>
    <t>288</t>
  </si>
  <si>
    <t>5910134010</t>
  </si>
  <si>
    <t>Výměna pražcové kotvy v koleji</t>
  </si>
  <si>
    <t>544929295</t>
  </si>
  <si>
    <t>Výměna pražcové kotvy v koleji. Poznámka: 1. V cenách jsou započteny náklady na odstranění kameniva, demontáž, výměnu, montáž, ošetření součásti mazivem a úpravu kameniva. 2. V cenách nejsou obsaženy náklady na dodávku materiálu.</t>
  </si>
  <si>
    <t>289</t>
  </si>
  <si>
    <t>5910135010</t>
  </si>
  <si>
    <t>Demontáž pražcové kotvy v koleji</t>
  </si>
  <si>
    <t>-1683941852</t>
  </si>
  <si>
    <t>Demontáž pražcové kotvy v koleji. Poznámka: 1. V cenách jsou započteny náklady na odstranění kameniva, demontáž, dohození a úpravu kameniva a naložení výzisku na dopravní prostředek.</t>
  </si>
  <si>
    <t>290</t>
  </si>
  <si>
    <t>5910136010</t>
  </si>
  <si>
    <t>Montáž pražcové kotvy v koleji</t>
  </si>
  <si>
    <t>1199136636</t>
  </si>
  <si>
    <t>Montáž pražcové kotvy v koleji. Poznámka: 1. V cenách jsou započteny náklady na odstranění kameniva, montáž, ošetření součásti mazivem a úpravu kameniva. 2. V cenách nejsou obsaženy náklady na dodávku materiálu.</t>
  </si>
  <si>
    <t>291</t>
  </si>
  <si>
    <t>5910137010</t>
  </si>
  <si>
    <t>Kontrola pražcové kotvy v koleji</t>
  </si>
  <si>
    <t>500120395</t>
  </si>
  <si>
    <t>Kontrola pražcové kotvy v koleji. Poznámka: 1. V cenách jsou započteny náklady na odstranění kameniva, očištění, kontrolu šroubů, dotažení matic, ošetření součástí mazivem a úpravu kameniva. 2. V cenách nejsou obsaženy náklady na dodávku materiálu.</t>
  </si>
  <si>
    <t>292</t>
  </si>
  <si>
    <t>5911005010</t>
  </si>
  <si>
    <t>Válečková stolička jazyka nadzvedávací výměna s upevněním na patu kolejnice</t>
  </si>
  <si>
    <t>-1274131937</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</si>
  <si>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</si>
  <si>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293</t>
  </si>
  <si>
    <t>5911005110</t>
  </si>
  <si>
    <t>Válečková stolička jazyka nadzvedávací demontáž s upevněním na patu kolejnice</t>
  </si>
  <si>
    <t>929427879</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</si>
  <si>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</si>
  <si>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294</t>
  </si>
  <si>
    <t>5911005210</t>
  </si>
  <si>
    <t>Válečková stolička jazyka nadzvedávací montáž s upevněním na patu kolejnice</t>
  </si>
  <si>
    <t>-718185267</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</si>
  <si>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</si>
  <si>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295</t>
  </si>
  <si>
    <t>5911005310</t>
  </si>
  <si>
    <t>Válečková stolička jazyka nadzvedávací seřízení s upevněním na patu kolejnice</t>
  </si>
  <si>
    <t>1643810020</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</si>
  <si>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</si>
  <si>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296</t>
  </si>
  <si>
    <t>5911015020</t>
  </si>
  <si>
    <t>Výměna jazyka výhybky jednoduché s jedním hákovým závěrem soustavy S49</t>
  </si>
  <si>
    <t>67509151</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</si>
  <si>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</si>
  <si>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297</t>
  </si>
  <si>
    <t>5911017020</t>
  </si>
  <si>
    <t>Výměna opornice výhybky jednoduché s jedním hákovým závěrem soustavy S49</t>
  </si>
  <si>
    <t>827570494</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</si>
  <si>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</si>
  <si>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298</t>
  </si>
  <si>
    <t>5911031010</t>
  </si>
  <si>
    <t>Výměna jazyka výhybky jednoduché s jedním čelisťovým závěrem soustavy UIC60</t>
  </si>
  <si>
    <t>-337746548</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</si>
  <si>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</si>
  <si>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299</t>
  </si>
  <si>
    <t>5911031030</t>
  </si>
  <si>
    <t>Výměna jazyka výhybky jednoduché s jedním čelisťovým závěrem soustavy S49</t>
  </si>
  <si>
    <t>-2027516829</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</si>
  <si>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</si>
  <si>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300</t>
  </si>
  <si>
    <t>5911033010</t>
  </si>
  <si>
    <t>Výměna opornice výhybky jednoduché s jedním čelisťovým závěrem soustavy UIC60</t>
  </si>
  <si>
    <t>-158631905</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</si>
  <si>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</si>
  <si>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301</t>
  </si>
  <si>
    <t>5911033030</t>
  </si>
  <si>
    <t>Výměna opornice výhybky jednoduché s jedním čelisťovým závěrem soustavy S49</t>
  </si>
  <si>
    <t>-411273885</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</si>
  <si>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</si>
  <si>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302</t>
  </si>
  <si>
    <t>5911039010</t>
  </si>
  <si>
    <t>Výměna jazyka výhybky jednoduché s dvěma čelisťovými závěry soustavy UIC60</t>
  </si>
  <si>
    <t>352747562</t>
  </si>
  <si>
    <t>Výměna jazyka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</si>
  <si>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303</t>
  </si>
  <si>
    <t>5911039030</t>
  </si>
  <si>
    <t>Výměna jazyka výhybky jednoduché s dvěma čelisťovými závěry soustavy S49</t>
  </si>
  <si>
    <t>790223320</t>
  </si>
  <si>
    <t>Výměna jazyka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</si>
  <si>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304</t>
  </si>
  <si>
    <t>5911041010</t>
  </si>
  <si>
    <t>Výměna opornice výhybky jednoduché s dvěma čelisťovými závěry soustavy UIC60</t>
  </si>
  <si>
    <t>1896288883</t>
  </si>
  <si>
    <t>Výměna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</si>
  <si>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305</t>
  </si>
  <si>
    <t>5911041030</t>
  </si>
  <si>
    <t>Výměna opornice výhybky jednoduché s dvěma čelisťovými závěry soustavy S49</t>
  </si>
  <si>
    <t>550082016</t>
  </si>
  <si>
    <t>Výměna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</si>
  <si>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306</t>
  </si>
  <si>
    <t>5911060030</t>
  </si>
  <si>
    <t>Výměna výhybkové kolejnice přímé tv. S49</t>
  </si>
  <si>
    <t>-238900696</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</si>
  <si>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</si>
  <si>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</si>
  <si>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307</t>
  </si>
  <si>
    <t>5911060130</t>
  </si>
  <si>
    <t>Výměna výhybkové kolejnice ohnuté tv. S49</t>
  </si>
  <si>
    <t>-436967005</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</si>
  <si>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</si>
  <si>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308</t>
  </si>
  <si>
    <t>5911113020</t>
  </si>
  <si>
    <t>Výměna srdcovky jednoduché montované z kolejnic soustavy S49</t>
  </si>
  <si>
    <t>t</t>
  </si>
  <si>
    <t>686604054</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</si>
  <si>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</si>
  <si>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Hmotnost srdcovky=t</t>
  </si>
  <si>
    <t>309</t>
  </si>
  <si>
    <t>5911113130</t>
  </si>
  <si>
    <t>Výměna srdcovky jednoduché svařované (SK) soustavy S49</t>
  </si>
  <si>
    <t>-1161535052</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</si>
  <si>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</si>
  <si>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310</t>
  </si>
  <si>
    <t>5911113210</t>
  </si>
  <si>
    <t>Výměna srdcovky jednoduché z částmi z odlévané oceli (ZMB) soustavy UIC60</t>
  </si>
  <si>
    <t>-505984433</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</si>
  <si>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</si>
  <si>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311</t>
  </si>
  <si>
    <t>5911117030</t>
  </si>
  <si>
    <t>Výměna přídržnice srdcovky jednoduché typ Kn60 přímé soustavy S49</t>
  </si>
  <si>
    <t>-633642379</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</si>
  <si>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</si>
  <si>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 xml:space="preserve">Poznámka k položce:_x000D_
Délka přídržnice=m;
Metr přídržnice=m
</t>
  </si>
  <si>
    <t>312</t>
  </si>
  <si>
    <t>5911117130</t>
  </si>
  <si>
    <t>Výměna přídržnice srdcovky jednoduché typ Kn60 ohnuté soustavy S49</t>
  </si>
  <si>
    <t>-497440570</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</si>
  <si>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</si>
  <si>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313</t>
  </si>
  <si>
    <t>5911117230</t>
  </si>
  <si>
    <t>Výměna přídržnice srdcovky jednoduché typ obrácené T (plech) přímé soustavy T</t>
  </si>
  <si>
    <t>-2093137711</t>
  </si>
  <si>
    <t>Výměna přídržnice srdcovky jednoduché typ obrácené T (plech) přímé soustavy T. Poznámka: 1. V cenách jsou započteny náklady na výměnu přídržnice, vymezení šíře žlábku a ošetření součástí mazivem. 2. V cenách nejsou obsaženy náklady na dodávku dílu.</t>
  </si>
  <si>
    <t>314</t>
  </si>
  <si>
    <t>5911119030</t>
  </si>
  <si>
    <t>Oprava šíře žlábku přídržnice srdcovky jednoduché typ Kn60 soustavy S49</t>
  </si>
  <si>
    <t>-1765422108</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</si>
  <si>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</si>
  <si>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Poznámka k položce:_x000D_
Metr přídržnice=m</t>
  </si>
  <si>
    <t>315</t>
  </si>
  <si>
    <t>5911121030</t>
  </si>
  <si>
    <t>Výměna kolejnice u přídržnice typ Kn60 přímá soustavy S49</t>
  </si>
  <si>
    <t>-1570994353</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</si>
  <si>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</si>
  <si>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Délka kolejnice=m;
Metr přídržnice=m
</t>
  </si>
  <si>
    <t>316</t>
  </si>
  <si>
    <t>5911121130</t>
  </si>
  <si>
    <t>Výměna kolejnice u přídržnice typ Kn60 ohnuté soustavy S49</t>
  </si>
  <si>
    <t>-142694803</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</si>
  <si>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</si>
  <si>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317</t>
  </si>
  <si>
    <t>5911121230</t>
  </si>
  <si>
    <t>Výměna kolejnice u přídržnice typ obrácené T (plech) přímé soustavy T</t>
  </si>
  <si>
    <t>1052737973</t>
  </si>
  <si>
    <t>Výměna kolejnice u přídržnice typ obrácené T (plech) přímé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</si>
  <si>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318</t>
  </si>
  <si>
    <t>5911125030</t>
  </si>
  <si>
    <t>Výměna kolejnice s přídržnicí typ Kn60 soustavy S49</t>
  </si>
  <si>
    <t>-462029917</t>
  </si>
  <si>
    <t>Výměna kolejnice s přídržnicí typ Kn60 soustavy S49.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</si>
  <si>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 xml:space="preserve">Poznámka k položce:_x000D_
Délka kolejnice s přídržnicí=m;
Metr přídržnice=m
</t>
  </si>
  <si>
    <t>319</t>
  </si>
  <si>
    <t>5911215030</t>
  </si>
  <si>
    <t>Výměna opěrky jazykové soustavy S49</t>
  </si>
  <si>
    <t>1647855058</t>
  </si>
  <si>
    <t>Výměna opěrky jazykové soustavy S49. Poznámka: 1. V cenách jsou započteny náklady na demontáž, výměnu, montáž a ošetření součástí mazivem. 2. V cenách nejsou obsaženy náklady na dodávku materiálu.</t>
  </si>
  <si>
    <t>Poznámka k položce:_x000D_
Opěrka=kus</t>
  </si>
  <si>
    <t>320</t>
  </si>
  <si>
    <t>5911217030</t>
  </si>
  <si>
    <t>Výměna opěrky opornicové soustavy S49</t>
  </si>
  <si>
    <t>-385292175</t>
  </si>
  <si>
    <t>Výměna opěrky opornicové soustavy S49. Poznámka: 1. V cenách jsou započteny náklady na demontáž, výměnu, montáž a ošetření součástí mazivem. 2. V cenách nejsou obsaženy náklady na dodávku materiálu.</t>
  </si>
  <si>
    <t>321</t>
  </si>
  <si>
    <t>5911229020</t>
  </si>
  <si>
    <t>Výměna srdcovkového šroubu soustavy S49</t>
  </si>
  <si>
    <t>-132776743</t>
  </si>
  <si>
    <t>Výměna srdcovkového šroubu soustavy S49. Poznámka: 1. V cenách jsou započteny náklady na demontáž, výměnu, montáž a ošetření součástí mazivem. 2. V cenách nejsou obsaženy náklady na dodávku materiálu.</t>
  </si>
  <si>
    <t>Poznámka k položce:_x000D_
Šroub=kus</t>
  </si>
  <si>
    <t>322</t>
  </si>
  <si>
    <t>5911230030</t>
  </si>
  <si>
    <t>Výměna VP šroubu v klínu srdcovky soustavy S49</t>
  </si>
  <si>
    <t>-1439878311</t>
  </si>
  <si>
    <t>Výměna VP šroubu v klínu srdcovky soustavy S49. Poznámka: 1. V cenách jsou započteny náklady na demontáž, výměnu, montáž a ošetření součástí mazivem. 2. V cenách nejsou obsaženy náklady na dodávku materiálu.</t>
  </si>
  <si>
    <t>Poznámka k položce:_x000D_
Šroub nebo nýt=kus</t>
  </si>
  <si>
    <t>323</t>
  </si>
  <si>
    <t>5911231020</t>
  </si>
  <si>
    <t>Výměna VP svorníku soustavy S49</t>
  </si>
  <si>
    <t>-2059377793</t>
  </si>
  <si>
    <t>Výměna VP svorníku soustavy S49. Poznámka: 1. V cenách jsou započteny náklady na demontáž, výměnu, montáž a ošetření součástí mazivem. 2. V cenách nejsou obsaženy náklady na dodávku materiálu.</t>
  </si>
  <si>
    <t>Poznámka k položce:_x000D_
Svorník=kus</t>
  </si>
  <si>
    <t>324</t>
  </si>
  <si>
    <t>5911273030</t>
  </si>
  <si>
    <t>Výměna kluzné stoličky pražce dřevěné soustavy S49</t>
  </si>
  <si>
    <t>-1388419848</t>
  </si>
  <si>
    <t>Výměna kluzné stoličky pražce dřevěné soustavy S49. Poznámka: 1. V cenách jsou započteny náklady na demontáž, úpravu úložné plochy, ošetření impregnací, výměnu a montáž stoličky a ošetření součástí mazivem. 2. V cenách nejsou obsaženy náklady na dodávku materiálu.</t>
  </si>
  <si>
    <t>325</t>
  </si>
  <si>
    <t>5911285030</t>
  </si>
  <si>
    <t>Výměna podkladnice ve výhybce pražce dřevěné soustavy S49</t>
  </si>
  <si>
    <t>-1517281376</t>
  </si>
  <si>
    <t>Výměna podkladnice ve výhybce pražce dřevěné soustavy S49. Poznámka: 1. V cenách jsou započteny náklady na demotáž, úpravu úložné plochy, ošetření impregnací, výměnu a montáž dílu a ošetření součástí mazivem. 2. V cenách nejsou obsaženy náklady na dodávku materiálu.</t>
  </si>
  <si>
    <t>326</t>
  </si>
  <si>
    <t>5911297030</t>
  </si>
  <si>
    <t>Výměna stoličky přídržnice Kn60 srdcovky jednoduché pražce dřevěné soustavy S49</t>
  </si>
  <si>
    <t>-1795393305</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</si>
  <si>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</si>
  <si>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Poznámka k položce:_x000D_
Stolička=kus</t>
  </si>
  <si>
    <t>327</t>
  </si>
  <si>
    <t>5911305020</t>
  </si>
  <si>
    <t>Oprava a seřízení výměnové části výhybky jednoduché s hákovým závěrem pérové jazyky jednozávěrové soustavy S49</t>
  </si>
  <si>
    <t>763700915</t>
  </si>
  <si>
    <t>Oprava a seřízení výměnové části výhybky jednoduché s hákovým závěrem pérové jazyky jednozávěrové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</si>
  <si>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položce:_x000D_
Výměnová část=kus</t>
  </si>
  <si>
    <t>328</t>
  </si>
  <si>
    <t>5911307020</t>
  </si>
  <si>
    <t>Výměna hákového závěru výhybky jednoduché jednozávěrové soustavy S49</t>
  </si>
  <si>
    <t>1258033579</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</si>
  <si>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</si>
  <si>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Poznámka k položce:_x000D_
Závěr=kus</t>
  </si>
  <si>
    <t>329</t>
  </si>
  <si>
    <t>5911309020</t>
  </si>
  <si>
    <t>Demontáž hákového závěru výhybky jednoduché jednozávěrové soustavy S49</t>
  </si>
  <si>
    <t>-1666271194</t>
  </si>
  <si>
    <t>Demontáž hákového závěru výhybky jednoduché jednozávěrové soustavy S49. Poznámka: 1. V cenách jsou započteny náklady na demontáž závěru a naložení na dopravní prostředek.</t>
  </si>
  <si>
    <t>330</t>
  </si>
  <si>
    <t>5911311020</t>
  </si>
  <si>
    <t>Montáž hákového závěru výhybky jednoduché jednozávěrové soustavy S49</t>
  </si>
  <si>
    <t>-331745216</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</si>
  <si>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</si>
  <si>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331</t>
  </si>
  <si>
    <t>5911313020</t>
  </si>
  <si>
    <t>Seřízení hákového závěru výhybky jednoduché jednozávěrové soustavy S49</t>
  </si>
  <si>
    <t>1234063138</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</si>
  <si>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</si>
  <si>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332</t>
  </si>
  <si>
    <t>5911317020</t>
  </si>
  <si>
    <t>Seřízení stavěcího zařízení hákového závěru výhybky jednoduché výměníku soustavy S49</t>
  </si>
  <si>
    <t>494984954</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</si>
  <si>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</si>
  <si>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Výměník=kus</t>
  </si>
  <si>
    <t>333</t>
  </si>
  <si>
    <t>5911317120</t>
  </si>
  <si>
    <t>Seřízení stavěcího zařízení hákového závěru výhybky jednoduché tažné tyče soustavy S49</t>
  </si>
  <si>
    <t>411830908</t>
  </si>
  <si>
    <t>Seřízení stavěcího zařízení hákového závěru výhybky jednoduché tažné tyče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</si>
  <si>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Tažná tyč=kus</t>
  </si>
  <si>
    <t>334</t>
  </si>
  <si>
    <t>5911317220</t>
  </si>
  <si>
    <t>Seřízení stavěcího zařízení hákového závěru výhybky jednoduché soutyčí soustavy S49</t>
  </si>
  <si>
    <t>730931944</t>
  </si>
  <si>
    <t>Seřízení stavěcího zařízení hákového závěru výhybky jednoduché soutyčí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</si>
  <si>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Soutyčí=kus</t>
  </si>
  <si>
    <t>335</t>
  </si>
  <si>
    <t>5911633040</t>
  </si>
  <si>
    <t>Montáž křižovatkové výhybky na úložišti dřevěné pražce soustavy S49</t>
  </si>
  <si>
    <t>1611354863</t>
  </si>
  <si>
    <t>Montáž křižovatkové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</si>
  <si>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336</t>
  </si>
  <si>
    <t>5911641040</t>
  </si>
  <si>
    <t>Montáž jednoduché výhybky v ose koleje dřevěné pražce soustavy S49</t>
  </si>
  <si>
    <t>-1266243443</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</si>
  <si>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</si>
  <si>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337</t>
  </si>
  <si>
    <t>5911643040</t>
  </si>
  <si>
    <t>Montáž jednoduché výhybky v kombinaci v ose koleje dřevěné pražce soustavy S49</t>
  </si>
  <si>
    <t>-1535969691</t>
  </si>
  <si>
    <t>Montáž jednoduché výhybky v kombinaci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</si>
  <si>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338</t>
  </si>
  <si>
    <t>5911655040</t>
  </si>
  <si>
    <t>Demontáž jednoduché výhybky na úložišti dřevěné pražce soustavy S49</t>
  </si>
  <si>
    <t>576290826</t>
  </si>
  <si>
    <t>Demontáž jednoduché výhybky na úložišti dřevěné pražce soustavy S49. Poznámka: 1. V cenách jsou započteny náklady na demontáž do součástí, manipulaci, naložení na dopravní prostředek a uložení vyzískaného materiálu na úložišti.</t>
  </si>
  <si>
    <t>339</t>
  </si>
  <si>
    <t>5911655050</t>
  </si>
  <si>
    <t>Demontáž jednoduché výhybky na úložišti dřevěné pražce soustavy T</t>
  </si>
  <si>
    <t>131962095</t>
  </si>
  <si>
    <t>Demontáž jednoduché výhybky na úložišti dřevěné pražce soustavy T. Poznámka: 1. V cenách jsou započteny náklady na demontáž do součástí, manipulaci, naložení na dopravní prostředek a uložení vyzískaného materiálu na úložišti.</t>
  </si>
  <si>
    <t>340</t>
  </si>
  <si>
    <t>5911671040</t>
  </si>
  <si>
    <t>Příplatek za demontáž v ose koleje výhybky jednoduché pražce dřevěné soustavy S49</t>
  </si>
  <si>
    <t>1707798827</t>
  </si>
  <si>
    <t>Příplatek za demontáž v ose koleje výhybky jednoduché pražce dřevěné soustavy S49. Poznámka: 1. V cenách jsou započteny náklady za obtížnost demontáže v ose koleje.</t>
  </si>
  <si>
    <t>341</t>
  </si>
  <si>
    <t>5911671050</t>
  </si>
  <si>
    <t>Příplatek za demontáž v ose koleje výhybky jednoduché pražce dřevěné soustavy T</t>
  </si>
  <si>
    <t>-309368886</t>
  </si>
  <si>
    <t>Příplatek za demontáž v ose koleje výhybky jednoduché pražce dřevěné soustavy T. Poznámka: 1. V cenách jsou započteny náklady za obtížnost demontáže v ose koleje.</t>
  </si>
  <si>
    <t>342</t>
  </si>
  <si>
    <t>5911707030</t>
  </si>
  <si>
    <t>Demontáž pojistných úhelníků na mostech tv. S49</t>
  </si>
  <si>
    <t>-1956916950</t>
  </si>
  <si>
    <t>Demontáž pojistných úhelníků na mostech tv. S49. Poznámka: 1. V cenách jsou započteny náklady na demontáž, manipulaci a naložení na dopravní prostředek nebo uložení mimo most.</t>
  </si>
  <si>
    <t>Poznámka k položce:_x000D_
Úhelník=m</t>
  </si>
  <si>
    <t>343</t>
  </si>
  <si>
    <t>5911709030</t>
  </si>
  <si>
    <t>Montáž pojistných úhelníků na mostech tv. S49</t>
  </si>
  <si>
    <t>1359642734</t>
  </si>
  <si>
    <t>Montáž pojistných úhelníků na mostech tv. S49. Poznámka: 1. V cenách jsou započteny náklady na montáž, vrtání otvorů pro vrtule. 2. V cenách nejsou obsaženy náklady na dodávku materiálu.</t>
  </si>
  <si>
    <t>344</t>
  </si>
  <si>
    <t>5912020090</t>
  </si>
  <si>
    <t>Demontáž návěstidla staničníku</t>
  </si>
  <si>
    <t>-1654428705</t>
  </si>
  <si>
    <t>Demontáž návěstidla staničníku. Poznámka: 1. V cenách jsou započteny náklady na demontáž návěstidla a naložení na dopravní prostředek.</t>
  </si>
  <si>
    <t>Poznámka k položce:_x000D_
Návěstidlo=kus</t>
  </si>
  <si>
    <t>345</t>
  </si>
  <si>
    <t>5912025030</t>
  </si>
  <si>
    <t>Demontáž návěstidla včetně sloupku předvěstníku</t>
  </si>
  <si>
    <t>-458921823</t>
  </si>
  <si>
    <t>Demontáž návěstidla včetně sloupku předvěstníku. Poznámka: 1. V cenách jsou započteny náklady na demontáž návěstidla, sloupku a naložení na dopravní prostředek.</t>
  </si>
  <si>
    <t>Poznámka k položce:_x000D_
Návěstidlo+sloupek=kus</t>
  </si>
  <si>
    <t>346</t>
  </si>
  <si>
    <t>5912025040</t>
  </si>
  <si>
    <t>Demontáž návěstidla včetně sloupku rychlostníku</t>
  </si>
  <si>
    <t>-1552775887</t>
  </si>
  <si>
    <t>Demontáž návěstidla včetně sloupku rychlostníku. Poznámka: 1. V cenách jsou započteny náklady na demontáž návěstidla, sloupku a naložení na dopravní prostředek.</t>
  </si>
  <si>
    <t>347</t>
  </si>
  <si>
    <t>5912025100</t>
  </si>
  <si>
    <t>Demontáž návěstidla včetně sloupku tabule před zastávkou</t>
  </si>
  <si>
    <t>122741475</t>
  </si>
  <si>
    <t>Demontáž návěstidla včetně sloupku tabule před zastávkou. Poznámka: 1. V cenách jsou započteny náklady na demontáž návěstidla, sloupku a naložení na dopravní prostředek.</t>
  </si>
  <si>
    <t>348</t>
  </si>
  <si>
    <t>5912035030</t>
  </si>
  <si>
    <t>Montáž návěstidla předvěstníku</t>
  </si>
  <si>
    <t>-2085267604</t>
  </si>
  <si>
    <t>Montáž návěstidla předvěstníku. Poznámka: 1. V cenách jsou započteny náklady na montáž a upevnění návěstidla. 2. V cenách nejsou obsaženy náklady na dodávku materiálu.</t>
  </si>
  <si>
    <t>349</t>
  </si>
  <si>
    <t>5912035040</t>
  </si>
  <si>
    <t>Montáž návěstidla rychlostníku</t>
  </si>
  <si>
    <t>-616941513</t>
  </si>
  <si>
    <t>Montáž návěstidla rychlostníku. Poznámka: 1. V cenách jsou započteny náklady na montáž a upevnění návěstidla. 2. V cenách nejsou obsaženy náklady na dodávku materiálu.</t>
  </si>
  <si>
    <t>350</t>
  </si>
  <si>
    <t>5912035090</t>
  </si>
  <si>
    <t>Montáž návěstidla staničníku</t>
  </si>
  <si>
    <t>921390632</t>
  </si>
  <si>
    <t>Montáž návěstidla staničníku. Poznámka: 1. V cenách jsou započteny náklady na montáž a upevnění návěstidla. 2. V cenách nejsou obsaženy náklady na dodávku materiálu.</t>
  </si>
  <si>
    <t>351</t>
  </si>
  <si>
    <t>5912035100</t>
  </si>
  <si>
    <t>Montáž návěstidla tabule před zastávkou</t>
  </si>
  <si>
    <t>-707919712</t>
  </si>
  <si>
    <t>Montáž návěstidla tabule před zastávkou. Poznámka: 1. V cenách jsou započteny náklady na montáž a upevnění návěstidla. 2. V cenách nejsou obsaženy náklady na dodávku materiálu.</t>
  </si>
  <si>
    <t>352</t>
  </si>
  <si>
    <t>5912040030</t>
  </si>
  <si>
    <t>Montáž návěstidla včetně sloupku předvěstníku</t>
  </si>
  <si>
    <t>839075379</t>
  </si>
  <si>
    <t>Montáž návěstidla včetně sloupku předvěstníku. Poznámka: 1. V cenách jsou započteny náklady na montáž sloupku a návěstidla. 2. V cenách nejsou obsaženy náklady na dodávku materiálu.</t>
  </si>
  <si>
    <t>353</t>
  </si>
  <si>
    <t>5912040040</t>
  </si>
  <si>
    <t>Montáž návěstidla včetně sloupku rychlostníku</t>
  </si>
  <si>
    <t>1034238634</t>
  </si>
  <si>
    <t>Montáž návěstidla včetně sloupku rychlostníku. Poznámka: 1. V cenách jsou započteny náklady na montáž sloupku a návěstidla. 2. V cenách nejsou obsaženy náklady na dodávku materiálu.</t>
  </si>
  <si>
    <t>354</t>
  </si>
  <si>
    <t>5912040060</t>
  </si>
  <si>
    <t>Montáž návěstidla včetně sloupku tabulky s křížem</t>
  </si>
  <si>
    <t>2142525036</t>
  </si>
  <si>
    <t>Montáž návěstidla včetně sloupku tabulky s křížem. Poznámka: 1. V cenách jsou započteny náklady na montáž sloupku a návěstidla. 2. V cenách nejsou obsaženy náklady na dodávku materiálu.</t>
  </si>
  <si>
    <t>355</t>
  </si>
  <si>
    <t>5912040100</t>
  </si>
  <si>
    <t>Montáž návěstidla včetně sloupku tabule před zastávkou</t>
  </si>
  <si>
    <t>-1896710926</t>
  </si>
  <si>
    <t>Montáž návěstidla včetně sloupku tabule před zastávkou. Poznámka: 1. V cenách jsou započteny náklady na montáž sloupku a návěstidla. 2. V cenách nejsou obsaženy náklady na dodávku materiálu.</t>
  </si>
  <si>
    <t>356</t>
  </si>
  <si>
    <t>5912055010</t>
  </si>
  <si>
    <t>Výměna zajišťovací značky samostatné konzolové</t>
  </si>
  <si>
    <t>-538216189</t>
  </si>
  <si>
    <t>Výměna zajišťovací značky samostatné konzolové. Poznámka: 1. V cenách jsou započteny náklady na demontáž, výměnu a montáž součástí značky včetně zemních prací a úpravy terénu. 2. V cenách nejsou obsaženy náklady na dodávku materiálu.</t>
  </si>
  <si>
    <t>Poznámka k položce:_x000D_
Značka=kus</t>
  </si>
  <si>
    <t>357</t>
  </si>
  <si>
    <t>5912055110</t>
  </si>
  <si>
    <t>Výměna zajišťovací značky včetně sloupku konzolové</t>
  </si>
  <si>
    <t>87684149</t>
  </si>
  <si>
    <t>Výměna zajišťovací značky včetně sloupku konzolové. Poznámka: 1. V cenách jsou započteny náklady na demontáž, výměnu a montáž součástí značky včetně zemních prací a úpravy terénu. 2. V cenách nejsou obsaženy náklady na dodávku materiálu.</t>
  </si>
  <si>
    <t>358</t>
  </si>
  <si>
    <t>5912055210</t>
  </si>
  <si>
    <t>Výměna zajišťovací značky včetně sloupku a základu konzolové</t>
  </si>
  <si>
    <t>-332701962</t>
  </si>
  <si>
    <t>Výměna zajišťovací značky včetně sloupku a základu konzolové. Poznámka: 1. V cenách jsou započteny náklady na demontáž, výměnu a montáž součástí značky včetně zemních prací a úpravy terénu. 2. V cenách nejsou obsaženy náklady na dodávku materiálu.</t>
  </si>
  <si>
    <t>359</t>
  </si>
  <si>
    <t>5912065010</t>
  </si>
  <si>
    <t>Montáž zajišťovací značky samostatné konzolové</t>
  </si>
  <si>
    <t>-1314592575</t>
  </si>
  <si>
    <t>Montáž zajišťovací značky samostatné konzolové. Poznámka: 1. V cenách jsou započteny náklady na montáž součástí značky včetně zemních prací a úpravy terénu. 2. V cenách nejsou obsaženy náklady na dodávku materiálu.</t>
  </si>
  <si>
    <t>360</t>
  </si>
  <si>
    <t>5912065110</t>
  </si>
  <si>
    <t>Montáž zajišťovací značky včetně sloupku konzolové</t>
  </si>
  <si>
    <t>-479120661</t>
  </si>
  <si>
    <t>Montáž zajišťovací značky včetně sloupku konzolové. Poznámka: 1. V cenách jsou započteny náklady na montáž součástí značky včetně zemních prací a úpravy terénu. 2. V cenách nejsou obsaženy náklady na dodávku materiálu.</t>
  </si>
  <si>
    <t>361</t>
  </si>
  <si>
    <t>5912065210</t>
  </si>
  <si>
    <t>Montáž zajišťovací značky včetně sloupku a základu konzolové</t>
  </si>
  <si>
    <t>-1154340455</t>
  </si>
  <si>
    <t>Montáž zajišťovací značky včetně sloupku a základu konzolové. Poznámka: 1. V cenách jsou započteny náklady na montáž součástí značky včetně zemních prací a úpravy terénu. 2. V cenách nejsou obsaženy náklady na dodávku materiálu.</t>
  </si>
  <si>
    <t>362</t>
  </si>
  <si>
    <t>5910010130</t>
  </si>
  <si>
    <t>Odtavovací stykové svařování kolejnic užitých ve stabilní svařovně vstupní délky přes 10 m tv. S49</t>
  </si>
  <si>
    <t>175265846</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</si>
  <si>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</si>
  <si>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PSC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</si>
  <si>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</si>
  <si>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363</t>
  </si>
  <si>
    <t>5910015020</t>
  </si>
  <si>
    <t>Odtavovací stykové svařování mobilní svářečkou kolejnic nových délky do 150 m tv. S49</t>
  </si>
  <si>
    <t>svar</t>
  </si>
  <si>
    <t>2130555600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</si>
  <si>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</si>
  <si>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</si>
  <si>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364</t>
  </si>
  <si>
    <t>5910015230</t>
  </si>
  <si>
    <t>Odtavovací stykové svařování mobilní svářečkou kolejnic užitých délky do 150 m tv. S49</t>
  </si>
  <si>
    <t>-139997459</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</si>
  <si>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</si>
  <si>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365</t>
  </si>
  <si>
    <t>5910021010</t>
  </si>
  <si>
    <t>Svařování kolejnic termitem zkrácený předehřev standardní spára svar sériový tv. UIC60</t>
  </si>
  <si>
    <t>721237001</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</si>
  <si>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</si>
  <si>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</si>
  <si>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366</t>
  </si>
  <si>
    <t>5910021020</t>
  </si>
  <si>
    <t>Svařování kolejnic termitem zkrácený předehřev standardní spára svar sériový tv. S49</t>
  </si>
  <si>
    <t>-2042963061</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</si>
  <si>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</si>
  <si>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367</t>
  </si>
  <si>
    <t>5910021110</t>
  </si>
  <si>
    <t>Svařování kolejnic termitem zkrácený předehřev standardní spára svar jednotlivý tv. UIC60</t>
  </si>
  <si>
    <t>1802798805</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</si>
  <si>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</si>
  <si>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368</t>
  </si>
  <si>
    <t>5910021120</t>
  </si>
  <si>
    <t>Svařování kolejnic termitem zkrácený předehřev standardní spára svar jednotlivý tv. S49</t>
  </si>
  <si>
    <t>575366972</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</si>
  <si>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</si>
  <si>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369</t>
  </si>
  <si>
    <t>5910020330</t>
  </si>
  <si>
    <t>Svařování kolejnic termitem plný předehřev standardní spára svar přechodový tv. UIC60/S49</t>
  </si>
  <si>
    <t>-862310780</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</si>
  <si>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</si>
  <si>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370</t>
  </si>
  <si>
    <t>5910020340</t>
  </si>
  <si>
    <t>Svařování kolejnic termitem plný předehřev standardní spára svar přechodový tv. S49/A</t>
  </si>
  <si>
    <t>145403397</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</si>
  <si>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</si>
  <si>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371</t>
  </si>
  <si>
    <t>5910022010</t>
  </si>
  <si>
    <t>Svařování kolejnic termitem krátký předehřev široká spára, krátký předehřev svar jednotlivý tv. UIC60</t>
  </si>
  <si>
    <t>-41167980</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</si>
  <si>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</si>
  <si>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372</t>
  </si>
  <si>
    <t>5910022030</t>
  </si>
  <si>
    <t>Svařování kolejnic termitem krátký předehřev široká spára, krátký předehřev svar jednotlivý tv. S49</t>
  </si>
  <si>
    <t>989349561</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</si>
  <si>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</si>
  <si>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373</t>
  </si>
  <si>
    <t>5910025130</t>
  </si>
  <si>
    <t>Svařování kolejnic elektrickým obloukem svar jednotlivý tv. S49</t>
  </si>
  <si>
    <t>-497857434</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</si>
  <si>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</si>
  <si>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</si>
  <si>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374</t>
  </si>
  <si>
    <t>5910030310</t>
  </si>
  <si>
    <t>Příplatek za směrové vyrovnání kolejnic v obloucích o poloměru 300 m a menším</t>
  </si>
  <si>
    <t>-1027033860</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</si>
  <si>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</si>
  <si>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</si>
  <si>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375</t>
  </si>
  <si>
    <t>5910035010</t>
  </si>
  <si>
    <t>Dosažení dovolené upínací teploty v BK prodloužením kolejnicového pásu v koleji tv. UIC60</t>
  </si>
  <si>
    <t>-1452560067</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</si>
  <si>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</si>
  <si>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</si>
  <si>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376</t>
  </si>
  <si>
    <t>5910035030</t>
  </si>
  <si>
    <t>Dosažení dovolené upínací teploty v BK prodloužením kolejnicového pásu v koleji tv. S49</t>
  </si>
  <si>
    <t>-1034563503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</si>
  <si>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</si>
  <si>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377</t>
  </si>
  <si>
    <t>5910035110</t>
  </si>
  <si>
    <t>Dosažení dovolené upínací teploty v BK prodloužením kolejnicového pásu ve výhybce tv. UIC60</t>
  </si>
  <si>
    <t>-1617182161</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</si>
  <si>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</si>
  <si>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378</t>
  </si>
  <si>
    <t>5910035130</t>
  </si>
  <si>
    <t>Dosažení dovolené upínací teploty v BK prodloužením kolejnicového pásu ve výhybce tv. S49</t>
  </si>
  <si>
    <t>-70410516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</si>
  <si>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</si>
  <si>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387</t>
  </si>
  <si>
    <t>5910040210</t>
  </si>
  <si>
    <t>Umožnění volné dilatace kolejnice bez demontáže nebo montáže upevňovadel s osazením a odstraněním kluzných podložek rozdělení pražců "c"</t>
  </si>
  <si>
    <t>671834967</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</si>
  <si>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</si>
  <si>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</si>
  <si>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388</t>
  </si>
  <si>
    <t>5910040220</t>
  </si>
  <si>
    <t>Umožnění volné dilatace kolejnice bez demontáže nebo montáže upevňovadel s osazením a odstraněním kluzných podložek rozdělení pražců "d"</t>
  </si>
  <si>
    <t>1482358510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</si>
  <si>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</si>
  <si>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389</t>
  </si>
  <si>
    <t>5910040230</t>
  </si>
  <si>
    <t>Umožnění volné dilatace kolejnice bez demontáže nebo montáže upevňovadel s osazením a odstraněním kluzných podložek rozdělení pražců "u"</t>
  </si>
  <si>
    <t>-392121155</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</si>
  <si>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</si>
  <si>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390</t>
  </si>
  <si>
    <t>5910040240</t>
  </si>
  <si>
    <t>Umožnění volné dilatace kolejnice bez demontáže nebo montáže upevňovadel s osazením a odstraněním kluzných podložek rozdělení pražců "e"</t>
  </si>
  <si>
    <t>1935942280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</si>
  <si>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</si>
  <si>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379</t>
  </si>
  <si>
    <t>5910040310</t>
  </si>
  <si>
    <t>Umožnění volné dilatace kolejnice demontáž upevňovadel s osazením kluzných podložek rozdělení pražců "c"</t>
  </si>
  <si>
    <t>-2088871978</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</si>
  <si>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</si>
  <si>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380</t>
  </si>
  <si>
    <t>5910040320</t>
  </si>
  <si>
    <t>Umožnění volné dilatace kolejnice demontáž upevňovadel s osazením kluzných podložek rozdělení pražců "d"</t>
  </si>
  <si>
    <t>-1307392767</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</si>
  <si>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</si>
  <si>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381</t>
  </si>
  <si>
    <t>5910040330</t>
  </si>
  <si>
    <t>Umožnění volné dilatace kolejnice demontáž upevňovadel s osazením kluzných podložek rozdělení pražců "u"</t>
  </si>
  <si>
    <t>2058726127</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</si>
  <si>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</si>
  <si>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382</t>
  </si>
  <si>
    <t>5910040340</t>
  </si>
  <si>
    <t>Umožnění volné dilatace kolejnice demontáž upevňovadel s osazením kluzných podložek rozdělení pražců "e"</t>
  </si>
  <si>
    <t>1823086713</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</si>
  <si>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</si>
  <si>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383</t>
  </si>
  <si>
    <t>5910040410</t>
  </si>
  <si>
    <t>Umožnění volné dilatace kolejnice montáž upevňovadel s odstraněním kluzných podložek rozdělení pražců "c"</t>
  </si>
  <si>
    <t>-784162044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</si>
  <si>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</si>
  <si>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384</t>
  </si>
  <si>
    <t>5910040420</t>
  </si>
  <si>
    <t>Umožnění volné dilatace kolejnice montáž upevňovadel s odstraněním kluzných podložek rozdělení pražců "d"</t>
  </si>
  <si>
    <t>394259600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</si>
  <si>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</si>
  <si>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385</t>
  </si>
  <si>
    <t>5910040430</t>
  </si>
  <si>
    <t>Umožnění volné dilatace kolejnice montáž upevňovadel s odstraněním kluzných podložek rozdělení pražců "u"</t>
  </si>
  <si>
    <t>-687948063</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</si>
  <si>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</si>
  <si>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386</t>
  </si>
  <si>
    <t>5910040440</t>
  </si>
  <si>
    <t>Umožnění volné dilatace kolejnice montáž upevňovadel s odstraněním kluzných podložek rozdělení pražců "e"</t>
  </si>
  <si>
    <t>-110749996</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</si>
  <si>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</si>
  <si>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391</t>
  </si>
  <si>
    <t>5910050010</t>
  </si>
  <si>
    <t>Umožnění volné dilatace dílů výhybek demontáž upevňovadel výhybka I. generace</t>
  </si>
  <si>
    <t>-609752353</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</si>
  <si>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</si>
  <si>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 2. V cenách nejsou obsaženy náklady na demontáž spojek.</t>
  </si>
  <si>
    <t>392</t>
  </si>
  <si>
    <t>5910050020</t>
  </si>
  <si>
    <t>Umožnění volné dilatace dílů výhybek demontáž upevňovadel výhybka II. generace</t>
  </si>
  <si>
    <t>251219337</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</si>
  <si>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</si>
  <si>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393</t>
  </si>
  <si>
    <t>5910050110</t>
  </si>
  <si>
    <t>Umožnění volné dilatace dílů výhybek montáž upevňovadel výhybka I. generace</t>
  </si>
  <si>
    <t>-464586476</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</si>
  <si>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</si>
  <si>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394</t>
  </si>
  <si>
    <t>5910050120</t>
  </si>
  <si>
    <t>Umožnění volné dilatace dílů výhybek montáž upevňovadel výhybka II. generace</t>
  </si>
  <si>
    <t>557237505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</si>
  <si>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</si>
  <si>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A.2 - Železniční spodek - Sborník ÚOŽI 2021</t>
  </si>
  <si>
    <t>5913005010</t>
  </si>
  <si>
    <t>Vyčištění železničního přejezdu od nánosu žlábek</t>
  </si>
  <si>
    <t>1285194497</t>
  </si>
  <si>
    <t>Vyčištění železničního přejezdu od nánosu žlábek. Poznámka: 1. V cenách jsou započteny náklady na vyčištění a uložení výzisku na terén nebo naložení na dopravní prostředek.</t>
  </si>
  <si>
    <t>5913015120</t>
  </si>
  <si>
    <t>Oprava povrchu závěrné zídky přejezdové konstrukce betonové</t>
  </si>
  <si>
    <t>cm2</t>
  </si>
  <si>
    <t>627326812</t>
  </si>
  <si>
    <t>Oprava povrchu závěrné zídky přejezdové konstrukce betonové. Poznámka: 1. V cenách jsou započteny náklady na opravu místa, vyplnění a případné vytvrzení a zabroušení. 2. V cenách nejsou obsaženy náklady na dodávku materiálu.</t>
  </si>
  <si>
    <t>5913025010</t>
  </si>
  <si>
    <t>Demontáž dílů přejezdu celopryžového v koleji vnější panel</t>
  </si>
  <si>
    <t>-344499399</t>
  </si>
  <si>
    <t>Demontáž dílů přejezdu celopryžového v koleji vnější panel. Poznámka: 1. V cenách jsou započteny náklady na demontáž a naložení dílů na dopravní prostředek.</t>
  </si>
  <si>
    <t>5913025020</t>
  </si>
  <si>
    <t>Demontáž dílů přejezdu celopryžového v koleji vnitřní panel</t>
  </si>
  <si>
    <t>-248605549</t>
  </si>
  <si>
    <t>Demontáž dílů přejezdu celopryžového v koleji vnitřní panel. Poznámka: 1. V cenách jsou započteny náklady na demontáž a naložení dílů na dopravní prostředek.</t>
  </si>
  <si>
    <t>5913025030</t>
  </si>
  <si>
    <t>Demontáž dílů přejezdu celopryžového v koleji náběhový klín</t>
  </si>
  <si>
    <t>-1896421403</t>
  </si>
  <si>
    <t>Demontáž dílů přejezdu celopryžového v koleji náběhový klín. Poznámka: 1. V cenách jsou započteny náklady na demontáž a naložení dílů na dopravní prostředek.</t>
  </si>
  <si>
    <t>5913025040</t>
  </si>
  <si>
    <t>Demontáž dílů přejezdu celopryžového v koleji spínací táhlo</t>
  </si>
  <si>
    <t>-1900454153</t>
  </si>
  <si>
    <t>Demontáž dílů přejezdu celopryžového v koleji spínací táhlo. Poznámka: 1. V cenách jsou započteny náklady na demontáž a naložení dílů na dopravní prostředek.</t>
  </si>
  <si>
    <t>5913025050</t>
  </si>
  <si>
    <t>Demontáž dílů přejezdu celopryžového v koleji prodlužovací táhlo</t>
  </si>
  <si>
    <t>890336365</t>
  </si>
  <si>
    <t>Demontáž dílů přejezdu celopryžového v koleji prodlužovací táhlo. Poznámka: 1. V cenách jsou započteny náklady na demontáž a naložení dílů na dopravní prostředek.</t>
  </si>
  <si>
    <t>5913025080</t>
  </si>
  <si>
    <t>Demontáž dílů přejezdu celopryžového v koleji rektifikace</t>
  </si>
  <si>
    <t>827466968</t>
  </si>
  <si>
    <t>Demontáž dílů přejezdu celopryžového v koleji rektifikace. Poznámka: 1. V cenách jsou započteny náklady na demontáž a naložení dílů na dopravní prostředek.</t>
  </si>
  <si>
    <t>5913030010</t>
  </si>
  <si>
    <t>Montáž dílů přejezdu celopryžového v koleji vnější panel</t>
  </si>
  <si>
    <t>592545970</t>
  </si>
  <si>
    <t>Montáž dílů přejezdu celopryžového v koleji vnější panel. Poznámka: 1. V cenách jsou započteny náklady na montáž dílů. 2. V cenách nejsou obsaženy náklady na dodávku materiálu.</t>
  </si>
  <si>
    <t>5913030020</t>
  </si>
  <si>
    <t>Montáž dílů přejezdu celopryžového v koleji vnitřní panel</t>
  </si>
  <si>
    <t>270076097</t>
  </si>
  <si>
    <t>Montáž dílů přejezdu celopryžového v koleji vnitřní panel. Poznámka: 1. V cenách jsou započteny náklady na montáž dílů. 2. V cenách nejsou obsaženy náklady na dodávku materiálu.</t>
  </si>
  <si>
    <t>5913030030</t>
  </si>
  <si>
    <t>Montáž dílů přejezdu celopryžového v koleji náběhový klín</t>
  </si>
  <si>
    <t>-962197323</t>
  </si>
  <si>
    <t>Montáž dílů přejezdu celopryžového v koleji náběhový klín. Poznámka: 1. V cenách jsou započteny náklady na montáž dílů. 2. V cenách nejsou obsaženy náklady na dodávku materiálu.</t>
  </si>
  <si>
    <t>5913030040</t>
  </si>
  <si>
    <t>Montáž dílů přejezdu celopryžového v koleji spínací táhlo</t>
  </si>
  <si>
    <t>1076431236</t>
  </si>
  <si>
    <t>Montáž dílů přejezdu celopryžového v koleji spínací táhlo. Poznámka: 1. V cenách jsou započteny náklady na montáž dílů. 2. V cenách nejsou obsaženy náklady na dodávku materiálu.</t>
  </si>
  <si>
    <t>5913030050</t>
  </si>
  <si>
    <t>Montáž dílů přejezdu celopryžového v koleji prodlužovací táhlo</t>
  </si>
  <si>
    <t>-2057553895</t>
  </si>
  <si>
    <t>Montáž dílů přejezdu celopryžového v koleji prodlužovací táhlo. Poznámka: 1. V cenách jsou započteny náklady na montáž dílů. 2. V cenách nejsou obsaženy náklady na dodávku materiálu.</t>
  </si>
  <si>
    <t>5913030080</t>
  </si>
  <si>
    <t>Montáž dílů přejezdu celopryžového v koleji rektifikace</t>
  </si>
  <si>
    <t>996326931</t>
  </si>
  <si>
    <t>Montáž dílů přejezdu celopryžového v koleji rektifikace. Poznámka: 1. V cenách jsou započteny náklady na montáž dílů. 2. V cenách nejsou obsaženy náklady na dodávku materiálu.</t>
  </si>
  <si>
    <t>5913035010</t>
  </si>
  <si>
    <t>Demontáž celopryžové přejezdové konstrukce málo zatížené v koleji část vnější a vnitřní bez závěrných zídek</t>
  </si>
  <si>
    <t>1353552319</t>
  </si>
  <si>
    <t>Demontáž celopryžové přejezdové konstrukce málo zatížené v koleji část vnější a vnitřní bez závěrných zídek. Poznámka: 1. V cenách jsou započteny náklady na demontáž konstrukce, naložení na dopravní prostředek.</t>
  </si>
  <si>
    <t>5913035210</t>
  </si>
  <si>
    <t>Demontáž celopryžové přejezdové konstrukce silně zatížené v koleji část vnější a vnitřní bez závěrných zídek</t>
  </si>
  <si>
    <t>656495380</t>
  </si>
  <si>
    <t>Demontáž celopryžové přejezdové konstrukce silně zatížené v koleji část vnější a vnitřní bez závěrných zídek. Poznámka: 1. V cenách jsou započteny náklady na demontáž konstrukce, naložení na dopravní prostředek.</t>
  </si>
  <si>
    <t>5913035220</t>
  </si>
  <si>
    <t>Demontáž celopryžové přejezdové konstrukce silně zatížené v koleji část vnitřní</t>
  </si>
  <si>
    <t>-1852589100</t>
  </si>
  <si>
    <t>Demontáž celopryžové přejezdové konstrukce silně zatížené v koleji část vnitřní. Poznámka: 1. V cenách jsou započteny náklady na demontáž konstrukce, naložení na dopravní prostředek.</t>
  </si>
  <si>
    <t>5913035230</t>
  </si>
  <si>
    <t>Demontáž celopryžové přejezdové konstrukce silně zatížené v koleji část vnější a vnitřní včetně závěrných zídek</t>
  </si>
  <si>
    <t>-116058865</t>
  </si>
  <si>
    <t>Demontáž celopryžové přejezdové konstrukce silně zatížené v koleji část vnější a vnitřní včetně závěrných zídek. Poznámka: 1. V cenách jsou započteny náklady na demontáž konstrukce, naložení na dopravní prostředek.</t>
  </si>
  <si>
    <t>5913040010</t>
  </si>
  <si>
    <t>Montáž celopryžové přejezdové konstrukce málo zatížené v koleji část vnější a vnitřní bez závěrných zídek</t>
  </si>
  <si>
    <t>-1142223978</t>
  </si>
  <si>
    <t>Montáž celopryžové přejezdové konstrukce málo zatížené v koleji část vnější a vnitřní bez závěrných zídek. Poznámka: 1. V cenách jsou započteny náklady na montáž konstrukce. 2. V cenách nejsou obsaženy náklady na dodávku materiálu.</t>
  </si>
  <si>
    <t>5913040210</t>
  </si>
  <si>
    <t>Montáž celopryžové přejezdové konstrukce silně zatížené v koleji část vnější a vnitřní bez závěrných zídek</t>
  </si>
  <si>
    <t>-1135770875</t>
  </si>
  <si>
    <t>Montáž celopryžové přejezdové konstrukce silně zatížené v koleji část vnější a vnitřní bez závěrných zídek. Poznámka: 1. V cenách jsou započteny náklady na montáž konstrukce. 2. V cenách nejsou obsaženy náklady na dodávku materiálu.</t>
  </si>
  <si>
    <t>5913040220</t>
  </si>
  <si>
    <t>Montáž celopryžové přejezdové konstrukce silně zatížené v koleji část vnitřní</t>
  </si>
  <si>
    <t>2109027570</t>
  </si>
  <si>
    <t>Montáž celopryžové přejezdové konstrukce silně zatížené v koleji část vnitřní. Poznámka: 1. V cenách jsou započteny náklady na montáž konstrukce. 2. V cenách nejsou obsaženy náklady na dodávku materiálu.</t>
  </si>
  <si>
    <t>5913040230</t>
  </si>
  <si>
    <t>Montáž celopryžové přejezdové konstrukce silně zatížené v koleji část vnější a vnitřní včetně závěrných zídek</t>
  </si>
  <si>
    <t>-293709169</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</si>
  <si>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</si>
  <si>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5913140010</t>
  </si>
  <si>
    <t>Demontáž přejezdové konstrukce se silničními panely vnější i vnitřní část</t>
  </si>
  <si>
    <t>-211563157</t>
  </si>
  <si>
    <t>Demontáž přejezdové konstrukce se silničními panely vnější i vnitřní část. Poznámka: 1. V cenách jsou započteny náklady na demontáž a naložení na dopravní prostředek.</t>
  </si>
  <si>
    <t>5913140020</t>
  </si>
  <si>
    <t>Demontáž přejezdové konstrukce se silničními panely vnitřní část</t>
  </si>
  <si>
    <t>-1366529951</t>
  </si>
  <si>
    <t>Demontáž přejezdové konstrukce se silničními panely vnitřní část. Poznámka: 1. V cenách jsou započteny náklady na demontáž a naložení na dopravní prostředek.</t>
  </si>
  <si>
    <t>5913145010</t>
  </si>
  <si>
    <t>Montáž přejezdové konstrukce se silničními panely vnější i vnitřní část</t>
  </si>
  <si>
    <t>-642649870</t>
  </si>
  <si>
    <t>Montáž přejezdové konstrukce se silničními panely vnější i vnitřní část. Poznámka: 1. V cenách jsou započteny náklady na montáž konstrukce. 2. V cenách nejsou obsaženy náklady na dodávku materiálu.</t>
  </si>
  <si>
    <t>5913145020</t>
  </si>
  <si>
    <t>Montáž přejezdové konstrukce se silničními panely vnitřní část</t>
  </si>
  <si>
    <t>443026717</t>
  </si>
  <si>
    <t>Montáž přejezdové konstrukce se silničními panely vnitřní část. Poznámka: 1. V cenách jsou započteny náklady na montáž konstrukce. 2. V cenách nejsou obsaženy náklady na dodávku materiálu.</t>
  </si>
  <si>
    <t>5913190110</t>
  </si>
  <si>
    <t>Demontáž dřevěných dílů přechodu fošna</t>
  </si>
  <si>
    <t>-794268526</t>
  </si>
  <si>
    <t>Demontáž dřevěných dílů přechodu fošna. Poznámka: 1. V cenách jsou započteny náklady na demontáž a naložení na dopravní prostředek.</t>
  </si>
  <si>
    <t>5913190120</t>
  </si>
  <si>
    <t>Demontáž dřevěných dílů přechodu trámek</t>
  </si>
  <si>
    <t>-179662915</t>
  </si>
  <si>
    <t>Demontáž dřevěných dílů přechodu trámek. Poznámka: 1. V cenách jsou započteny náklady na demontáž a naložení na dopravní prostředek.</t>
  </si>
  <si>
    <t>5913195110</t>
  </si>
  <si>
    <t>Montáž dřevěných dílů přechodu fošna</t>
  </si>
  <si>
    <t>1572812330</t>
  </si>
  <si>
    <t>Montáž dřevěných dílů přechodu fošna. Poznámka: 1. V cenách jsou započteny náklady na montáž a manipulaci. 2. V cenách nejsou obsaženy náklady na dodávku materiálu.</t>
  </si>
  <si>
    <t>5913195120</t>
  </si>
  <si>
    <t>Montáž dřevěných dílů přechodu trámek</t>
  </si>
  <si>
    <t>-995156771</t>
  </si>
  <si>
    <t>Montáž dřevěných dílů přechodu trámek. Poznámka: 1. V cenách jsou započteny náklady na montáž a manipulaci. 2. V cenách nejsou obsaženy náklady na dodávku materiálu.</t>
  </si>
  <si>
    <t>5913200010</t>
  </si>
  <si>
    <t>Demontáž dřevěné konstrukce přejezdu část vnější a vnitřní</t>
  </si>
  <si>
    <t>-1685866607</t>
  </si>
  <si>
    <t>Demontáž dřevěné konstrukce přejezdu část vnější a vnitřní. Poznámka: 1. V cenách jsou započteny náklady na demontáž a naložení na dopravní prostředek.</t>
  </si>
  <si>
    <t>5913200020</t>
  </si>
  <si>
    <t>Demontáž dřevěné konstrukce přejezdu část vnitřní</t>
  </si>
  <si>
    <t>1968072951</t>
  </si>
  <si>
    <t>Demontáž dřevěné konstrukce přejezdu část vnitřní. Poznámka: 1. V cenách jsou započteny náklady na demontáž a naložení na dopravní prostředek.</t>
  </si>
  <si>
    <t>5913200110</t>
  </si>
  <si>
    <t>Demontáž dřevěné konstrukce přechodu část vnější a vnitřní</t>
  </si>
  <si>
    <t>-1967484221</t>
  </si>
  <si>
    <t>Demontáž dřevěné konstrukce přechodu část vnější a vnitřní. Poznámka: 1. V cenách jsou započteny náklady na demontáž a naložení na dopravní prostředek.</t>
  </si>
  <si>
    <t>5913200120</t>
  </si>
  <si>
    <t>Demontáž dřevěné konstrukce přechodu část vnitřní</t>
  </si>
  <si>
    <t>808151343</t>
  </si>
  <si>
    <t>Demontáž dřevěné konstrukce přechodu část vnitřní. Poznámka: 1. V cenách jsou započteny náklady na demontáž a naložení na dopravní prostředek.</t>
  </si>
  <si>
    <t>5913205010</t>
  </si>
  <si>
    <t>Montáž dřevěné konstrukce přejezdu část vnější a vnitřní</t>
  </si>
  <si>
    <t>909744386</t>
  </si>
  <si>
    <t>Montáž dřevěné konstrukce přejezdu část vnější a vnitřní. Poznámka: 1. V cenách jsou započteny náklady na montáž a manipulaci. 2. V cenách nejsou obsaženy náklady na dodávku materiálu.</t>
  </si>
  <si>
    <t>5913205020</t>
  </si>
  <si>
    <t>Montáž dřevěné konstrukce přejezdu část vnitřní</t>
  </si>
  <si>
    <t>-1181735615</t>
  </si>
  <si>
    <t>Montáž dřevěné konstrukce přejezdu část vnitřní. Poznámka: 1. V cenách jsou započteny náklady na montáž a manipulaci. 2. V cenách nejsou obsaženy náklady na dodávku materiálu.</t>
  </si>
  <si>
    <t>5913205110</t>
  </si>
  <si>
    <t>Montáž dřevěné konstrukce přechodu část vnější a vnitřní</t>
  </si>
  <si>
    <t>-1633170042</t>
  </si>
  <si>
    <t>Montáž dřevěné konstrukce přechodu část vnější a vnitřní. Poznámka: 1. V cenách jsou započteny náklady na montáž a manipulaci. 2. V cenách nejsou obsaženy náklady na dodávku materiálu.</t>
  </si>
  <si>
    <t>5913205120</t>
  </si>
  <si>
    <t>Montáž dřevěné konstrukce přechodu část vnitřní</t>
  </si>
  <si>
    <t>1532104167</t>
  </si>
  <si>
    <t>Montáž dřevěné konstrukce přechodu část vnitřní. Poznámka: 1. V cenách jsou započteny náklady na montáž a manipulaci. 2. V cenách nejsou obsaženy náklady na dodávku materiálu.</t>
  </si>
  <si>
    <t>5913215020</t>
  </si>
  <si>
    <t>Demontáž kolejnicových dílů přejezdu ochranná kolejnice</t>
  </si>
  <si>
    <t>-245284244</t>
  </si>
  <si>
    <t>Demontáž kolejnicových dílů přejezdu ochranná kolejnice. Poznámka: 1. V cenách jsou započteny náklady na demontáž a naložení na dopravní prostředek.</t>
  </si>
  <si>
    <t>5913215040</t>
  </si>
  <si>
    <t>Demontáž kolejnicových dílů přejezdu náběhový klín</t>
  </si>
  <si>
    <t>-1521789134</t>
  </si>
  <si>
    <t>Demontáž kolejnicových dílů přejezdu náběhový klín. Poznámka: 1. V cenách jsou započteny náklady na demontáž a naložení na dopravní prostředek.</t>
  </si>
  <si>
    <t>5913220020</t>
  </si>
  <si>
    <t>Montáž kolejnicových dílů přejezdu ochranná kolejnice</t>
  </si>
  <si>
    <t>1252951030</t>
  </si>
  <si>
    <t>Montáž kolejnicových dílů přejezdu ochranná kolejnice. Poznámka: 1. V cenách jsou započteny náklady na montáž a manipulaci. 2. V cenách nejsou obsaženy náklady na dodávku materiálu.</t>
  </si>
  <si>
    <t>5913220040</t>
  </si>
  <si>
    <t>Montáž kolejnicových dílů přejezdu náběhový klín</t>
  </si>
  <si>
    <t>-1741612461</t>
  </si>
  <si>
    <t>Montáž kolejnicových dílů přejezdu náběhový klín. Poznámka: 1. V cenách jsou započteny náklady na montáž a manipulaci. 2. V cenách nejsou obsaženy náklady na dodávku materiálu.</t>
  </si>
  <si>
    <t>5913235010</t>
  </si>
  <si>
    <t>Dělení AB komunikace řezáním hloubky do 10 cm</t>
  </si>
  <si>
    <t>839914310</t>
  </si>
  <si>
    <t>Dělení AB komunikace řezáním hloubky do 10 cm. Poznámka: 1. V cenách jsou započteny náklady na provedení úkolu.</t>
  </si>
  <si>
    <t>5913235020</t>
  </si>
  <si>
    <t>Dělení AB komunikace řezáním hloubky do 20 cm</t>
  </si>
  <si>
    <t>-1915336876</t>
  </si>
  <si>
    <t>Dělení AB komunikace řezáním hloubky do 20 cm. Poznámka: 1. V cenách jsou započteny náklady na provedení úkolu.</t>
  </si>
  <si>
    <t>5913235030</t>
  </si>
  <si>
    <t>Dělení AB komunikace řezáním hloubky do 30 cm</t>
  </si>
  <si>
    <t>-1689356859</t>
  </si>
  <si>
    <t>Dělení AB komunikace řezáním hloubky do 30 cm. Poznámka: 1. V cenách jsou započteny náklady na provedení úkolu.</t>
  </si>
  <si>
    <t>5913240010</t>
  </si>
  <si>
    <t>Odstranění AB komunikace odtěžením nebo frézováním hloubky do 10 cm</t>
  </si>
  <si>
    <t>-207693116</t>
  </si>
  <si>
    <t>Odstranění AB komunikace odtěžením nebo frézováním hloubky do 10 cm. Poznámka: 1. V cenách jsou započteny náklady na odtěžení nebo frézování a naložení výzisku na dopravní prostředek.</t>
  </si>
  <si>
    <t>5913240020</t>
  </si>
  <si>
    <t>Odstranění AB komunikace odtěžením nebo frézováním hloubky do 20 cm</t>
  </si>
  <si>
    <t>-1509305001</t>
  </si>
  <si>
    <t>Odstranění AB komunikace odtěžením nebo frézováním hloubky do 20 cm. Poznámka: 1. V cenách jsou započteny náklady na odtěžení nebo frézování a naložení výzisku na dopravní prostředek.</t>
  </si>
  <si>
    <t>5913240030</t>
  </si>
  <si>
    <t>Odstranění AB komunikace odtěžením nebo frézováním hloubky do 30 cm</t>
  </si>
  <si>
    <t>1322423173</t>
  </si>
  <si>
    <t>Odstranění AB komunikace odtěžením nebo frézováním hloubky do 30 cm. Poznámka: 1. V cenách jsou započteny náklady na odtěžení nebo frézování a naložení výzisku na dopravní prostředek.</t>
  </si>
  <si>
    <t>5913245010</t>
  </si>
  <si>
    <t>Oprava komunikace vyplněním trhlin zálivkovou hmotou</t>
  </si>
  <si>
    <t>-348771752</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</si>
  <si>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</si>
  <si>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5913245220</t>
  </si>
  <si>
    <t>Oprava komunikace vyplněním výtluků hloubky do 10 cm</t>
  </si>
  <si>
    <t>-474146431</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</si>
  <si>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</si>
  <si>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5913245230</t>
  </si>
  <si>
    <t>Oprava komunikace vyplněním výtluků hloubky do 20 cm</t>
  </si>
  <si>
    <t>-1736088613</t>
  </si>
  <si>
    <t>Oprava komunikace vyplněním výtluků hloubky do 20 cm. Poznámka: 1. V cenách jsou započteny náklady očištění místa od nečistot, vyplnění trhlin zalitím, nerovností nebo výtluku vyplněním a zhutnění výplně. 2. V cenách nejsou obsaženy náklady na dodávku materiálu.</t>
  </si>
  <si>
    <t>5913250010</t>
  </si>
  <si>
    <t>Zřízení konstrukce vozovky asfaltobetonové dle vzorového listu Ž lehké - ložní a obrusná vrstva tloušťky do 12 cm</t>
  </si>
  <si>
    <t>499039391</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</si>
  <si>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</si>
  <si>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5913250020</t>
  </si>
  <si>
    <t>Zřízení konstrukce vozovky asfaltobetonové dle vzorového listu Ž těžké - podkladní, ložní a obrusná vrstva tloušťky do 25 cm</t>
  </si>
  <si>
    <t>-1265875431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</si>
  <si>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</si>
  <si>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5913270010</t>
  </si>
  <si>
    <t>Vložení výztužné vložky textilní nebo geosyntetické</t>
  </si>
  <si>
    <t>-304828998</t>
  </si>
  <si>
    <t>Vložení výztužné vložky textilní nebo geosyntetické. Poznámka: 1. V cenách jsou započteny náklady na vložení vložky pro zvýšení soudržnosti vrstev asfaltobetonu . 2. V cenách nejsou obsaženy náklady na dodávku materiálu.</t>
  </si>
  <si>
    <t>5913280035</t>
  </si>
  <si>
    <t>Demontáž dílů komunikace ze zámkové dlažby uložení v podsypu</t>
  </si>
  <si>
    <t>-900466722</t>
  </si>
  <si>
    <t>Demontáž dílů komunikace ze zámkové dlažby uložení v podsypu. Poznámka: 1. V cenách jsou započteny náklady na odstranění dlažby nebo obrubníku a naložení na dopravní prostředek.</t>
  </si>
  <si>
    <t>5913280210</t>
  </si>
  <si>
    <t>Demontáž dílů komunikace obrubníku uložení v betonu</t>
  </si>
  <si>
    <t>1393368182</t>
  </si>
  <si>
    <t>Demontáž dílů komunikace obrubníku uložení v betonu. Poznámka: 1. V cenách jsou započteny náklady na odstranění dlažby nebo obrubníku a naložení na dopravní prostředek.</t>
  </si>
  <si>
    <t>5913285035</t>
  </si>
  <si>
    <t>Montáž dílů komunikace ze zámkové dlažby uložení v podsypu</t>
  </si>
  <si>
    <t>-1123843480</t>
  </si>
  <si>
    <t>Montáž dílů komunikace ze zámkové dlažby uložení v podsypu. Poznámka: 1. V cenách jsou započteny náklady na osazení dlažby nebo obrubníku. 2. V cenách nejsou obsaženy náklady na dodávku materiálu.</t>
  </si>
  <si>
    <t>5913285210</t>
  </si>
  <si>
    <t>Montáž dílů komunikace obrubníku uložení v betonu</t>
  </si>
  <si>
    <t>-1982250587</t>
  </si>
  <si>
    <t>Montáž dílů komunikace obrubníku uložení v betonu. Poznámka: 1. V cenách jsou započteny náklady na osazení dlažby nebo obrubníku. 2. V cenách nejsou obsaženy náklady na dodávku materiálu.</t>
  </si>
  <si>
    <t>5913320030</t>
  </si>
  <si>
    <t>Oplocení dráhy demontáž pletiva</t>
  </si>
  <si>
    <t>-1176784626</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</si>
  <si>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</si>
  <si>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5913320034</t>
  </si>
  <si>
    <t>Oplocení dráhy demontáž sloupku včetně patky</t>
  </si>
  <si>
    <t>1133771815</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</si>
  <si>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</si>
  <si>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5913320040</t>
  </si>
  <si>
    <t>Oplocení dráhy montáž pletiva</t>
  </si>
  <si>
    <t>423691765</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</si>
  <si>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</si>
  <si>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5913320044</t>
  </si>
  <si>
    <t>Oplocení dráhy montáž sloupku včetně patky</t>
  </si>
  <si>
    <t>-1977981888</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</si>
  <si>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</si>
  <si>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5913322030</t>
  </si>
  <si>
    <t>Demontáž svislé dopravní značky včetně sloupku a patky</t>
  </si>
  <si>
    <t>-364767803</t>
  </si>
  <si>
    <t>Demontáž svislé dopravní značky včetně sloupku a patky. Poznámka: 1. V cenách jsou započteny náklady na demontáž dílů, jejich naložení na dopravní prostředek a urovnání terénu.</t>
  </si>
  <si>
    <t>5913323030</t>
  </si>
  <si>
    <t>Montáž svislé dopravní značky včetně sloupku a patky</t>
  </si>
  <si>
    <t>-1330053669</t>
  </si>
  <si>
    <t>Montáž svislé dopravní značky včetně sloupku a patky. Poznámka: 1. V cenách jsou započteny náklady na montáž dílů včetně zemních prací a úpravy terénu. 2. V cenách nejsou obsaženy náklady na dodávku materiálu.</t>
  </si>
  <si>
    <t>5913440010</t>
  </si>
  <si>
    <t>Nátěr vizuálně kontrastního pruhu nástupiště šíře do 100 mm</t>
  </si>
  <si>
    <t>251745663</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</si>
  <si>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</si>
  <si>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Poznámka k položce:_x000D_
Metr pruhu=m</t>
  </si>
  <si>
    <t>5914001110</t>
  </si>
  <si>
    <t>Zřízení gabionu vázaného s oky 100x100 mm o rozměru 0,5x0,5x0,5 m (0,125 m3)</t>
  </si>
  <si>
    <t>-890719378</t>
  </si>
  <si>
    <t>Zřízení gabionu vázaného s oky 100x100 mm o rozměru 0,5x0,5x0,5 m (0,125 m3). Poznámka: 1. V cenách jsou započteny náklady na přípravu gabionové drážky, montáž koše, vyskládání pohledových stran a vyplnění koše kamenivem. 2. V cenách nejsou započteny náklady na zemní práce a na dodávku materiálu.</t>
  </si>
  <si>
    <t>Poznámka k položce:_x000D_
Koš=kus</t>
  </si>
  <si>
    <t>5914001140</t>
  </si>
  <si>
    <t>Zřízení gabionu vázaného s oky 100x100 mm o rozměru 2,0x0,5x0,5 m (0,500 m3)</t>
  </si>
  <si>
    <t>-844179716</t>
  </si>
  <si>
    <t>Zřízení gabionu vázaného s oky 100x100 mm o rozměru 2,0x0,5x0,5 m (0,500 m3). Poznámka: 1. V cenách jsou započteny náklady na přípravu gabionové drážky, montáž koše, vyskládání pohledových stran a vyplnění koše kamenivem. 2. V cenách nejsou započteny náklady na zemní práce a na dodávku materiálu.</t>
  </si>
  <si>
    <t>5914001180</t>
  </si>
  <si>
    <t>Zřízení gabionu vázaného s oky 100x100 mm o rozměru 2,0x1,0x1,0 m (2,000 m3)</t>
  </si>
  <si>
    <t>1997888320</t>
  </si>
  <si>
    <t>Zřízení gabionu vázaného s oky 100x100 mm o rozměru 2,0x1,0x1,0 m (2,000 m3). Poznámka: 1. V cenách jsou započteny náklady na přípravu gabionové drážky, montáž koše, vyskládání pohledových stran a vyplnění koše kamenivem. 2. V cenách nejsou započteny náklady na zemní práce a na dodávku materiálu.</t>
  </si>
  <si>
    <t>5914005020</t>
  </si>
  <si>
    <t>Rozšíření stezky zemního tělesa dle VL Ž2 betonovými prefabikáty</t>
  </si>
  <si>
    <t>2094794659</t>
  </si>
  <si>
    <t>Rozšíření stezky zemního tělesa dle VL Ž2 betonovými prefabikáty. Poznámka: 1. V cenách jsou započteny i náklady na uložení výzisku na terén nebo naložení na dopravní prostředek. 2. V cenách nejsou obsaženy náklady na dodávku materiálu, odtěžení zemního tělesa, dopravu a skládkovné.</t>
  </si>
  <si>
    <t>5914005040</t>
  </si>
  <si>
    <t>Rozšíření stezky zemního tělesa dle VL Ž2 použitými železobetonovými pražci</t>
  </si>
  <si>
    <t>-1265070771</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</si>
  <si>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</si>
  <si>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5914015010</t>
  </si>
  <si>
    <t>Čištění odvodňovacích zařízení ručně příkop zpevněný</t>
  </si>
  <si>
    <t>1980757454</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</si>
  <si>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</si>
  <si>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5914015020</t>
  </si>
  <si>
    <t>Čištění odvodňovacích zařízení ručně příkop nezpevněný</t>
  </si>
  <si>
    <t>-1051220480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</si>
  <si>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</si>
  <si>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5914015100</t>
  </si>
  <si>
    <t>Čištění odvodňovacích zařízení ručně silniční vpusť</t>
  </si>
  <si>
    <t>36240225</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</si>
  <si>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</si>
  <si>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5914015110</t>
  </si>
  <si>
    <t>Čištění odvodňovacích zařízení ručně žlab s mřížkou (ekodrén)</t>
  </si>
  <si>
    <t>1813698541</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</si>
  <si>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</si>
  <si>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5914015120</t>
  </si>
  <si>
    <t>Čištění odvodňovacích zařízení ručně žlab štěrbinový</t>
  </si>
  <si>
    <t>2051533876</t>
  </si>
  <si>
    <t>Čištění odvodňovacích zařízení ručně žlab štěrbinový. Poznámka: 1. V cenách jsou započteny náklady na vyčištění od nánosu a nečistot a rozprostření výzisku na terén nebo naložení na dopravní prostředek. 2. V cenách nejsou obsaženy náklady na dopravu a skládkovné.</t>
  </si>
  <si>
    <t>5914015130</t>
  </si>
  <si>
    <t>Čištění odvodňovacích zařízení ručně prahová vpusť s mříží</t>
  </si>
  <si>
    <t>-722116084</t>
  </si>
  <si>
    <t>Čištění odvodňovacích zařízení ručně prahová vpusť s mříží. Poznámka: 1. V cenách jsou započteny náklady na vyčištění od nánosu a nečistot a rozprostření výzisku na terén nebo naložení na dopravní prostředek. 2. V cenách nejsou obsaženy náklady na dopravu a skládkovné.</t>
  </si>
  <si>
    <t>5914020020</t>
  </si>
  <si>
    <t>Čištění otevřených odvodňovacích zařízení strojně příkop nezpevněný</t>
  </si>
  <si>
    <t>2069821944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</si>
  <si>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</si>
  <si>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5914030010</t>
  </si>
  <si>
    <t>Demontáž dílů otevřeného odvodnění příkopové tvárnice</t>
  </si>
  <si>
    <t>-673378823</t>
  </si>
  <si>
    <t>Demontáž dílů otevřeného odvodnění příkopové tvárnice. Poznámka: 1. V cenách jsou započteny náklady na demontáž dílů, zához, urovnání a úpravu terénu nebo naložení výzisku na dopravní prostředek. 2. V cenách nejsou obsaženy náklady na dopravu a skládkovné.</t>
  </si>
  <si>
    <t>5914030130</t>
  </si>
  <si>
    <t>Demontáž dílů otevřeného odvodnění příkopové zídky z lomového kamene</t>
  </si>
  <si>
    <t>-594539926</t>
  </si>
  <si>
    <t>Demontáž dílů otevřeného odvodnění příkopové zídky z lomového kamene. Poznámka: 1. V cenách jsou započteny náklady na demontáž dílů, zához, urovnání a úpravu terénu nebo naložení výzisku na dopravní prostředek. 2. V cenách nejsou obsaženy náklady na dopravu a skládkovné.</t>
  </si>
  <si>
    <t>5914030510</t>
  </si>
  <si>
    <t>Demontáž dílů otevřeného odvodnění silničního žlabu s mřížkou</t>
  </si>
  <si>
    <t>-1209231455</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</si>
  <si>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</si>
  <si>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5914030520</t>
  </si>
  <si>
    <t>Demontáž dílů otevřeného odvodnění silničního žlabu štěrbinového</t>
  </si>
  <si>
    <t>-1078370140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</si>
  <si>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</si>
  <si>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5914030550</t>
  </si>
  <si>
    <t>Demontáž dílů otevřeného odvodnění prahové vpusti z prefabrikovaných dílů</t>
  </si>
  <si>
    <t>1294151454</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</si>
  <si>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</si>
  <si>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5914030560</t>
  </si>
  <si>
    <t>Demontáž dílů otevřeného odvodnění prahové vpusti z monolitického betonu</t>
  </si>
  <si>
    <t>-2074283473</t>
  </si>
  <si>
    <t>Demontáž dílů otevřeného odvodnění prahové vpusti z monolitického betonu. Poznámka: 1. V cenách jsou započteny náklady na demontáž dílů, zához, urovnání a úpravu terénu nebo naložení výzisku na dopravní prostředek. 2. V cenách nejsou obsaženy náklady na dopravu a skládkovné.</t>
  </si>
  <si>
    <t>5914035010</t>
  </si>
  <si>
    <t>Zřízení otevřených odvodňovacích zařízení příkopové tvárnice</t>
  </si>
  <si>
    <t>-172146262</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</si>
  <si>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</si>
  <si>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5914035110</t>
  </si>
  <si>
    <t>Zřízení otevřených odvodňovacích zařízení příkopové zídky monolitická betonová</t>
  </si>
  <si>
    <t>-633490175</t>
  </si>
  <si>
    <t>Zřízení otevřených odvodňovacích zařízení příkopové zídky monolitická betonová.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</si>
  <si>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5914035130</t>
  </si>
  <si>
    <t>Zřízení otevřených odvodňovacích zařízení příkopové zídky z lomového kamene</t>
  </si>
  <si>
    <t>-10092365</t>
  </si>
  <si>
    <t>Zřízení otevřených odvodňovacích zařízení příkopové zídky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</si>
  <si>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5914035460</t>
  </si>
  <si>
    <t>Zřízení otevřených odvodňovacích zařízení trativodní výusť prefabrikované díly</t>
  </si>
  <si>
    <t>-165643091</t>
  </si>
  <si>
    <t>Zřízení otevřených odvodňovacích zařízení trativodní výusť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</si>
  <si>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5914035470</t>
  </si>
  <si>
    <t>Zřízení otevřených odvodňovacích zařízení trativodní výusť z lomového kamene</t>
  </si>
  <si>
    <t>420784146</t>
  </si>
  <si>
    <t>Zřízení otevřených odvodňovacích zařízení trativodní výusť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</si>
  <si>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5914035510</t>
  </si>
  <si>
    <t>Zřízení otevřených odvodňovacích zařízení silničního žlabu s mřížkou</t>
  </si>
  <si>
    <t>-798153409</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</si>
  <si>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</si>
  <si>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5914035520</t>
  </si>
  <si>
    <t>Zřízení otevřených odvodňovacích zařízení silničního žlabu štěrbinový</t>
  </si>
  <si>
    <t>658475603</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</si>
  <si>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</si>
  <si>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5914035550</t>
  </si>
  <si>
    <t>Zřízení otevřených odvodňovacích zařízení prahové vpusti prefabrikované díly</t>
  </si>
  <si>
    <t>1005531355</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</si>
  <si>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</si>
  <si>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5914035560</t>
  </si>
  <si>
    <t>Zřízení otevřených odvodňovacích zařízení prahové vpusti monolitická betonová konstrukce</t>
  </si>
  <si>
    <t>-202646164</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</si>
  <si>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</si>
  <si>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5914055010</t>
  </si>
  <si>
    <t>Zřízení krytých odvodňovacích zařízení potrubí trativodu</t>
  </si>
  <si>
    <t>2098719847</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</si>
  <si>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</si>
  <si>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</si>
  <si>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t>
  </si>
  <si>
    <t>1293409101</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</si>
  <si>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</si>
  <si>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</si>
  <si>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t>
  </si>
  <si>
    <t>1433236160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</si>
  <si>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</si>
  <si>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5914055040</t>
  </si>
  <si>
    <t>Zřízení krytých odvodňovacích zařízení svodné šachty</t>
  </si>
  <si>
    <t>-1250115304</t>
  </si>
  <si>
    <t>Zřízení krytých odvodňovacích zařízení svodné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</si>
  <si>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5914055060</t>
  </si>
  <si>
    <t>Zřízení krytých odvodňovacích zařízení vsakovacího žebra</t>
  </si>
  <si>
    <t>1874729694</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</si>
  <si>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</si>
  <si>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5914075120</t>
  </si>
  <si>
    <t>Zřízení konstrukční vrstvy pražcového podloží včetně geotextilie tl. 0,30 m</t>
  </si>
  <si>
    <t>1304922144</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</si>
  <si>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</si>
  <si>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položce:_x000D_
VL Ž4 typ 3</t>
  </si>
  <si>
    <t>5914080010</t>
  </si>
  <si>
    <t>Zřízení ochrany zemních svahů vegetační</t>
  </si>
  <si>
    <t>389472841</t>
  </si>
  <si>
    <t>Zřízení ochrany zemních svahů vegetační. Poznámka: 1. V cenách jsou započteny náklady na naložení výzisku na dopravní prostředek. 2. V cenách nejsou obsaženy náklady na dodávku materiálu a zemní práce.</t>
  </si>
  <si>
    <t>Poznámka k položce:_x000D_
VL Ž5</t>
  </si>
  <si>
    <t>5914080020</t>
  </si>
  <si>
    <t>Zřízení ochrany zemních svahů technické</t>
  </si>
  <si>
    <t>793060683</t>
  </si>
  <si>
    <t>Zřízení ochrany zemních svahů technické. Poznámka: 1. V cenách jsou započteny náklady na naložení výzisku na dopravní prostředek. 2. V cenách nejsou obsaženy náklady na dodávku materiálu a zemní práce.</t>
  </si>
  <si>
    <t>5914080030</t>
  </si>
  <si>
    <t>Zřízení ochrany zemních svahů kombinované</t>
  </si>
  <si>
    <t>1236363899</t>
  </si>
  <si>
    <t>Zřízení ochrany zemních svahů kombinované. Poznámka: 1. V cenách jsou započteny náklady na naložení výzisku na dopravní prostředek. 2. V cenách nejsou obsaženy náklady na dodávku materiálu a zemní práce.</t>
  </si>
  <si>
    <t>5914080110</t>
  </si>
  <si>
    <t>Zřízení ochrany skalních svahů kamenné zdi</t>
  </si>
  <si>
    <t>102514629</t>
  </si>
  <si>
    <t>Zřízení ochrany skalních svahů kamenné zdi. Poznámka: 1. V cenách jsou započteny náklady na naložení výzisku na dopravní prostředek. 2. V cenách nejsou obsaženy náklady na dodávku materiálu a zemní práce.</t>
  </si>
  <si>
    <t>5914090010</t>
  </si>
  <si>
    <t>Zřízení zemního valu z přebytečného výzisku KL a zeminy</t>
  </si>
  <si>
    <t>1920921415</t>
  </si>
  <si>
    <t>Zřízení zemního valu z přebytečného výzisku KL a zeminy. Poznámka: 1. V cenách jsou započteny náklady na rozprostření zeminy, úpravu a osvahování valu jako ochrany proti hluku a sněhu. 2. V cenách nejsou obsaženy náklady na vegetační úpravu.</t>
  </si>
  <si>
    <t>5914095010</t>
  </si>
  <si>
    <t>Čištění skalních svahů v ochranném pásmu dráhy od vegetace a porostů</t>
  </si>
  <si>
    <t>1296126820</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</si>
  <si>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</si>
  <si>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5914095020</t>
  </si>
  <si>
    <t>Čištění skalních svahů v ochranném pásmu dráhy od zvětralé horniny</t>
  </si>
  <si>
    <t>390165006</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</si>
  <si>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</si>
  <si>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5914115330</t>
  </si>
  <si>
    <t>Demontáž nástupištních desek Sudop K (KD,KS) 150</t>
  </si>
  <si>
    <t>-1164523357</t>
  </si>
  <si>
    <t>Demontáž nástupištních desek Sudop K (KD,KS) 150. Poznámka: 1. V cenách jsou započteny náklady na snesení, uložení nebo naložení na dopravní prostředek a uložení na úložišti.</t>
  </si>
  <si>
    <t>5914115340</t>
  </si>
  <si>
    <t>Demontáž nástupištních desek Sudop K 230</t>
  </si>
  <si>
    <t>-874336919</t>
  </si>
  <si>
    <t>Demontáž nástupištních desek Sudop K 230. Poznámka: 1. V cenách jsou započteny náklady na snesení, uložení nebo naložení na dopravní prostředek a uložení na úložišti.</t>
  </si>
  <si>
    <t>5914120010</t>
  </si>
  <si>
    <t>Demontáž nástupiště úrovňového sypaného v celé šíři</t>
  </si>
  <si>
    <t>1981911249</t>
  </si>
  <si>
    <t>Demontáž nástupiště úrovňového sypaného v celé šíři. Poznámka: 1. V cenách jsou započteny náklady na snesení dílů i zásypu a jejich uložení na plochu nebo naložení na dopravní prostředek a uložení na úložišti.</t>
  </si>
  <si>
    <t>5914120020</t>
  </si>
  <si>
    <t>Demontáž nástupiště úrovňového hrana Tischer</t>
  </si>
  <si>
    <t>-362554637</t>
  </si>
  <si>
    <t>Demontáž nástupiště úrovňového hrana Tischer. Poznámka: 1. V cenách jsou započteny náklady na snesení dílů i zásypu a jejich uložení na plochu nebo naložení na dopravní prostředek a uložení na úložišti.</t>
  </si>
  <si>
    <t>5914120030</t>
  </si>
  <si>
    <t>Demontáž nástupiště úrovňového Tischer jednostranného včetně podložek</t>
  </si>
  <si>
    <t>-1120342816</t>
  </si>
  <si>
    <t>Demontáž nástupiště úrovňového Tischer jednostranného včetně podložek. Poznámka: 1. V cenách jsou započteny náklady na snesení dílů i zásypu a jejich uložení na plochu nebo naložení na dopravní prostředek a uložení na úložišti.</t>
  </si>
  <si>
    <t>5914120040</t>
  </si>
  <si>
    <t>Demontáž nástupiště úrovňového Tischer oboustranného včetně podložek</t>
  </si>
  <si>
    <t>-591262053</t>
  </si>
  <si>
    <t>Demontáž nástupiště úrovňového Tischer oboustranného včetně podložek. Poznámka: 1. V cenách jsou započteny náklady na snesení dílů i zásypu a jejich uložení na plochu nebo naložení na dopravní prostředek a uložení na úložišti.</t>
  </si>
  <si>
    <t>5914125030</t>
  </si>
  <si>
    <t>Montáž nástupištních desek Sudop K (KD,KS) 150</t>
  </si>
  <si>
    <t>1306366110</t>
  </si>
  <si>
    <t>Montáž nástupištních desek Sudop K (KD,KS) 150. Poznámka: 1. V cenách jsou započteny náklady na manipulaci a montáž desek podle vzorového listu. 2. V cenách nejsou obsaženy náklady na dodávku materiálu.</t>
  </si>
  <si>
    <t>5914125040</t>
  </si>
  <si>
    <t>Montáž nástupištních desek Sudop K 230</t>
  </si>
  <si>
    <t>-791951353</t>
  </si>
  <si>
    <t>Montáž nástupištních desek Sudop K 230. Poznámka: 1. V cenách jsou započteny náklady na manipulaci a montáž desek podle vzorového listu. 2. V cenách nejsou obsaženy náklady na dodávku materiálu.</t>
  </si>
  <si>
    <t>5914130005</t>
  </si>
  <si>
    <t>Montáž nástupiště úrovňového sypaného v celé šíři</t>
  </si>
  <si>
    <t>-441220944</t>
  </si>
  <si>
    <t>Montáž nástupiště úrovňového sypaného v celé šíři. Poznámka: 1. V cenách jsou započteny náklady na úpravu terénu, montáž a zásyp podle vzorového listu. 2. V cenách nejsou obsaženy náklady na dodávku materiálu.</t>
  </si>
  <si>
    <t>5914130020</t>
  </si>
  <si>
    <t>Montáž nástupiště úrovňového hrana Tischer</t>
  </si>
  <si>
    <t>-763376679</t>
  </si>
  <si>
    <t>Montáž nástupiště úrovňového hrana Tischer. Poznámka: 1. V cenách jsou započteny náklady na úpravu terénu, montáž a zásyp podle vzorového listu. 2. V cenách nejsou obsaženy náklady na dodávku materiálu.</t>
  </si>
  <si>
    <t>5914130040</t>
  </si>
  <si>
    <t>Montáž nástupiště úrovňového Tischer oboustranné</t>
  </si>
  <si>
    <t>1590621616</t>
  </si>
  <si>
    <t>Montáž nástupiště úrovňového Tischer oboustranné. Poznámka: 1. V cenách jsou započteny náklady na úpravu terénu, montáž a zásyp podle vzorového listu. 2. V cenách nejsou obsaženy náklady na dodávku materiálu.</t>
  </si>
  <si>
    <t>5914145010</t>
  </si>
  <si>
    <t>Demontáž zarážedla zemního</t>
  </si>
  <si>
    <t>-934575050</t>
  </si>
  <si>
    <t>Demontáž zarážedla zemního. Poznámka: 1. V cenách jsou započteny náklady na vybourání, odstranění a naložení výzisku na dopravní prostředek.</t>
  </si>
  <si>
    <t>5914145020</t>
  </si>
  <si>
    <t>Demontáž zarážedla kolejnicového</t>
  </si>
  <si>
    <t>963627244</t>
  </si>
  <si>
    <t>Demontáž zarážedla kolejnicového. Poznámka: 1. V cenách jsou započteny náklady na vybourání, odstranění a naložení výzisku na dopravní prostředek.</t>
  </si>
  <si>
    <t>5914150010</t>
  </si>
  <si>
    <t>Montáž zarážedla zemního</t>
  </si>
  <si>
    <t>1478281057</t>
  </si>
  <si>
    <t>Montáž zarážedla zemního. Poznámka: 1. V cenách jsou započteny náklady na manipulaci a naložení materiálu na dopravní prostředek podle vzorového listu. 2. V cenách nejsou obsaženy náklady na dodávku materiálu.</t>
  </si>
  <si>
    <t>5914150020</t>
  </si>
  <si>
    <t>Montáž zarážedla kolejnicového</t>
  </si>
  <si>
    <t>1938064713</t>
  </si>
  <si>
    <t>Montáž zarážedla kolejnicového. Poznámka: 1. V cenách jsou započteny náklady na manipulaci a naložení materiálu na dopravní prostředek podle vzorového listu. 2. V cenách nejsou obsaženy náklady na dodávku materiálu.</t>
  </si>
  <si>
    <t>5915005010</t>
  </si>
  <si>
    <t>Hloubení rýh nebo jam na železničním spodku I. třídy</t>
  </si>
  <si>
    <t>1140836390</t>
  </si>
  <si>
    <t>Hloubení rýh nebo jam na železničním spodku I. třídy. Poznámka: 1. V cenách jsou započteny náklady na hloubení a uložení výzisku na terén nebo naložení na dopravní prostředek a uložení na úložišti.</t>
  </si>
  <si>
    <t>5915005020</t>
  </si>
  <si>
    <t>Hloubení rýh nebo jam na železničním spodku II. třídy</t>
  </si>
  <si>
    <t>344965705</t>
  </si>
  <si>
    <t>Hloubení rýh nebo jam na železničním spodku II. třídy. Poznámka: 1. V cenách jsou započteny náklady na hloubení a uložení výzisku na terén nebo naložení na dopravní prostředek a uložení na úložišti.</t>
  </si>
  <si>
    <t>5915005030</t>
  </si>
  <si>
    <t>Hloubení rýh nebo jam na železničním spodku III. třídy</t>
  </si>
  <si>
    <t>-704154829</t>
  </si>
  <si>
    <t>Hloubení rýh nebo jam na železničním spodku III. třídy. Poznámka: 1. V cenách jsou započteny náklady na hloubení a uložení výzisku na terén nebo naložení na dopravní prostředek a uložení na úložišti.</t>
  </si>
  <si>
    <t>5915010010</t>
  </si>
  <si>
    <t>Těžení zeminy nebo horniny železničního spodku I. třídy</t>
  </si>
  <si>
    <t>-1133266934</t>
  </si>
  <si>
    <t>Těžení zeminy nebo horniny železničního spodku I. třídy. Poznámka: 1. V cenách jsou započteny náklady na těžení a uložení výzisku na terén nebo naložení na dopravní prostředek a uložení na úložišti.</t>
  </si>
  <si>
    <t>5915010020</t>
  </si>
  <si>
    <t>Těžení zeminy nebo horniny železničního spodku II. třídy</t>
  </si>
  <si>
    <t>-364375636</t>
  </si>
  <si>
    <t>Těžení zeminy nebo horniny železničního spodku II. třídy. Poznámka: 1. V cenách jsou započteny náklady na těžení a uložení výzisku na terén nebo naložení na dopravní prostředek a uložení na úložišti.</t>
  </si>
  <si>
    <t>5915010030</t>
  </si>
  <si>
    <t>Těžení zeminy nebo horniny železničního spodku III. třídy</t>
  </si>
  <si>
    <t>595538515</t>
  </si>
  <si>
    <t>Těžení zeminy nebo horniny železničního spodku III. třídy. Poznámka: 1. V cenách jsou započteny náklady na těžení a uložení výzisku na terén nebo naložení na dopravní prostředek a uložení na úložišti.</t>
  </si>
  <si>
    <t>5915015010</t>
  </si>
  <si>
    <t>Svahování zemního tělesa železničního spodku v náspu</t>
  </si>
  <si>
    <t>-335522784</t>
  </si>
  <si>
    <t>Svahování zemního tělesa železničního spodku v náspu. Poznámka: 1. V cenách jsou započteny náklady na svahování železničního tělesa a uložení výzisku na terén nebo naložení na dopravní prostředek.</t>
  </si>
  <si>
    <t>5915015020</t>
  </si>
  <si>
    <t>Svahování zemního tělesa železničního spodku v zářezu</t>
  </si>
  <si>
    <t>-1685166535</t>
  </si>
  <si>
    <t>Svahování zemního tělesa železničního spodku v zářezu. Poznámka: 1. V cenách jsou započteny náklady na svahování železničního tělesa a uložení výzisku na terén nebo naložení na dopravní prostředek.</t>
  </si>
  <si>
    <t>5915020010</t>
  </si>
  <si>
    <t>Povrchová úprava plochy železničního spodku</t>
  </si>
  <si>
    <t>-2043916734</t>
  </si>
  <si>
    <t>Povrchová úprava plochy železničního spodku. Poznámka: 1. V cenách jsou započteny náklady na urovnání a úpravu ploch nebo skládek výzisku kameniva a zeminy s jejich případnou rekultivací.</t>
  </si>
  <si>
    <t>5915025010</t>
  </si>
  <si>
    <t>Úprava vrstvy KL po snesení kolejového roštu koleje nebo výhybky</t>
  </si>
  <si>
    <t>-1479799836</t>
  </si>
  <si>
    <t>Úprava vrstvy KL po snesení kolejového roštu koleje nebo výhybky. Poznámka: 1. V cenách jsou započteny náklady na rozhrnutí a urovnání KL a terénu z důvodu rušení trati.</t>
  </si>
  <si>
    <t>5915030010</t>
  </si>
  <si>
    <t>Bourání drobných staveb železničního spodku zarážedel</t>
  </si>
  <si>
    <t>-1356401284</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</si>
  <si>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</si>
  <si>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5915030020</t>
  </si>
  <si>
    <t>Bourání drobných staveb železničního spodku montážních jam</t>
  </si>
  <si>
    <t>-584252471</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</si>
  <si>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</si>
  <si>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5916005040</t>
  </si>
  <si>
    <t>Úklid veřejných prostor v prostoru nástupiště odpadků v kolejišti</t>
  </si>
  <si>
    <t>-1947447275</t>
  </si>
  <si>
    <t>Úklid veřejných prostor v prostoru nástupiště odpadků v kolejišti. Poznámka: 1. V cenách jsou započteny náklady na úklid od nečistot a odpadků a naložení odpadu na dopravní prostředek. 2. V cenách nejsou obsaženy náklady na odklízení sněhu a ledu, dopravu a skládkovné.</t>
  </si>
  <si>
    <t>5916005050</t>
  </si>
  <si>
    <t>Úklid veřejných prostor v prostoru nástupiště vyprázdnění odpadkových košů</t>
  </si>
  <si>
    <t>2048412225</t>
  </si>
  <si>
    <t>Úklid veřejných prostor v prostoru nástupiště vyprázdnění odpadkových košů. Poznámka: 1. V cenách jsou započteny náklady na úklid od nečistot a odpadků a naložení odpadu na dopravní prostředek. 2. V cenách nejsou obsaženy náklady na odklízení sněhu a ledu, dopravu a skládkovné.</t>
  </si>
  <si>
    <t>5917010010</t>
  </si>
  <si>
    <t>Protihluková stěna betonová výměna dílu</t>
  </si>
  <si>
    <t>-28822445</t>
  </si>
  <si>
    <t>Protihluková stěna betonová výměna dílu. Poznámka: 1. V cenách jsou započteny náklady na naložení odpadu na dopravní prostředek. 2. V cenách nejsou obsaženy náklady na dodávku materiálu, dopravu výzisku a skládkovné.</t>
  </si>
  <si>
    <t>5917010020</t>
  </si>
  <si>
    <t>Protihluková stěna betonová výměna těsnění</t>
  </si>
  <si>
    <t>-1808387358</t>
  </si>
  <si>
    <t>Protihluková stěna betonová výměna těsnění. Poznámka: 1. V cenách jsou započteny náklady na naložení odpadu na dopravní prostředek. 2. V cenách nejsou obsaženy náklady na dodávku materiálu, dopravu výzisku a skládkovné.</t>
  </si>
  <si>
    <t>5917060020</t>
  </si>
  <si>
    <t>Sorpční textilie pro zachycení úkapů v koleji demontáž-vyjmutí</t>
  </si>
  <si>
    <t>-691212780</t>
  </si>
  <si>
    <t>Sorpční textilie pro zachycení úkapů v koleji demontáž-vyjmutí. Poznámka: 1. V cenách jsou započteny náklady na manipulaci a naložení výzisku na dopravní prostředek. 2. V cenách nejsou obsaženy náklady na dodávku materiálu, dopravu a skládkovné.</t>
  </si>
  <si>
    <t>5917060030</t>
  </si>
  <si>
    <t>Sorpční textilie pro zachycení úkapů v koleji montáž-vložení</t>
  </si>
  <si>
    <t>1645404135</t>
  </si>
  <si>
    <t>Sorpční textilie pro zachycení úkapů v koleji montáž-vložení. Poznámka: 1. V cenách jsou započteny náklady na manipulaci a naložení výzisku na dopravní prostředek. 2. V cenách nejsou obsaženy náklady na dodávku materiálu, dopravu a skládkovné.</t>
  </si>
  <si>
    <t>5917060040</t>
  </si>
  <si>
    <t>Sorpční textilie pro zachycení úkapů v koleji zřízení</t>
  </si>
  <si>
    <t>-1852413089</t>
  </si>
  <si>
    <t>Sorpční textilie pro zachycení úkapů v koleji zřízení. Poznámka: 1. V cenách jsou započteny náklady na manipulaci a naložení výzisku na dopravní prostředek. 2. V cenách nejsou obsaženy náklady na dodávku materiálu, dopravu a skládkovné.</t>
  </si>
  <si>
    <t>5914085010</t>
  </si>
  <si>
    <t>Oprava stability konstrukce zemního valu</t>
  </si>
  <si>
    <t>-424587810</t>
  </si>
  <si>
    <t>Oprava stability konstrukce zemního valu. Poznámka: 1. V cenách jsou započteny náklady na opravu stability valu jako ochrany proti hluku a sněhovým závějím. 2. V cenách nejsou obsaženy náklady na vegetační úpravy.</t>
  </si>
  <si>
    <t>Poznámka k souboru cen:_x000D_
1. V cenách jsou započteny náklady na opravu stability valu jako ochrany proti hluku a sněhovým závějím. 2. V cenách nejsou obsaženy náklady na vegetační úpravy.</t>
  </si>
  <si>
    <t>5914100010</t>
  </si>
  <si>
    <t>Oprava ochranné konstrukce a zpevnění svahů ve styku s vodními toky a díly pohozem kameniva</t>
  </si>
  <si>
    <t>-980873973</t>
  </si>
  <si>
    <t>Oprava ochranné konstrukce a zpevnění svahů ve styku s vodními toky a díly pohozem kameniva. Poznámka: 1. V cenách jsou započteny náklady na opravu podle vzorových listů a naložení výzisku na dopravní prostředek. 2. V cenách nejsou obsaženy náklady na dodávku materiálu.</t>
  </si>
  <si>
    <t>Poznámka k souboru cen:_x000D_
1. V cenách jsou započteny náklady na opravu podle vzorových listů a naložení výzisku na dopravní prostředek. 2. V cenách nejsou obsaženy náklady na dodávku materiálu.</t>
  </si>
  <si>
    <t>5914100060</t>
  </si>
  <si>
    <t>Oprava ochranné konstrukce a zpevnění svahů ve styku s vodními toky a díly masivními obklady</t>
  </si>
  <si>
    <t>2112165955</t>
  </si>
  <si>
    <t>Oprava ochranné konstrukce a zpevnění svahů ve styku s vodními toky a díly masivními obklady. Poznámka: 1. V cenách jsou započteny náklady na opravu podle vzorových listů a naložení výzisku na dopravní prostředek. 2. V cenách nejsou obsaženy náklady na dodávku materiálu.</t>
  </si>
  <si>
    <t>5914105020</t>
  </si>
  <si>
    <t>Zřízení ochranné konstrukce železničního tělesa ve styku s vodními toky a díly ochranné konstrukce a zpevnění svahů</t>
  </si>
  <si>
    <t>1903562715</t>
  </si>
  <si>
    <t>Zřízení ochranné konstrukce železničního tělesa ve styku s vodními toky a díly ochranné konstrukce a zpevnění svahů. Poznámka: 1. V cenách jsou započteny náklady na zřízení ochranné konstrukce. 2. V cenách nejsou obsaženy náklady na dodávku materiálu a těžení zeminy.</t>
  </si>
  <si>
    <t>Poznámka k souboru cen:_x000D_
1. V cenách jsou započteny náklady na zřízení ochranné konstrukce. 2. V cenách nejsou obsaženy náklady na dodávku materiálu a těžení zeminy.</t>
  </si>
  <si>
    <t>5917010110</t>
  </si>
  <si>
    <t>Protihluková stěna betonová demontáž dílu</t>
  </si>
  <si>
    <t>-1363532687</t>
  </si>
  <si>
    <t>Protihluková stěna betonová demontáž dílu. Poznámka: 1. V cenách jsou započteny náklady na naložení odpadu na dopravní prostředek. 2. V cenách nejsou obsaženy náklady na dodávku materiálu, dopravu výzisku a skládkovné.</t>
  </si>
  <si>
    <t>Poznámka k souboru cen:_x000D_
1. V cenách jsou započteny náklady na naložení odpadu na dopravní prostředek. 2. V cenách nejsou obsaženy náklady na dodávku materiálu, dopravu výzisku a skládkovné.</t>
  </si>
  <si>
    <t>5917010210</t>
  </si>
  <si>
    <t>Protihluková stěna betonová montáž dílu</t>
  </si>
  <si>
    <t>1083783614</t>
  </si>
  <si>
    <t>Protihluková stěna betonová montáž dílu. Poznámka: 1. V cenách jsou započteny náklady na naložení odpadu na dopravní prostředek. 2. V cenách nejsou obsaženy náklady na dodávku materiálu, dopravu výzisku a skládkovné.</t>
  </si>
  <si>
    <t>5917015010</t>
  </si>
  <si>
    <t>Protihluková stěna plastová výměna dílu</t>
  </si>
  <si>
    <t>-1903814812</t>
  </si>
  <si>
    <t>Protihluková stěna plastová výměna dílu. Poznámka: 1. V cenách jsou započteny náklady na naložení odpadu na dopravní prostředek. 2. V cenách nejsou obsaženy náklady na dodávku materiálu, dopravu výzisku a skládkovné.</t>
  </si>
  <si>
    <t>5917015110</t>
  </si>
  <si>
    <t>Protihluková stěna plastová demontáž dílu</t>
  </si>
  <si>
    <t>-1868089889</t>
  </si>
  <si>
    <t>Protihluková stěna plastová demontáž dílu. Poznámka: 1. V cenách jsou započteny náklady na naložení odpadu na dopravní prostředek. 2. V cenách nejsou obsaženy náklady na dodávku materiálu, dopravu výzisku a skládkovné.</t>
  </si>
  <si>
    <t>5917015210</t>
  </si>
  <si>
    <t>Protihluková stěna plastová montáž dílu</t>
  </si>
  <si>
    <t>-1417551503</t>
  </si>
  <si>
    <t>Protihluková stěna plastová montáž dílu. Poznámka: 1. V cenách jsou započteny náklady na naložení odpadu na dopravní prostředek. 2. V cenách nejsou obsaženy náklady na dodávku materiálu, dopravu výzisku a skládkovné.</t>
  </si>
  <si>
    <t>5917020020</t>
  </si>
  <si>
    <t>Průhledné části stěny výměna dílu z plexiskla</t>
  </si>
  <si>
    <t>1454658324</t>
  </si>
  <si>
    <t>Průhledné části stěny výměna dílu z plexiskla. Poznámka: 1. V cenách jsou započteny náklady na naložení odpadu na dopravní prostředek. 2. V cenách nejsou obsaženy náklady na dodávku materiálu, dopravu výzisku a skládkovné.</t>
  </si>
  <si>
    <t>5917030010</t>
  </si>
  <si>
    <t>Oprava uchycení absorbérů hluku lepením</t>
  </si>
  <si>
    <t>303337314</t>
  </si>
  <si>
    <t>Oprava uchycení absorbérů hluku lepením. Poznámka: 1. V cenách jsou započteny náklady na provedení z obou stran kolejnice. 2. V cenách nejsou obsaženy náklady na dodávku materiálu.</t>
  </si>
  <si>
    <t>Poznámka k souboru cen:_x000D_
1. V cenách jsou započteny náklady na provedení z obou stran kolejnice. 2. V cenách nejsou obsaženy náklady na dodávku materiálu.</t>
  </si>
  <si>
    <t>5917035010</t>
  </si>
  <si>
    <t>Údržba kolejnicového mazníku mechanického doplnění maziva</t>
  </si>
  <si>
    <t>kg</t>
  </si>
  <si>
    <t>708636995</t>
  </si>
  <si>
    <t>Údržba kolejnicového mazníku mechanického doplnění maziva. Poznámka: 1. V cenách jsou započteny náklady na doplnění mazníku mazivem, natlakování a kontrolu funkčnosti a/nebo výměnu lišty a seřízení aplikace maziva. 2. V cenách nejsou obsaženy náklady na dodávku materiálu.</t>
  </si>
  <si>
    <t>Poznámka k souboru cen:_x000D_
1. V cenách jsou započteny náklady na doplnění mazníku mazivem, natlakování a kontrolu funkčnosti a/nebo výměnu lišty a seřízení aplikace maziva. 2. V cenách nejsou obsaženy náklady na dodávku materiálu.</t>
  </si>
  <si>
    <t>5917035020</t>
  </si>
  <si>
    <t>Údržba kolejnicového mazníku mechanického výměna aplikační lišty</t>
  </si>
  <si>
    <t>573282198</t>
  </si>
  <si>
    <t>Údržba kolejnicového mazníku mechanického výměna aplikační lišty. Poznámka: 1. V cenách jsou započteny náklady na doplnění mazníku mazivem, natlakování a kontrolu funkčnosti a/nebo výměnu lišty a seřízení aplikace maziva. 2. V cenách nejsou obsaženy náklady na dodávku materiálu.</t>
  </si>
  <si>
    <t>5917040030</t>
  </si>
  <si>
    <t>Kolejnicový mazník mechanický montáž</t>
  </si>
  <si>
    <t>-1173005526</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</si>
  <si>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</si>
  <si>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 2. V cenách nejsou obsaženy náklady na dodávku materiálu.</t>
  </si>
  <si>
    <t>5917040040</t>
  </si>
  <si>
    <t>Kolejnicový mazník mechanický demontáž</t>
  </si>
  <si>
    <t>1887963913</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</si>
  <si>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</si>
  <si>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A.3 - Železniční spodek - ÚRS 2021/2</t>
  </si>
  <si>
    <t>HSV - Práce a dodávky HSV</t>
  </si>
  <si>
    <t>HSV</t>
  </si>
  <si>
    <t>Práce a dodávky HSV</t>
  </si>
  <si>
    <t>985142111</t>
  </si>
  <si>
    <t>Vysekání spojovací hmoty ze spár zdiva hl do 40 mm dl do 6 m/m2</t>
  </si>
  <si>
    <t>CS ÚRS 2021 02</t>
  </si>
  <si>
    <t>266421186</t>
  </si>
  <si>
    <t>Vysekání spojovací hmoty ze spár zdiva včetně vyčištění hloubky spáry do 40 mm délky spáry na 1 m2 upravované plochy do 6 m</t>
  </si>
  <si>
    <t>Online PSC</t>
  </si>
  <si>
    <t>https://podminky.urs.cz/item/CS_URS_2021_02/985142111</t>
  </si>
  <si>
    <t>985142112</t>
  </si>
  <si>
    <t>Vysekání spojovací hmoty ze spár zdiva hl do 40 mm dl přes 6 do 12 m/m2</t>
  </si>
  <si>
    <t>-113298294</t>
  </si>
  <si>
    <t>Vysekání spojovací hmoty ze spár zdiva včetně vyčištění hloubky spáry do 40 mm délky spáry na 1 m2 upravované plochy přes 6 do 12 m</t>
  </si>
  <si>
    <t>https://podminky.urs.cz/item/CS_URS_2021_02/985142112</t>
  </si>
  <si>
    <t>985142113</t>
  </si>
  <si>
    <t>Vysekání spojovací hmoty ze spár zdiva hl do 40 mm dl přes 12 m/m2</t>
  </si>
  <si>
    <t>687118909</t>
  </si>
  <si>
    <t>Vysekání spojovací hmoty ze spár zdiva včetně vyčištění hloubky spáry do 40 mm délky spáry na 1 m2 upravované plochy přes 12 m</t>
  </si>
  <si>
    <t>https://podminky.urs.cz/item/CS_URS_2021_02/985142113</t>
  </si>
  <si>
    <t>985142211</t>
  </si>
  <si>
    <t>Vysekání spojovací hmoty ze spár zdiva hl přes 40 mm dl do 6 m/m2</t>
  </si>
  <si>
    <t>-2097760267</t>
  </si>
  <si>
    <t>Vysekání spojovací hmoty ze spár zdiva včetně vyčištění hloubky spáry přes 40 mm délky spáry na 1 m2 upravované plochy do 6 m</t>
  </si>
  <si>
    <t>https://podminky.urs.cz/item/CS_URS_2021_02/985142211</t>
  </si>
  <si>
    <t>985142212</t>
  </si>
  <si>
    <t>Vysekání spojovací hmoty ze spár zdiva hl přes 40 mm dl přes 6 do 12 m/m2</t>
  </si>
  <si>
    <t>-716005210</t>
  </si>
  <si>
    <t>Vysekání spojovací hmoty ze spár zdiva včetně vyčištění hloubky spáry přes 40 mm délky spáry na 1 m2 upravované plochy přes 6 do 12 m</t>
  </si>
  <si>
    <t>https://podminky.urs.cz/item/CS_URS_2021_02/985142212</t>
  </si>
  <si>
    <t>985142213</t>
  </si>
  <si>
    <t>Vysekání spojovací hmoty ze spár zdiva hl přes 40 mm dl přes 12 m/m2</t>
  </si>
  <si>
    <t>236507584</t>
  </si>
  <si>
    <t>Vysekání spojovací hmoty ze spár zdiva včetně vyčištění hloubky spáry přes 40 mm délky spáry na 1 m2 upravované plochy přes 12 m</t>
  </si>
  <si>
    <t>https://podminky.urs.cz/item/CS_URS_2021_02/985142213</t>
  </si>
  <si>
    <t>985231111</t>
  </si>
  <si>
    <t>Spárování zdiva aktivovanou maltou spára hl do 40 mm dl do 6 m/m2</t>
  </si>
  <si>
    <t>2145989120</t>
  </si>
  <si>
    <t>Spárování zdiva hloubky do 40 mm aktivovanou maltou délky spáry na 1 m2 upravované plochy do 6 m</t>
  </si>
  <si>
    <t>https://podminky.urs.cz/item/CS_URS_2021_02/985231111</t>
  </si>
  <si>
    <t>985231112</t>
  </si>
  <si>
    <t>Spárování zdiva aktivovanou maltou spára hl do 40 mm dl přes 6 do 12 m/m2</t>
  </si>
  <si>
    <t>-1236196228</t>
  </si>
  <si>
    <t>Spárování zdiva hloubky do 40 mm aktivovanou maltou délky spáry na 1 m2 upravované plochy přes 6 do 12 m</t>
  </si>
  <si>
    <t>https://podminky.urs.cz/item/CS_URS_2021_02/985231112</t>
  </si>
  <si>
    <t>985231113</t>
  </si>
  <si>
    <t>Spárování zdiva aktivovanou maltou spára hl do 40 mm dl přes 12 m/m2</t>
  </si>
  <si>
    <t>-716500773</t>
  </si>
  <si>
    <t>Spárování zdiva hloubky do 40 mm aktivovanou maltou délky spáry na 1 m2 upravované plochy přes 12 m</t>
  </si>
  <si>
    <t>https://podminky.urs.cz/item/CS_URS_2021_02/985231113</t>
  </si>
  <si>
    <t>985221111</t>
  </si>
  <si>
    <t>Doplnění zdiva kamenem do aktivované malty se spárami dl do 6 m/m2</t>
  </si>
  <si>
    <t>33894830</t>
  </si>
  <si>
    <t>Doplnění zdiva ručně do aktivované malty kamenem délky spáry na 1 m2 upravované plochy do 6 m</t>
  </si>
  <si>
    <t>https://podminky.urs.cz/item/CS_URS_2021_02/985221111</t>
  </si>
  <si>
    <t>985221112</t>
  </si>
  <si>
    <t>Doplnění zdiva kamenem do aktivované malty se spárami dl přes 6 do 12 m/m2</t>
  </si>
  <si>
    <t>-675404513</t>
  </si>
  <si>
    <t>Doplnění zdiva ručně do aktivované malty kamenem délky spáry na 1 m2 upravované plochy přes 6 do 12 m</t>
  </si>
  <si>
    <t>https://podminky.urs.cz/item/CS_URS_2021_02/985221112</t>
  </si>
  <si>
    <t>985221113</t>
  </si>
  <si>
    <t>Doplnění zdiva kamenem do aktivované malty se spárami dl přes 12 m/m2</t>
  </si>
  <si>
    <t>1405369113</t>
  </si>
  <si>
    <t>Doplnění zdiva ručně do aktivované malty kamenem délky spáry na 1 m2 upravované plochy přes 12 m</t>
  </si>
  <si>
    <t>https://podminky.urs.cz/item/CS_URS_2021_02/985221113</t>
  </si>
  <si>
    <t>327211113</t>
  </si>
  <si>
    <t>Zdivo opěrných zdí z nepravidelných kamenů na maltu obj kamene do 0,02 m3 š spáry přes 10 do 20 mm</t>
  </si>
  <si>
    <t>-187446432</t>
  </si>
  <si>
    <t>Zdivo nadzákladové opěrných zdí a valů z lomového kamene štípaného nebo ručně vybíraného na maltu z nepravidelných kamenů objemu 1 kusu kamene do 0,02 m3, šířka spáry přes 10 do 20 mm</t>
  </si>
  <si>
    <t>https://podminky.urs.cz/item/CS_URS_2021_02/327211113</t>
  </si>
  <si>
    <t>327211123</t>
  </si>
  <si>
    <t>Zdivo opěrných zdí z nepravidelných kamenů na maltu obj kamene přes 0,02 m3 š spáry přes 10 do 20 mm</t>
  </si>
  <si>
    <t>261170571</t>
  </si>
  <si>
    <t>Zdivo nadzákladové opěrných zdí a valů z lomového kamene štípaného nebo ručně vybíraného na maltu z nepravidelných kamenů objemu 1 kusu kamene přes 0,02 m3, šířka spáry přes 10 do 20 mm</t>
  </si>
  <si>
    <t>https://podminky.urs.cz/item/CS_URS_2021_02/327211123</t>
  </si>
  <si>
    <t>226111113</t>
  </si>
  <si>
    <t>Vrty velkoprofilové svislé nezapažené D přes 400 do 450 mm hl od 0 do 5 m hornina III</t>
  </si>
  <si>
    <t>1339264558</t>
  </si>
  <si>
    <t>Velkoprofilové vrty náběrovým vrtáním svislé nezapažené  průměru přes 400 do 450 mm, v hl od 0 do 5 m v hornině tř. III</t>
  </si>
  <si>
    <t>https://podminky.urs.cz/item/CS_URS_2021_02/226111113</t>
  </si>
  <si>
    <t>226111114</t>
  </si>
  <si>
    <t>Vrty velkoprofilové svislé nezapažené D přes 400 do 450 mm hl od 0 do 5 m hornina IV</t>
  </si>
  <si>
    <t>-521087669</t>
  </si>
  <si>
    <t>Velkoprofilové vrty náběrovým vrtáním svislé nezapažené  průměru přes 400 do 450 mm, v hl od 0 do 5 m v hornině tř. IV</t>
  </si>
  <si>
    <t>https://podminky.urs.cz/item/CS_URS_2021_02/226111114</t>
  </si>
  <si>
    <t>226111115</t>
  </si>
  <si>
    <t>Vrty velkoprofilové svislé nezapažené D přes 400 do 450 mm hl od 0 do 5 m hornina V</t>
  </si>
  <si>
    <t>-1269622608</t>
  </si>
  <si>
    <t>Velkoprofilové vrty náběrovým vrtáním svislé nezapažené  průměru přes 400 do 450 mm, v hl od 0 do 5 m v hornině tř. V</t>
  </si>
  <si>
    <t>https://podminky.urs.cz/item/CS_URS_2021_02/226111115</t>
  </si>
  <si>
    <t>226111116</t>
  </si>
  <si>
    <t>Vrty velkoprofilové svislé nezapažené D přes 400 do 450 mm hl od 0 do 5 m hornina VI</t>
  </si>
  <si>
    <t>1958010016</t>
  </si>
  <si>
    <t>Velkoprofilové vrty náběrovým vrtáním svislé nezapažené  průměru přes 400 do 450 mm, v hl od 0 do 5 m v hornině tř. VI</t>
  </si>
  <si>
    <t>https://podminky.urs.cz/item/CS_URS_2021_02/226111116</t>
  </si>
  <si>
    <t>985131111</t>
  </si>
  <si>
    <t>Očištění ploch stěn, rubu kleneb a podlah tlakovou vodou</t>
  </si>
  <si>
    <t>841447144</t>
  </si>
  <si>
    <t>https://podminky.urs.cz/item/CS_URS_2021_02/985131111</t>
  </si>
  <si>
    <t>985131311</t>
  </si>
  <si>
    <t>Ruční dočištění ploch stěn, rubu kleneb a podlah ocelových kartáči</t>
  </si>
  <si>
    <t>1359188973</t>
  </si>
  <si>
    <t>Očištění ploch stěn, rubu kleneb a podlah ruční dočištění ocelovými kartáči</t>
  </si>
  <si>
    <t>https://podminky.urs.cz/item/CS_URS_2021_02/985131311</t>
  </si>
  <si>
    <t>M</t>
  </si>
  <si>
    <t>58380650</t>
  </si>
  <si>
    <t>kámen lomový neupravený žula, třída I netříděný</t>
  </si>
  <si>
    <t>-300893192</t>
  </si>
  <si>
    <t>58594856</t>
  </si>
  <si>
    <t>směs suchá maltová zdící a spárovací pro přírodní a umělý kámen cementová M25</t>
  </si>
  <si>
    <t>-59204807</t>
  </si>
  <si>
    <t>58594848</t>
  </si>
  <si>
    <t>směs suchá maltová spárovací pro lícové zdivo cementová M10</t>
  </si>
  <si>
    <t>136724081</t>
  </si>
  <si>
    <t>13010978</t>
  </si>
  <si>
    <t>ocel profilová jakost S235JR (11 375) průřez HEB 180</t>
  </si>
  <si>
    <t>-1305202494</t>
  </si>
  <si>
    <t>A.4 - Manipulace s materiálem</t>
  </si>
  <si>
    <t>5999005010</t>
  </si>
  <si>
    <t>Třídění spojovacích a upevňovacích součástí</t>
  </si>
  <si>
    <t>-1273631015</t>
  </si>
  <si>
    <t>Třídění spojovacích a upevňovacích součástí. Poznámka: 1. V cenách jsou započteny náklady na manipulaci, vytřídění a uložení materiálu na úložiště nebo do skladu.</t>
  </si>
  <si>
    <t>5999005020</t>
  </si>
  <si>
    <t>Třídění pražců a kolejnicových podpor</t>
  </si>
  <si>
    <t>2074662488</t>
  </si>
  <si>
    <t>Třídění pražců a kolejnicových podpor. Poznámka: 1. V cenách jsou započteny náklady na manipulaci, vytřídění a uložení materiálu na úložiště nebo do skladu.</t>
  </si>
  <si>
    <t>5999005030</t>
  </si>
  <si>
    <t>Třídění kolejnic</t>
  </si>
  <si>
    <t>-2037319556</t>
  </si>
  <si>
    <t>Třídění kolejnic. Poznámka: 1. V cenách jsou započteny náklady na manipulaci, vytřídění a uložení materiálu na úložiště nebo do skladu.</t>
  </si>
  <si>
    <t>5999005060</t>
  </si>
  <si>
    <t>Třídění ostatního materiálu</t>
  </si>
  <si>
    <t>-646987195</t>
  </si>
  <si>
    <t>Třídění ostatního materiálu. Poznámka: 1. V cenách jsou započteny náklady na manipulaci, vytřídění a uložení materiálu na úložiště nebo do skladu.</t>
  </si>
  <si>
    <t>5999010010</t>
  </si>
  <si>
    <t>Vyjmutí a snesení konstrukcí nebo dílů hmotnosti do 10 t</t>
  </si>
  <si>
    <t>163221076</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</si>
  <si>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</si>
  <si>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5999010020</t>
  </si>
  <si>
    <t>Vyjmutí a snesení konstrukcí nebo dílů hmotnosti přes 10 do 20 t</t>
  </si>
  <si>
    <t>1604955844</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</si>
  <si>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</si>
  <si>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5999010030</t>
  </si>
  <si>
    <t>Vyjmutí a snesení konstrukcí nebo dílů hmotnosti přes 20 t</t>
  </si>
  <si>
    <t>-1266076373</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</si>
  <si>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</si>
  <si>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5999015010</t>
  </si>
  <si>
    <t>Vložení konstrukcí nebo dílů hmotnosti do 10 t</t>
  </si>
  <si>
    <t>1691879944</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</si>
  <si>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</si>
  <si>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5999015020</t>
  </si>
  <si>
    <t>Vložení konstrukcí nebo dílů hmotnosti přes 10 do 20 t</t>
  </si>
  <si>
    <t>-269574944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</si>
  <si>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</si>
  <si>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5999015030</t>
  </si>
  <si>
    <t>Vložení konstrukcí nebo dílů hmotnosti přes 20 t</t>
  </si>
  <si>
    <t>2011120996</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</si>
  <si>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</si>
  <si>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A.5 - Materiál</t>
  </si>
  <si>
    <t xml:space="preserve">    5 - Komunikace pozemní</t>
  </si>
  <si>
    <t>5953101000</t>
  </si>
  <si>
    <t>Protisněhové zábrany dřevěné</t>
  </si>
  <si>
    <t>512</t>
  </si>
  <si>
    <t>-1270684200</t>
  </si>
  <si>
    <t>5953104000</t>
  </si>
  <si>
    <t>Protisněhové ploty plastové</t>
  </si>
  <si>
    <t>-328374892</t>
  </si>
  <si>
    <t>5953107005</t>
  </si>
  <si>
    <t>Zásobník na posypový materiál plastový</t>
  </si>
  <si>
    <t>-915929022</t>
  </si>
  <si>
    <t>5954101010</t>
  </si>
  <si>
    <t>Herbicidy Dicopur M 750</t>
  </si>
  <si>
    <t>litr</t>
  </si>
  <si>
    <t>419615176</t>
  </si>
  <si>
    <t>5954101040</t>
  </si>
  <si>
    <t>Herbicidy Roundup Flex</t>
  </si>
  <si>
    <t>452984355</t>
  </si>
  <si>
    <t>5954110000</t>
  </si>
  <si>
    <t>Smáčedla break-trhu S 240</t>
  </si>
  <si>
    <t>-261494059</t>
  </si>
  <si>
    <t>5954113010</t>
  </si>
  <si>
    <t>Dřeviny Lípa malolistá (Tilia cordata) 50 - 80 cm, PK</t>
  </si>
  <si>
    <t>761608801</t>
  </si>
  <si>
    <t>5954113015</t>
  </si>
  <si>
    <t>Dřeviny Tis obecný / Taxus baccata / 30 - 50 cm, KK</t>
  </si>
  <si>
    <t>-1595777499</t>
  </si>
  <si>
    <t>5954113030</t>
  </si>
  <si>
    <t>Dřeviny Modřín opadavý / Larix decidua / 51 - 70 cm, PK</t>
  </si>
  <si>
    <t>-101998959</t>
  </si>
  <si>
    <t>5954113025</t>
  </si>
  <si>
    <t>Dřeviny Pámelník chenaultův (Symphoricarpos chenaultii) 20 - 40, cm, K</t>
  </si>
  <si>
    <t>-1180763851</t>
  </si>
  <si>
    <t>5955101000</t>
  </si>
  <si>
    <t>Kamenivo drcené štěrk frakce 31,5/63 třídy BI</t>
  </si>
  <si>
    <t>-171941053</t>
  </si>
  <si>
    <t>5955101005</t>
  </si>
  <si>
    <t>Kamenivo drcené štěrk frakce 31,5/63 třídy min. BII</t>
  </si>
  <si>
    <t>-563147864</t>
  </si>
  <si>
    <t>5955101012</t>
  </si>
  <si>
    <t>Kamenivo drcené štěrk frakce 16/32</t>
  </si>
  <si>
    <t>-2109290718</t>
  </si>
  <si>
    <t>5955101013</t>
  </si>
  <si>
    <t>Kamenivo drcené štěrkodrť frakce 0/4</t>
  </si>
  <si>
    <t>2127652848</t>
  </si>
  <si>
    <t>5955101014</t>
  </si>
  <si>
    <t>Kamenivo drcené štěrkodrť frakce 0/8</t>
  </si>
  <si>
    <t>-424505681</t>
  </si>
  <si>
    <t>5955101015</t>
  </si>
  <si>
    <t>Kamenivo drcené štěrkodrť frakce 0/22</t>
  </si>
  <si>
    <t>-691968018</t>
  </si>
  <si>
    <t>5955101020</t>
  </si>
  <si>
    <t>Kamenivo drcené štěrkodrť frakce 0/32</t>
  </si>
  <si>
    <t>341661178</t>
  </si>
  <si>
    <t>5955101025</t>
  </si>
  <si>
    <t>Kamenivo drcené drť frakce 4/8</t>
  </si>
  <si>
    <t>526261771</t>
  </si>
  <si>
    <t>5955101030</t>
  </si>
  <si>
    <t>Kamenivo drcené drť frakce 8/16</t>
  </si>
  <si>
    <t>-547417490</t>
  </si>
  <si>
    <t>5955101035</t>
  </si>
  <si>
    <t>Kamenivo těžené 0/32</t>
  </si>
  <si>
    <t>-784044914</t>
  </si>
  <si>
    <t>5955101045</t>
  </si>
  <si>
    <t>Lomový kámen tříděný pro rovnaniny</t>
  </si>
  <si>
    <t>-1449025885</t>
  </si>
  <si>
    <t>5955101050</t>
  </si>
  <si>
    <t>Lomový kámen netříděný pro zásypy</t>
  </si>
  <si>
    <t>-1697099228</t>
  </si>
  <si>
    <t>5956101005</t>
  </si>
  <si>
    <t>Pražec dřevěný příčný nevystrojený dub 2600x260x150 mm</t>
  </si>
  <si>
    <t>-1545648906</t>
  </si>
  <si>
    <t>5956101025</t>
  </si>
  <si>
    <t>Pražec dřevěný příčný vystrojený   dub 2600x260x150 mm</t>
  </si>
  <si>
    <t>-128747086</t>
  </si>
  <si>
    <t>5956122025</t>
  </si>
  <si>
    <t>Pražec dřevěný výhybkový dub skupina 4 2700x260x150</t>
  </si>
  <si>
    <t>-1341887907</t>
  </si>
  <si>
    <t>5956122030</t>
  </si>
  <si>
    <t>Pražec dřevěný výhybkový dub skupina 4 2800x260x150</t>
  </si>
  <si>
    <t>-2107072407</t>
  </si>
  <si>
    <t>5956122035</t>
  </si>
  <si>
    <t>Pražec dřevěný výhybkový dub skupina 4 2900x260x150</t>
  </si>
  <si>
    <t>1797982435</t>
  </si>
  <si>
    <t>5956122040</t>
  </si>
  <si>
    <t>Pražec dřevěný výhybkový dub skupina 4 3000x260x150</t>
  </si>
  <si>
    <t>1053757558</t>
  </si>
  <si>
    <t>5956122045</t>
  </si>
  <si>
    <t>Pražec dřevěný výhybkový dub skupina 4 3100x260x150</t>
  </si>
  <si>
    <t>552640941</t>
  </si>
  <si>
    <t>5956122050</t>
  </si>
  <si>
    <t>Pražec dřevěný výhybkový dub skupina 4 3200x260x150</t>
  </si>
  <si>
    <t>375917754</t>
  </si>
  <si>
    <t>5956122055</t>
  </si>
  <si>
    <t>Pražec dřevěný výhybkový dub skupina 4 3300x260x150</t>
  </si>
  <si>
    <t>-934192133</t>
  </si>
  <si>
    <t>5956122060</t>
  </si>
  <si>
    <t>Pražec dřevěný výhybkový dub skupina 4 3400x260x150</t>
  </si>
  <si>
    <t>-1249756481</t>
  </si>
  <si>
    <t>5956122065</t>
  </si>
  <si>
    <t>Pražec dřevěný výhybkový dub skupina 4 3500x260x150</t>
  </si>
  <si>
    <t>133242130</t>
  </si>
  <si>
    <t>5956122070</t>
  </si>
  <si>
    <t>Pražec dřevěný výhybkový dub skupina 4 3600x260x150</t>
  </si>
  <si>
    <t>299667527</t>
  </si>
  <si>
    <t>5956122075</t>
  </si>
  <si>
    <t>Pražec dřevěný výhybkový dub skupina 4 3700x260x150</t>
  </si>
  <si>
    <t>549002743</t>
  </si>
  <si>
    <t>5956122080</t>
  </si>
  <si>
    <t>Pražec dřevěný výhybkový dub skupina 4 3800x260x150</t>
  </si>
  <si>
    <t>-872067066</t>
  </si>
  <si>
    <t>5956122085</t>
  </si>
  <si>
    <t>Pražec dřevěný výhybkový dub skupina 4 3900x260x150</t>
  </si>
  <si>
    <t>1010140791</t>
  </si>
  <si>
    <t>5956122090</t>
  </si>
  <si>
    <t>Pražec dřevěný výhybkový dub skupina 4 4000x260x150</t>
  </si>
  <si>
    <t>-538882202</t>
  </si>
  <si>
    <t>5956122095</t>
  </si>
  <si>
    <t>Pražec dřevěný výhybkový dub skupina 4 4100x260x150</t>
  </si>
  <si>
    <t>-2004942382</t>
  </si>
  <si>
    <t>5956122100</t>
  </si>
  <si>
    <t>Pražec dřevěný výhybkový dub skupina 4 4200x260x150</t>
  </si>
  <si>
    <t>651580126</t>
  </si>
  <si>
    <t>5956122105</t>
  </si>
  <si>
    <t>Pražec dřevěný výhybkový dub skupina 4 4300x260x150</t>
  </si>
  <si>
    <t>-256050524</t>
  </si>
  <si>
    <t>5956122110</t>
  </si>
  <si>
    <t>Pražec dřevěný výhybkový dub skupina 4 4400x260x150</t>
  </si>
  <si>
    <t>-1305096810</t>
  </si>
  <si>
    <t>5956122115</t>
  </si>
  <si>
    <t>Pražec dřevěný výhybkový dub skupina 4 4500x260x150</t>
  </si>
  <si>
    <t>659700188</t>
  </si>
  <si>
    <t>5956122120</t>
  </si>
  <si>
    <t>Pražec dřevěný výhybkový dub skupina 4 4600x260x150</t>
  </si>
  <si>
    <t>-927219037</t>
  </si>
  <si>
    <t>5956122125</t>
  </si>
  <si>
    <t>Pražec dřevěný výhybkový dub skupina 4 4700x260x150</t>
  </si>
  <si>
    <t>82185212</t>
  </si>
  <si>
    <t>5956131000</t>
  </si>
  <si>
    <t>Vystrojení pražce dřevěného kolíčky do dřevěných pražců</t>
  </si>
  <si>
    <t>-1447796908</t>
  </si>
  <si>
    <t>5956131005</t>
  </si>
  <si>
    <t>Vystrojení pražce dřevěného protištěpná destička pro pražec (105x210)</t>
  </si>
  <si>
    <t>1224415208</t>
  </si>
  <si>
    <t>5956140030</t>
  </si>
  <si>
    <t>Pražec betonový příčný vystrojený včetně kompletů tv. B 91S/2 (S)</t>
  </si>
  <si>
    <t>-2109509666</t>
  </si>
  <si>
    <t>5957110000</t>
  </si>
  <si>
    <t>Kolejnice tv. 60 E2, třídy R260</t>
  </si>
  <si>
    <t>-280213366</t>
  </si>
  <si>
    <t>5957110030</t>
  </si>
  <si>
    <t>Kolejnice tv. 49 E 1, třídy R260</t>
  </si>
  <si>
    <t>1883551096</t>
  </si>
  <si>
    <t>5958101000</t>
  </si>
  <si>
    <t>Součásti spojovací kolejnicové spojky tv. T4 730 mm</t>
  </si>
  <si>
    <t>778998213</t>
  </si>
  <si>
    <t>5958101005</t>
  </si>
  <si>
    <t>Součásti spojovací kolejnicové spojky tv. S 730 mm</t>
  </si>
  <si>
    <t>1286892709</t>
  </si>
  <si>
    <t>5958107000</t>
  </si>
  <si>
    <t>Šroub spojkový M24 x 120 mm</t>
  </si>
  <si>
    <t>-623318241</t>
  </si>
  <si>
    <t>5958107005</t>
  </si>
  <si>
    <t>Šroub spojkový M24 x 140 mm</t>
  </si>
  <si>
    <t>-929159714</t>
  </si>
  <si>
    <t>5958116000</t>
  </si>
  <si>
    <t>Matice M24</t>
  </si>
  <si>
    <t>1531840563</t>
  </si>
  <si>
    <t>5958116005</t>
  </si>
  <si>
    <t>Matice M22</t>
  </si>
  <si>
    <t>317955165</t>
  </si>
  <si>
    <t>5958125000</t>
  </si>
  <si>
    <t>Komplety s antikorozní úpravou Skl 14 (svěrka Skl14, vrtule R1, podložka Uls7)</t>
  </si>
  <si>
    <t>597503769</t>
  </si>
  <si>
    <t>5958125005</t>
  </si>
  <si>
    <t>Komplety s antikorozní úpravou Skl 24 (svěrka Skl24, šroub RS0, matice M22, podložka Uls6)</t>
  </si>
  <si>
    <t>-254735010</t>
  </si>
  <si>
    <t>5958125010</t>
  </si>
  <si>
    <t>Komplety s antikorozní úpravou ŽS 4 (svěrka ŽS4, šroub RS 1, matice M24, podložka Fe6)</t>
  </si>
  <si>
    <t>678930295</t>
  </si>
  <si>
    <t>5958128000</t>
  </si>
  <si>
    <t>Komplety Skl 14  (svěrka Skl 14, vrtule R1,podložka Uls7)</t>
  </si>
  <si>
    <t>336852654</t>
  </si>
  <si>
    <t>5958128005</t>
  </si>
  <si>
    <t>Komplety Skl 24 (šroub RS 0, matice M 22, podložka Uls 6)</t>
  </si>
  <si>
    <t>1604876915</t>
  </si>
  <si>
    <t>5958128010</t>
  </si>
  <si>
    <t>Komplety ŽS 4 (šroub RS 1, matice M 24, podložka Fe6, svěrka ŽS4)</t>
  </si>
  <si>
    <t>716757659</t>
  </si>
  <si>
    <t>5958131000</t>
  </si>
  <si>
    <t>Součásti upevňovací s antikorozní úpravou svěrka Skl 14</t>
  </si>
  <si>
    <t>673087338</t>
  </si>
  <si>
    <t>5958131020</t>
  </si>
  <si>
    <t>Součásti upevňovací s antikorozní úpravou svěrka ŽS 4</t>
  </si>
  <si>
    <t>-223779982</t>
  </si>
  <si>
    <t>5958131025</t>
  </si>
  <si>
    <t>Součásti upevňovací s antikorozní úpravou svěrka ŽS 4 úprava pro žlábek z kolejnic</t>
  </si>
  <si>
    <t>-294957916</t>
  </si>
  <si>
    <t>5958131035</t>
  </si>
  <si>
    <t>Součásti upevňovací s antikorozní úpravou šroub svěrkový RS 0 (M22x70)</t>
  </si>
  <si>
    <t>-1567989985</t>
  </si>
  <si>
    <t>5958131040</t>
  </si>
  <si>
    <t>Součásti upevňovací s antikorozní úpravou šroub svěrkový RS 1 (M22x80)</t>
  </si>
  <si>
    <t>1678534447</t>
  </si>
  <si>
    <t>5958131050</t>
  </si>
  <si>
    <t>Součásti upevňovací s antikorozní úpravou vrtule R1(145)</t>
  </si>
  <si>
    <t>2025092415</t>
  </si>
  <si>
    <t>5958131055</t>
  </si>
  <si>
    <t>Součásti upevňovací s antikorozní úpravou vrtule R2 (160)</t>
  </si>
  <si>
    <t>-1620915731</t>
  </si>
  <si>
    <t>5958131060</t>
  </si>
  <si>
    <t>Součásti upevňovací s antikorozní úpravou matice M22</t>
  </si>
  <si>
    <t>-1218031380</t>
  </si>
  <si>
    <t>5958131065</t>
  </si>
  <si>
    <t>Součásti upevňovací s antikorozní úpravou matice M24</t>
  </si>
  <si>
    <t>-2000208630</t>
  </si>
  <si>
    <t>5958131070</t>
  </si>
  <si>
    <t>Součásti upevňovací s antikorozní úpravou kroužek pružný dvojitý Fe 6</t>
  </si>
  <si>
    <t>-1530760539</t>
  </si>
  <si>
    <t>5958131080</t>
  </si>
  <si>
    <t>Součásti upevňovací s antikorozní úpravou podložka Uls 7</t>
  </si>
  <si>
    <t>222701891</t>
  </si>
  <si>
    <t>5958134020</t>
  </si>
  <si>
    <t>Součásti upevňovací svěrka Skl 24</t>
  </si>
  <si>
    <t>805385239</t>
  </si>
  <si>
    <t>5958134030</t>
  </si>
  <si>
    <t>Součásti upevňovací svěrka ŽS 4 úprava pro žlábek z kolejnic</t>
  </si>
  <si>
    <t>1587008600</t>
  </si>
  <si>
    <t>5958134035</t>
  </si>
  <si>
    <t>Součásti upevňovací svěrka VT2</t>
  </si>
  <si>
    <t>287866012</t>
  </si>
  <si>
    <t>5958134040</t>
  </si>
  <si>
    <t>Součásti upevňovací kroužek pružný dvojitý Fe 6</t>
  </si>
  <si>
    <t>-1877029955</t>
  </si>
  <si>
    <t>5958134041</t>
  </si>
  <si>
    <t>Součásti upevňovací šroub svěrkový T5</t>
  </si>
  <si>
    <t>-178837819</t>
  </si>
  <si>
    <t>5958134042</t>
  </si>
  <si>
    <t>Součásti upevňovací šroub svěrkový T10 M24x80</t>
  </si>
  <si>
    <t>1120975255</t>
  </si>
  <si>
    <t>5958134043</t>
  </si>
  <si>
    <t>Součásti upevňovací šroub svěrkový RS 0 (M22x70)</t>
  </si>
  <si>
    <t>-1053226677</t>
  </si>
  <si>
    <t>5958134044</t>
  </si>
  <si>
    <t>Součásti upevňovací šroub svěrkový RS 1 (M24x80)</t>
  </si>
  <si>
    <t>552572250</t>
  </si>
  <si>
    <t>5958134075</t>
  </si>
  <si>
    <t>Součásti upevňovací vrtule R1(145)</t>
  </si>
  <si>
    <t>-1734263174</t>
  </si>
  <si>
    <t>5958134080</t>
  </si>
  <si>
    <t>Součásti upevňovací vrtule R2 (160)</t>
  </si>
  <si>
    <t>127231938</t>
  </si>
  <si>
    <t>5958134110</t>
  </si>
  <si>
    <t>Součásti upevňovací matice M22</t>
  </si>
  <si>
    <t>-1243738984</t>
  </si>
  <si>
    <t>5958134115</t>
  </si>
  <si>
    <t>Součásti upevňovací matice M24</t>
  </si>
  <si>
    <t>701093470</t>
  </si>
  <si>
    <t>5958134130</t>
  </si>
  <si>
    <t>Součásti upevňovací podložka Uls 7</t>
  </si>
  <si>
    <t>1472249276</t>
  </si>
  <si>
    <t>5958134140</t>
  </si>
  <si>
    <t>Součásti upevňovací vložka M</t>
  </si>
  <si>
    <t>1070349615</t>
  </si>
  <si>
    <t>5958140000</t>
  </si>
  <si>
    <t>Podkladnice žebrová tv. S4</t>
  </si>
  <si>
    <t>2021941469</t>
  </si>
  <si>
    <t>5958140005</t>
  </si>
  <si>
    <t>Podkladnice žebrová tv. S4pl</t>
  </si>
  <si>
    <t>1644419478</t>
  </si>
  <si>
    <t>5958140007</t>
  </si>
  <si>
    <t>Podkladnice žebrová tv. S4 dvojitá</t>
  </si>
  <si>
    <t>187955445</t>
  </si>
  <si>
    <t>5958158005</t>
  </si>
  <si>
    <t>Podložka pryžová pod patu kolejnice S49  183/126/6</t>
  </si>
  <si>
    <t>854073437</t>
  </si>
  <si>
    <t>5958158060</t>
  </si>
  <si>
    <t>Podložka polyetylenová pod podkladnici 330/170/2 (tv. T5)</t>
  </si>
  <si>
    <t>-18557154</t>
  </si>
  <si>
    <t>5958158070</t>
  </si>
  <si>
    <t>Podložka polyetylenová pod podkladnici 380/160/2 (S4, R4)</t>
  </si>
  <si>
    <t>1762782582</t>
  </si>
  <si>
    <t>5958173000</t>
  </si>
  <si>
    <t>Polyetylenové pásy v kotoučích</t>
  </si>
  <si>
    <t>1017307431</t>
  </si>
  <si>
    <t>5960101000</t>
  </si>
  <si>
    <t>Pražcové kotvy TDHB pro pražec betonový B 91</t>
  </si>
  <si>
    <t>-834394849</t>
  </si>
  <si>
    <t>5960101005</t>
  </si>
  <si>
    <t>Pražcové kotvy TDHB pro pražec betonový SB 8</t>
  </si>
  <si>
    <t>1412157356</t>
  </si>
  <si>
    <t>5960101010</t>
  </si>
  <si>
    <t>Pražcové kotvy TDHB pro pražec betonový SB 6</t>
  </si>
  <si>
    <t>1597537466</t>
  </si>
  <si>
    <t>5960101015</t>
  </si>
  <si>
    <t>Pražcové kotvy TDHB pro pražec betonový SB 5</t>
  </si>
  <si>
    <t>-1377740523</t>
  </si>
  <si>
    <t>5960101025</t>
  </si>
  <si>
    <t>Pražcové kotvy TDHB pro pražec betonový PB 3</t>
  </si>
  <si>
    <t>1101279081</t>
  </si>
  <si>
    <t>5960101030</t>
  </si>
  <si>
    <t>Pražcové kotvy TDHB pro pražec betonový B 03</t>
  </si>
  <si>
    <t>1151098972</t>
  </si>
  <si>
    <t>5960101040</t>
  </si>
  <si>
    <t>Pražcové kotvy TDHB pro pražec dřevěný</t>
  </si>
  <si>
    <t>-192593555</t>
  </si>
  <si>
    <t>5961170060</t>
  </si>
  <si>
    <t>Zádržná opěrka proti putování pro jazyk S49 R190 ohnutý</t>
  </si>
  <si>
    <t>-898744210</t>
  </si>
  <si>
    <t>5961170065</t>
  </si>
  <si>
    <t>Zádržná opěrka proti putování pro jazyk S49 R190 přímý</t>
  </si>
  <si>
    <t>-1257897017</t>
  </si>
  <si>
    <t>5961170070</t>
  </si>
  <si>
    <t>Zádržná opěrka proti putování pro jazyk S49 R300 ohnutý</t>
  </si>
  <si>
    <t>-257453813</t>
  </si>
  <si>
    <t>5961170075</t>
  </si>
  <si>
    <t>Zádržná opěrka proti putování pro jazyk S49 R300 přímý</t>
  </si>
  <si>
    <t>Sborník UOŽI 01 2019</t>
  </si>
  <si>
    <t>-2140272890</t>
  </si>
  <si>
    <t>5961170080</t>
  </si>
  <si>
    <t>Zádržná opěrka proti putování pro jazyk S49 R500 ohnutý</t>
  </si>
  <si>
    <t>-706873936</t>
  </si>
  <si>
    <t>5961170085</t>
  </si>
  <si>
    <t>Zádržná opěrka proti putování pro jazyk S49 R500 přímý</t>
  </si>
  <si>
    <t>444583705</t>
  </si>
  <si>
    <t>5961170157</t>
  </si>
  <si>
    <t>Zádržná opěrka proti putování pro opornici S49 R190 ohnutou</t>
  </si>
  <si>
    <t>-1114848553</t>
  </si>
  <si>
    <t>5961170158</t>
  </si>
  <si>
    <t>Zádržná opěrka proti putování pro opornici S49 R190 přímou</t>
  </si>
  <si>
    <t>-654089777</t>
  </si>
  <si>
    <t>5961170160</t>
  </si>
  <si>
    <t>Zádržná opěrka proti putování pro opornici S49 R300 ohnutou</t>
  </si>
  <si>
    <t>-187322520</t>
  </si>
  <si>
    <t>5961170165</t>
  </si>
  <si>
    <t>Zádržná opěrka proti putování pro opornici S49 R300 přímou</t>
  </si>
  <si>
    <t>208979357</t>
  </si>
  <si>
    <t>5961170170</t>
  </si>
  <si>
    <t>Zádržná opěrka proti putování pro opornici S49 R500 ohnutou</t>
  </si>
  <si>
    <t>537447970</t>
  </si>
  <si>
    <t>5961170175</t>
  </si>
  <si>
    <t>Zádržná opěrka proti putování pro opornici S49 R500 přímou</t>
  </si>
  <si>
    <t>887754267</t>
  </si>
  <si>
    <t>5961171000</t>
  </si>
  <si>
    <t>Podložky (vymezovací plechy) pro přídržnici Kn60 rozměr 90x200x2</t>
  </si>
  <si>
    <t>2004449972</t>
  </si>
  <si>
    <t>5961171005</t>
  </si>
  <si>
    <t>Podložky (vymezovací plechy) pro přídržnici Kn60 rozměr 90x200x3</t>
  </si>
  <si>
    <t>22329344</t>
  </si>
  <si>
    <t>5962101000</t>
  </si>
  <si>
    <t>Návěstidlo rychlostník NS dvouciferný</t>
  </si>
  <si>
    <t>537428516</t>
  </si>
  <si>
    <t>5962101010</t>
  </si>
  <si>
    <t>Návěstidlo rychlostník - obdélník</t>
  </si>
  <si>
    <t>-891352307</t>
  </si>
  <si>
    <t>5962101015</t>
  </si>
  <si>
    <t>Návěstidlo rychlostník - kruh</t>
  </si>
  <si>
    <t>1359763324</t>
  </si>
  <si>
    <t>5962101020</t>
  </si>
  <si>
    <t>Návěstidlo očekávejte traťovou rychlost - trojúhelník</t>
  </si>
  <si>
    <t>-139618462</t>
  </si>
  <si>
    <t>5962101025</t>
  </si>
  <si>
    <t>Návěstidlo očekávejte traťovou rychlost - kruh</t>
  </si>
  <si>
    <t>1637000150</t>
  </si>
  <si>
    <t>5962101050</t>
  </si>
  <si>
    <t>Návěstidlo tabule před zastávkou</t>
  </si>
  <si>
    <t>-1479016882</t>
  </si>
  <si>
    <t>5962101055</t>
  </si>
  <si>
    <t>Návěstidlo výstražný kříž jednokolejný-značka 32a</t>
  </si>
  <si>
    <t>1383550637</t>
  </si>
  <si>
    <t>5962101060</t>
  </si>
  <si>
    <t>Návěstidlo výstražný kříž vícekolejný-značka 32b</t>
  </si>
  <si>
    <t>1390948877</t>
  </si>
  <si>
    <t>5962101115</t>
  </si>
  <si>
    <t>Návěstidlo kilometrovník železobetonový se znaky</t>
  </si>
  <si>
    <t>-1745231401</t>
  </si>
  <si>
    <t>5962113000</t>
  </si>
  <si>
    <t>Sloupek ocelový pozinkovaný 70 mm</t>
  </si>
  <si>
    <t>1521277547</t>
  </si>
  <si>
    <t>5962114015</t>
  </si>
  <si>
    <t>Výstroj sloupku víčko plast 70 mm</t>
  </si>
  <si>
    <t>1142740933</t>
  </si>
  <si>
    <t>5962114000</t>
  </si>
  <si>
    <t>Výstroj sloupku objímka 50 až 100 mm kompletní</t>
  </si>
  <si>
    <t>1489707478</t>
  </si>
  <si>
    <t>5962114025</t>
  </si>
  <si>
    <t>Výstroj sloupku patka hliníková kompletní (4 otvory)</t>
  </si>
  <si>
    <t>1589048994</t>
  </si>
  <si>
    <t>5962119000</t>
  </si>
  <si>
    <t>Zajištění PPK sloupek zajišťovací značka</t>
  </si>
  <si>
    <t>1199983014</t>
  </si>
  <si>
    <t>5962119005</t>
  </si>
  <si>
    <t>Zajištění PPK betonový prefabrikovaný základ</t>
  </si>
  <si>
    <t>331018965</t>
  </si>
  <si>
    <t>5962119020</t>
  </si>
  <si>
    <t>Zajištění PPK štítek konzolové a hřebové značky</t>
  </si>
  <si>
    <t>786031472</t>
  </si>
  <si>
    <t>5962119025</t>
  </si>
  <si>
    <t>Zajištění PPK betonový sloupek pro konzolovou značku</t>
  </si>
  <si>
    <t>1186477391</t>
  </si>
  <si>
    <t>5962119030</t>
  </si>
  <si>
    <t>Zajištění PPK betonový sloupek pro zajištění směru a výšky koleje</t>
  </si>
  <si>
    <t>-620488684</t>
  </si>
  <si>
    <t>5963101000</t>
  </si>
  <si>
    <t>Přejezd celopryžový pro zatížené komunikace</t>
  </si>
  <si>
    <t>82320129</t>
  </si>
  <si>
    <t>5963101003</t>
  </si>
  <si>
    <t>Přejezd celopryžový pro zatížené komunikace se závěrnou zídkou tv. T</t>
  </si>
  <si>
    <t>1023071065</t>
  </si>
  <si>
    <t>5963101005</t>
  </si>
  <si>
    <t>Přejezd celopryžový pro nezatížené komunikace</t>
  </si>
  <si>
    <t>-1177198018</t>
  </si>
  <si>
    <t>5963101007</t>
  </si>
  <si>
    <t>Přejezd celopryžový pro nezatížené komunikace se závěrnou zídkou tv. T</t>
  </si>
  <si>
    <t>1916472115</t>
  </si>
  <si>
    <t>5963101035</t>
  </si>
  <si>
    <t>Přejezd celopryžový Strail panel vnitřní</t>
  </si>
  <si>
    <t>1998692474</t>
  </si>
  <si>
    <t>5963101040</t>
  </si>
  <si>
    <t>Přejezd celopryžový Strail panel vnější</t>
  </si>
  <si>
    <t>-2068357293</t>
  </si>
  <si>
    <t>5963101050</t>
  </si>
  <si>
    <t>Přejezd celopryžový Strail spínací táhlo střední 1200 mm</t>
  </si>
  <si>
    <t>-1530883765</t>
  </si>
  <si>
    <t>5963101055</t>
  </si>
  <si>
    <t>Přejezd celopryžový Strail náběhový klín pero</t>
  </si>
  <si>
    <t>-1091456350</t>
  </si>
  <si>
    <t>5963101105</t>
  </si>
  <si>
    <t>Přejezd celopryžový Strail závěrná zídka tvaru T délky 1200 mm</t>
  </si>
  <si>
    <t>1312609910</t>
  </si>
  <si>
    <t>5963101135</t>
  </si>
  <si>
    <t>Přejezd celopryžový Strail pojistka proti posuvu</t>
  </si>
  <si>
    <t>585190796</t>
  </si>
  <si>
    <t>5963110010</t>
  </si>
  <si>
    <t>Přejezd Intermont panel 1285x3000x170 ŽPP 1</t>
  </si>
  <si>
    <t>-1077801955</t>
  </si>
  <si>
    <t>5963110015</t>
  </si>
  <si>
    <t>Přejezd Intermont panel 600x3000x170 ŽPP 2</t>
  </si>
  <si>
    <t>1086395025</t>
  </si>
  <si>
    <t>5963110020</t>
  </si>
  <si>
    <t>Přejezd Intermont panel 1284x1480x170 ŽPP 3 pro pěší</t>
  </si>
  <si>
    <t>492887297</t>
  </si>
  <si>
    <t>5963110025</t>
  </si>
  <si>
    <t>Přejezd Intermont panel 600x1480x170 ŽPP 4 pro pěší</t>
  </si>
  <si>
    <t>-1824758124</t>
  </si>
  <si>
    <t>5963110030</t>
  </si>
  <si>
    <t>Přejezd Intermont panel 350x3000x170 ŽPP 5</t>
  </si>
  <si>
    <t>-627721000</t>
  </si>
  <si>
    <t>5963128000</t>
  </si>
  <si>
    <t>Ochranná výdřeva-pražec vnější</t>
  </si>
  <si>
    <t>851057596</t>
  </si>
  <si>
    <t>5963128005</t>
  </si>
  <si>
    <t>Ochranná výdřeva-pražec vnitřní-žlábek</t>
  </si>
  <si>
    <t>55514650</t>
  </si>
  <si>
    <t>5963131000</t>
  </si>
  <si>
    <t>Přechod pro pěší dřevěný z fošen</t>
  </si>
  <si>
    <t>1091098308</t>
  </si>
  <si>
    <t>5963134000</t>
  </si>
  <si>
    <t>Náběhový klín dřevěný</t>
  </si>
  <si>
    <t>-1396816565</t>
  </si>
  <si>
    <t>5963146000</t>
  </si>
  <si>
    <t>Asfaltový beton ACO 11S 50/70 střednězrnný-obrusná vrstva</t>
  </si>
  <si>
    <t>1907738716</t>
  </si>
  <si>
    <t>5963146010</t>
  </si>
  <si>
    <t>Asfaltový beton ACL 16S 50/70 hrubozrnný-ložní vrstva</t>
  </si>
  <si>
    <t>630312845</t>
  </si>
  <si>
    <t>5963146025</t>
  </si>
  <si>
    <t>Asfaltový beton ACP 22S 50/70 hrubozrnný podkladní vrstva</t>
  </si>
  <si>
    <t>2080558046</t>
  </si>
  <si>
    <t>5963146005</t>
  </si>
  <si>
    <t>Asfaltový beton ACO 8 50/70 jemnozrnný-obrusná vrstva</t>
  </si>
  <si>
    <t>-1455775541</t>
  </si>
  <si>
    <t>5963146015</t>
  </si>
  <si>
    <t>Asfaltový beton ACL 22S 50/70 velmi hrubozrnný-ložní vrstva</t>
  </si>
  <si>
    <t>-963046528</t>
  </si>
  <si>
    <t>5963146020</t>
  </si>
  <si>
    <t>Asfaltový beton ACP 16S 50/70 středněznný-podkladní vrstva</t>
  </si>
  <si>
    <t>1095405147</t>
  </si>
  <si>
    <t>5963155000</t>
  </si>
  <si>
    <t>Asfaltová páska tavitelná 25x10</t>
  </si>
  <si>
    <t>2014816533</t>
  </si>
  <si>
    <t>5963155005</t>
  </si>
  <si>
    <t>Asfaltová páska těsnící</t>
  </si>
  <si>
    <t>-160408321</t>
  </si>
  <si>
    <t>5964102020</t>
  </si>
  <si>
    <t>Gabionový koš kompletní s vázanými oky 100x50 mm 0,50x0,50x0,50 m (0,125m3)</t>
  </si>
  <si>
    <t>-695369386</t>
  </si>
  <si>
    <t>5964102023</t>
  </si>
  <si>
    <t>Gabionový koš kompletní s vázanými oky 100x50 mm 2,00x0,50x0,50 m (0,500 m3)</t>
  </si>
  <si>
    <t>294159705</t>
  </si>
  <si>
    <t>5964102033</t>
  </si>
  <si>
    <t>Gabionový koš kompletní s vázanými oky 100x50 mm 2,00x1,00x1,00 m (2,000 m3)</t>
  </si>
  <si>
    <t>-1340029310</t>
  </si>
  <si>
    <t>5964103020</t>
  </si>
  <si>
    <t>Drenážní plastové díly trubka s částečnou perforací DN 100 mm</t>
  </si>
  <si>
    <t>-786231307</t>
  </si>
  <si>
    <t>5964103025</t>
  </si>
  <si>
    <t>Drenážní plastové díly trubka s částečnou perforací DN 125 mm</t>
  </si>
  <si>
    <t>-601199186</t>
  </si>
  <si>
    <t>5964103030</t>
  </si>
  <si>
    <t>Drenážní plastové díly trubka s částečnou perforací DN 160 mm</t>
  </si>
  <si>
    <t>-666688212</t>
  </si>
  <si>
    <t>5964103035</t>
  </si>
  <si>
    <t>Drenážní plastové díly trubka s částečnou perforací DN 250 mm</t>
  </si>
  <si>
    <t>1451636273</t>
  </si>
  <si>
    <t>5964103040</t>
  </si>
  <si>
    <t>Drenážní plastové díly spojka-spojovací nátrubek DN 100 mm</t>
  </si>
  <si>
    <t>304482373</t>
  </si>
  <si>
    <t>5964103055</t>
  </si>
  <si>
    <t>Drenážní plastové díly spojka-spojovací nátrubek DN 250 mm</t>
  </si>
  <si>
    <t>589406557</t>
  </si>
  <si>
    <t>5964103100</t>
  </si>
  <si>
    <t>Drenážní plastové díly T kus DN 100 mm</t>
  </si>
  <si>
    <t>-111561828</t>
  </si>
  <si>
    <t>5964103105</t>
  </si>
  <si>
    <t>Drenážní plastové díly T kus DN 150 mm</t>
  </si>
  <si>
    <t>411861416</t>
  </si>
  <si>
    <t>5964103110</t>
  </si>
  <si>
    <t>Drenážní plastové díly T kus DN 200 mm</t>
  </si>
  <si>
    <t>972519851</t>
  </si>
  <si>
    <t>5964103115</t>
  </si>
  <si>
    <t>Drenážní plastové díly T kus DN 250 mm</t>
  </si>
  <si>
    <t>1006527140</t>
  </si>
  <si>
    <t>5964103120</t>
  </si>
  <si>
    <t>Drenážní plastové díly šachta průchozí DN 400/250  1 vtok/1 odtok DN 250 mm</t>
  </si>
  <si>
    <t>1225247923</t>
  </si>
  <si>
    <t>5964103125</t>
  </si>
  <si>
    <t>Drenážní plastové díly šachta odbočná DN 400/250  2 vtoky/1 odtok DN 250 mm</t>
  </si>
  <si>
    <t>470883487</t>
  </si>
  <si>
    <t>5964103130</t>
  </si>
  <si>
    <t>Drenážní plastové díly prodlužovací nástavec šachty D 400, délka 3 m</t>
  </si>
  <si>
    <t>-1090326267</t>
  </si>
  <si>
    <t>5964103135</t>
  </si>
  <si>
    <t>Drenážní plastové díly krytka šachty plastová D 400</t>
  </si>
  <si>
    <t>-1847657788</t>
  </si>
  <si>
    <t>5964103140</t>
  </si>
  <si>
    <t>Drenážní plastové díly krytka šachty nerezová D 400</t>
  </si>
  <si>
    <t>-2044374180</t>
  </si>
  <si>
    <t>5964104000</t>
  </si>
  <si>
    <t>Kanalizační díly plastové trubka hladká DN 150</t>
  </si>
  <si>
    <t>1962569919</t>
  </si>
  <si>
    <t>5964104005</t>
  </si>
  <si>
    <t>Kanalizační díly plastové trubka hladká DN 200</t>
  </si>
  <si>
    <t>-849252687</t>
  </si>
  <si>
    <t>5964104010</t>
  </si>
  <si>
    <t>Kanalizační díly plastové trubka hladká DN 250</t>
  </si>
  <si>
    <t>-1140877232</t>
  </si>
  <si>
    <t>5964104015</t>
  </si>
  <si>
    <t>Kanalizační díly plastové trubka hladká DN 300</t>
  </si>
  <si>
    <t>409533172</t>
  </si>
  <si>
    <t>5964104020</t>
  </si>
  <si>
    <t>Kanalizační díly plastové trubka hladká DN 400</t>
  </si>
  <si>
    <t>1069234190</t>
  </si>
  <si>
    <t>5964104165</t>
  </si>
  <si>
    <t>Kanalizační díly plastové Šachtové dno přímé DN 200 - jeden vtok a výtok</t>
  </si>
  <si>
    <t>-1945175188</t>
  </si>
  <si>
    <t>5964104170</t>
  </si>
  <si>
    <t>Kanalizační díly plastové Šachtové dno přímé DN 300 - jeden vtok a výtok</t>
  </si>
  <si>
    <t>-532663706</t>
  </si>
  <si>
    <t>5964104175</t>
  </si>
  <si>
    <t>Kanalizační díly plastové Prodlužovací trubka šachty DN 300</t>
  </si>
  <si>
    <t>-151002154</t>
  </si>
  <si>
    <t>5964104180</t>
  </si>
  <si>
    <t>Kanalizační díly plastové Prodlužovací trubka šachty DN 400</t>
  </si>
  <si>
    <t>1321414724</t>
  </si>
  <si>
    <t>5964104150</t>
  </si>
  <si>
    <t>Kanalizační díly plastové Krycí víko šachty plastové pochůzné</t>
  </si>
  <si>
    <t>1773139189</t>
  </si>
  <si>
    <t>5964104185</t>
  </si>
  <si>
    <t>Kanalizační díly plastové Záslepka potrubí DN 250</t>
  </si>
  <si>
    <t>-1795739462</t>
  </si>
  <si>
    <t>5964104190</t>
  </si>
  <si>
    <t>Kanalizační díly plastové Záslepka potrubí DN 350</t>
  </si>
  <si>
    <t>759389630</t>
  </si>
  <si>
    <t>5964107000</t>
  </si>
  <si>
    <t>Díly pro odvodnění železobetonové trouba hrdlová DN 800</t>
  </si>
  <si>
    <t>349711441</t>
  </si>
  <si>
    <t>5964119000</t>
  </si>
  <si>
    <t>Příkopová tvárnice TZZ 3</t>
  </si>
  <si>
    <t>239778462</t>
  </si>
  <si>
    <t>5964119005</t>
  </si>
  <si>
    <t>Příkopová tvárnice TZZ 5</t>
  </si>
  <si>
    <t>1640499614</t>
  </si>
  <si>
    <t>5964119010</t>
  </si>
  <si>
    <t>Příkopová tvárnice TZZ 4a</t>
  </si>
  <si>
    <t>1787816700</t>
  </si>
  <si>
    <t>5964119015</t>
  </si>
  <si>
    <t>Příkopová tvárnice TZZ 4b</t>
  </si>
  <si>
    <t>-1429679930</t>
  </si>
  <si>
    <t>5964121000</t>
  </si>
  <si>
    <t>Prahová vpusť výztužné vč. mříží</t>
  </si>
  <si>
    <t>1837999777</t>
  </si>
  <si>
    <t>5964123000</t>
  </si>
  <si>
    <t>Odvodňovací žlab s mříží</t>
  </si>
  <si>
    <t>-491517156</t>
  </si>
  <si>
    <t>5964123005</t>
  </si>
  <si>
    <t>Odvodňovací žlab s mříží koncový</t>
  </si>
  <si>
    <t>-1478247703</t>
  </si>
  <si>
    <t>5964123010</t>
  </si>
  <si>
    <t>Odvodňovací žlab s mříží a vývodem</t>
  </si>
  <si>
    <t>1140123305</t>
  </si>
  <si>
    <t>5964124000</t>
  </si>
  <si>
    <t>Mříž vpusti litinová 400x400 mm</t>
  </si>
  <si>
    <t>-35731700</t>
  </si>
  <si>
    <t>5964124005</t>
  </si>
  <si>
    <t>Mříž vpusti plastová 400x400 mm</t>
  </si>
  <si>
    <t>297799211</t>
  </si>
  <si>
    <t>5964125000</t>
  </si>
  <si>
    <t>Mřížka (rošt) odvodňovací plast 200x200 mm</t>
  </si>
  <si>
    <t>1268774767</t>
  </si>
  <si>
    <t>5964125010</t>
  </si>
  <si>
    <t>Mřížka (rošt) odvodňovací litina</t>
  </si>
  <si>
    <t>-1929048418</t>
  </si>
  <si>
    <t>5964127000</t>
  </si>
  <si>
    <t>Odvodňovací žlaby štěrbinové betonové malé</t>
  </si>
  <si>
    <t>-1243846108</t>
  </si>
  <si>
    <t>5964127005</t>
  </si>
  <si>
    <t>Odvodňovací žlaby štěrbinové betonové masívní</t>
  </si>
  <si>
    <t>-1606567695</t>
  </si>
  <si>
    <t>5964127010</t>
  </si>
  <si>
    <t>Odvodňovací žlaby štěrbinové plastové</t>
  </si>
  <si>
    <t>1177217194</t>
  </si>
  <si>
    <t>5964129000</t>
  </si>
  <si>
    <t>Odvodňovací ECO žlaby betonové</t>
  </si>
  <si>
    <t>-1296621926</t>
  </si>
  <si>
    <t>5964129005</t>
  </si>
  <si>
    <t>Odvodňovací ECO žlaby plastové</t>
  </si>
  <si>
    <t>775635245</t>
  </si>
  <si>
    <t>5964133000</t>
  </si>
  <si>
    <t>Geotextilie základní</t>
  </si>
  <si>
    <t>-1753680121</t>
  </si>
  <si>
    <t>5964133005</t>
  </si>
  <si>
    <t>Geotextilie separační</t>
  </si>
  <si>
    <t>-1983927492</t>
  </si>
  <si>
    <t>5964133010</t>
  </si>
  <si>
    <t>Geotextilie ochranné</t>
  </si>
  <si>
    <t>1598462730</t>
  </si>
  <si>
    <t>5964135005</t>
  </si>
  <si>
    <t>Geomříže stabilizační</t>
  </si>
  <si>
    <t>1477236863</t>
  </si>
  <si>
    <t>5964147000</t>
  </si>
  <si>
    <t>Nástupištní díly blok úložný U65</t>
  </si>
  <si>
    <t>828746444</t>
  </si>
  <si>
    <t>5964147005</t>
  </si>
  <si>
    <t>Nástupištní díly blok úložný U85</t>
  </si>
  <si>
    <t>940675841</t>
  </si>
  <si>
    <t>5964147015</t>
  </si>
  <si>
    <t>Nástupištní díly podložka pod tvárnici Tischer</t>
  </si>
  <si>
    <t>-1875536575</t>
  </si>
  <si>
    <t>5964147020</t>
  </si>
  <si>
    <t>Nástupištní díly tvárnice Tischer B</t>
  </si>
  <si>
    <t>1361089456</t>
  </si>
  <si>
    <t>5964147025</t>
  </si>
  <si>
    <t>Nástupištní díly konzolová deska K 145</t>
  </si>
  <si>
    <t>1550641784</t>
  </si>
  <si>
    <t>5964147035</t>
  </si>
  <si>
    <t>Nástupištní díly konzolová deska K 150</t>
  </si>
  <si>
    <t>-1870577962</t>
  </si>
  <si>
    <t>5964147040</t>
  </si>
  <si>
    <t>Nástupištní díly konzolová deska K 230</t>
  </si>
  <si>
    <t>477927720</t>
  </si>
  <si>
    <t>5964149000</t>
  </si>
  <si>
    <t>Schody ostrovního nástupiště</t>
  </si>
  <si>
    <t>-1419153620</t>
  </si>
  <si>
    <t>5964151000</t>
  </si>
  <si>
    <t>Dlažba zámková hladká cihla</t>
  </si>
  <si>
    <t>-2026589571</t>
  </si>
  <si>
    <t>5964151005</t>
  </si>
  <si>
    <t>Dlažba zámková hladká kostka</t>
  </si>
  <si>
    <t>-227665294</t>
  </si>
  <si>
    <t>5964151025</t>
  </si>
  <si>
    <t>Dlažba zámková pro nevidomé cihla</t>
  </si>
  <si>
    <t>-2014419627</t>
  </si>
  <si>
    <t>5964151030</t>
  </si>
  <si>
    <t>Dlažba zámková pro nevidomé kostka</t>
  </si>
  <si>
    <t>-1254073965</t>
  </si>
  <si>
    <t>5964157000</t>
  </si>
  <si>
    <t>Zatravňovací tvárnice 60x40x10</t>
  </si>
  <si>
    <t>-1011304116</t>
  </si>
  <si>
    <t>5964157005</t>
  </si>
  <si>
    <t>Zatravňovací tvárnice 60x40x8</t>
  </si>
  <si>
    <t>1696811861</t>
  </si>
  <si>
    <t>5964159000</t>
  </si>
  <si>
    <t>Obrubník krajový</t>
  </si>
  <si>
    <t>-1977491576</t>
  </si>
  <si>
    <t>5964159005</t>
  </si>
  <si>
    <t>Obrubník chodníkový</t>
  </si>
  <si>
    <t>712612696</t>
  </si>
  <si>
    <t>5964161000</t>
  </si>
  <si>
    <t>Beton lehce zhutnitelný C 12/15;X0 F5 2 080 2 517</t>
  </si>
  <si>
    <t>-1983375874</t>
  </si>
  <si>
    <t>5964161005</t>
  </si>
  <si>
    <t>Beton lehce zhutnitelný C 16/20;X0 F5 2 200 2 662</t>
  </si>
  <si>
    <t>513157451</t>
  </si>
  <si>
    <t>5964161010</t>
  </si>
  <si>
    <t>Beton lehce zhutnitelný C 20/25;X0 F5 2 285 2 765</t>
  </si>
  <si>
    <t>-745610440</t>
  </si>
  <si>
    <t>5964161015</t>
  </si>
  <si>
    <t>Beton lehce zhutnitelný C 20/25;XC2 vyhovuje i XC1 F5 2 365 2 862</t>
  </si>
  <si>
    <t>63036112</t>
  </si>
  <si>
    <t>5964161020</t>
  </si>
  <si>
    <t>Beton lehce zhutnitelný C 25/30;X0 F5 2 395 2 898</t>
  </si>
  <si>
    <t>1813721049</t>
  </si>
  <si>
    <t>5964163000</t>
  </si>
  <si>
    <t>Řezivo fošny</t>
  </si>
  <si>
    <t>-2127900338</t>
  </si>
  <si>
    <t>5964163005</t>
  </si>
  <si>
    <t>Řezivo hranoly</t>
  </si>
  <si>
    <t>-1503628979</t>
  </si>
  <si>
    <t>5964163010</t>
  </si>
  <si>
    <t>Řezivo prkna</t>
  </si>
  <si>
    <t>1907349931</t>
  </si>
  <si>
    <t>5964163015</t>
  </si>
  <si>
    <t>Řezivo desky</t>
  </si>
  <si>
    <t>-1533898042</t>
  </si>
  <si>
    <t>5964165000</t>
  </si>
  <si>
    <t>Betonová patka sloupku malá prefabrikát</t>
  </si>
  <si>
    <t>-61954701</t>
  </si>
  <si>
    <t>5964167005</t>
  </si>
  <si>
    <t>Sloupek plotní PVC délka/průměr 2500/50 mm</t>
  </si>
  <si>
    <t>-605600838</t>
  </si>
  <si>
    <t>5964167015</t>
  </si>
  <si>
    <t>Sloupek plotní PVC délka/průměr 3000/50 mm</t>
  </si>
  <si>
    <t>598523280</t>
  </si>
  <si>
    <t>5964167065</t>
  </si>
  <si>
    <t>Sloupek plotní pozink délka/průměr 2500/50 mm</t>
  </si>
  <si>
    <t>-1555430666</t>
  </si>
  <si>
    <t>5964167075</t>
  </si>
  <si>
    <t>Sloupek plotní pozink délka/průměr 3000/50 mm</t>
  </si>
  <si>
    <t>9520199</t>
  </si>
  <si>
    <t>5964169005</t>
  </si>
  <si>
    <t>Vzpěra 2500/50 mm</t>
  </si>
  <si>
    <t>1865488128</t>
  </si>
  <si>
    <t>5964169000</t>
  </si>
  <si>
    <t>Vzpěra 2000/50 mm</t>
  </si>
  <si>
    <t>-499954912</t>
  </si>
  <si>
    <t>5964171000</t>
  </si>
  <si>
    <t>Krytka sloupku 50 mm</t>
  </si>
  <si>
    <t>-718052832</t>
  </si>
  <si>
    <t>5964173005</t>
  </si>
  <si>
    <t>Plotové pletivo 2,5 mm, 60x60 mm; PVC výška 150</t>
  </si>
  <si>
    <t>367141998</t>
  </si>
  <si>
    <t>5964173010</t>
  </si>
  <si>
    <t>Plotové pletivo 2,5 mm, 60x60 mm; PVC výška 180</t>
  </si>
  <si>
    <t>1441866559</t>
  </si>
  <si>
    <t>5967101015</t>
  </si>
  <si>
    <t>Protihlukové stěny betonové pohltivý panel</t>
  </si>
  <si>
    <t>1909280737</t>
  </si>
  <si>
    <t>5967101020</t>
  </si>
  <si>
    <t>Protihlukové stěny betonové odrazivý panel</t>
  </si>
  <si>
    <t>1594342260</t>
  </si>
  <si>
    <t>5967101045</t>
  </si>
  <si>
    <t>Protihlukové stěny plastové dílec</t>
  </si>
  <si>
    <t>-102162390</t>
  </si>
  <si>
    <t>5967101025</t>
  </si>
  <si>
    <t>Protihlukové stěny betonové těsnění panelů</t>
  </si>
  <si>
    <t>-1514408454</t>
  </si>
  <si>
    <t>5967101030</t>
  </si>
  <si>
    <t>Protihlukové stěny betonové Izolace panelů</t>
  </si>
  <si>
    <t>-1467415780</t>
  </si>
  <si>
    <t>5967101070</t>
  </si>
  <si>
    <t>Protihlukové stěny z panelů sendvičových</t>
  </si>
  <si>
    <t>-949451201</t>
  </si>
  <si>
    <t>5967101075</t>
  </si>
  <si>
    <t>Protihlukové stěny z panelů sendvičových s absorbérem z pryže</t>
  </si>
  <si>
    <t>-1321853575</t>
  </si>
  <si>
    <t>5964173000</t>
  </si>
  <si>
    <t>Plotové pletivo 2,5 mm, 60x60 mm; PVC výška 100</t>
  </si>
  <si>
    <t>1424492667</t>
  </si>
  <si>
    <t>5964173020</t>
  </si>
  <si>
    <t>Plotové pletivo 2,5 mm, 60x60 mm; pozink výška 150</t>
  </si>
  <si>
    <t>619805637</t>
  </si>
  <si>
    <t>5964173025</t>
  </si>
  <si>
    <t>Plotové pletivo 2,5 mm, 60x60 mm; pozink výška 180</t>
  </si>
  <si>
    <t>-621614333</t>
  </si>
  <si>
    <t>5964173015</t>
  </si>
  <si>
    <t>Plotové pletivo 2,5 mm, 60x60 mm; pozink výška 100</t>
  </si>
  <si>
    <t>-1514767501</t>
  </si>
  <si>
    <t>5964175005</t>
  </si>
  <si>
    <t>Zarážedlo kolejové tvaru S49</t>
  </si>
  <si>
    <t>-33132387</t>
  </si>
  <si>
    <t>Komunikace pozemní</t>
  </si>
  <si>
    <t>5910130010</t>
  </si>
  <si>
    <t>Demontáž zádržné opěrky z jazyka</t>
  </si>
  <si>
    <t>-1531598709</t>
  </si>
  <si>
    <t>Demontáž zádržné opěrky z jazyka. Poznámka: 1. V cenách jsou započteny náklady na demontáž a naložení výzisku na dopravní prostředek.</t>
  </si>
  <si>
    <t>Poznámka k souboru cen:_x000D_
1. V cenách jsou započteny náklady na demontáž a naložení výzisku na dopravní prostředek.</t>
  </si>
  <si>
    <t>A.6 - Práce SSZT a SEE</t>
  </si>
  <si>
    <t>5911527030</t>
  </si>
  <si>
    <t>Demontáž čelisťového závěru výhybky jednoduché bez žlabového pražce soustavy S49</t>
  </si>
  <si>
    <t>-1100358444</t>
  </si>
  <si>
    <t>Demontáž čelisťového závěru výhybky jednoduché bez žlabového pražce soustavy S49. Poznámka: 1. V cenách jsou započteny náklady na demontáž a naložení na dopravní prostředek.</t>
  </si>
  <si>
    <t>5911527110</t>
  </si>
  <si>
    <t>Demontáž čelisťového závěru výhybky jednoduché v žlabovém pražci soustavy UIC60</t>
  </si>
  <si>
    <t>-569088593</t>
  </si>
  <si>
    <t>Demontáž čelisťového závěru výhybky jednoduché v žlabovém pražci soustavy UIC60. Poznámka: 1. V cenách jsou započteny náklady na demontáž a naložení na dopravní prostředek.</t>
  </si>
  <si>
    <t>5911527120</t>
  </si>
  <si>
    <t>Demontáž čelisťového závěru výhybky jednoduché v žlabovém pražci soustavy S49</t>
  </si>
  <si>
    <t>530573855</t>
  </si>
  <si>
    <t>Demontáž čelisťového závěru výhybky jednoduché v žlabovém pražci soustavy S49. Poznámka: 1. V cenách jsou započteny náklady na demontáž a naložení na dopravní prostředek.</t>
  </si>
  <si>
    <t>5911529030</t>
  </si>
  <si>
    <t>Montáž čelisťového závěru výhybky jednoduché bez žlabového pražce soustavy S49</t>
  </si>
  <si>
    <t>2141521720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</si>
  <si>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</si>
  <si>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5911529110</t>
  </si>
  <si>
    <t>Montáž čelisťového závěru výhybky jednoduché v žlabovém pražci soustavy UIC60</t>
  </si>
  <si>
    <t>-269882091</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</si>
  <si>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</si>
  <si>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5911529120</t>
  </si>
  <si>
    <t>Montáž čelisťového závěru výhybky jednoduché v žlabovém pražci soustavy S49</t>
  </si>
  <si>
    <t>-1434563689</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</si>
  <si>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</si>
  <si>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5911531030</t>
  </si>
  <si>
    <t>Seřízení čelisťového závěru výhybky jednoduché bez žlabového pražce soustavy S49</t>
  </si>
  <si>
    <t>1216895598</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</si>
  <si>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</si>
  <si>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5911531110</t>
  </si>
  <si>
    <t>Seřízení čelisťového závěru výhybky jednoduché v žlabovém pražci soustavy UIC60</t>
  </si>
  <si>
    <t>244400630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</si>
  <si>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</si>
  <si>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5911531120</t>
  </si>
  <si>
    <t>Seřízení čelisťového závěru výhybky jednoduché v žlabovém pražci soustavy S49</t>
  </si>
  <si>
    <t>1636941518</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</si>
  <si>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</si>
  <si>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7493351020</t>
  </si>
  <si>
    <t>Montáž elektrického ohřevu výhybek (EOV) kompletní topné soupravy na jednoduchou výhybku soustavy S49, R65 a UIC60 s poloměrem odbočení 190 m</t>
  </si>
  <si>
    <t>1859628554</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</si>
  <si>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</si>
  <si>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7493351022</t>
  </si>
  <si>
    <t>Montáž elektrického ohřevu výhybek (EOV) kompletní topné soupravy na jednoduchou výhybku soustavy S49, R65 a UIC60 s poloměrem odbočení 300 m</t>
  </si>
  <si>
    <t>-1369343489</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</si>
  <si>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</si>
  <si>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7493351024</t>
  </si>
  <si>
    <t>Montáž elektrického ohřevu výhybek (EOV) kompletní topné soupravy na jednoduchou výhybku soustavy S49, R65 a UIC60 s poloměrem odbočení 500 m</t>
  </si>
  <si>
    <t>876071268</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</si>
  <si>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</si>
  <si>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7493351026</t>
  </si>
  <si>
    <t>Montáž elektrického ohřevu výhybek (EOV) kompletní topné soupravy na jednoduchou výhybku soustavy S49, R65 a UIC60 s poloměrem odbočení 760 m</t>
  </si>
  <si>
    <t>338304034</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</si>
  <si>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</si>
  <si>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7493371010</t>
  </si>
  <si>
    <t>Demontáže zařízení na elektrickém ohřevu výhybek kompletní topné soupravy na výhybku tvaru 1:7,5-190, 1:9-190</t>
  </si>
  <si>
    <t>-1057216951</t>
  </si>
  <si>
    <t>Demontáže zařízení na elektrickém ohřevu výhybek kompletní topné soupravy na výhybku tvaru 1:7,5-190, 1:9-190 - veškeré výstroje EOV na výhybce, topných tyčí, připojovacích skříněk, napájecích kabelů, oddělovacích transformátorů</t>
  </si>
  <si>
    <t>7493371012</t>
  </si>
  <si>
    <t>Demontáže zařízení na elektrickém ohřevu výhybek kompletní topné soupravy na výhybku tvaru 1:12-500</t>
  </si>
  <si>
    <t>-2088866942</t>
  </si>
  <si>
    <t>Demontáže zařízení na elektrickém ohřevu výhybek kompletní topné soupravy na výhybku tvaru 1:12-500 - veškeré výstroje EOV na výhybce, topných tyčí, připojovacích skříněk, napájecích kabelů, oddělovacích transformátorů</t>
  </si>
  <si>
    <t>7493371014</t>
  </si>
  <si>
    <t>Demontáže zařízení na elektrickém ohřevu výhybek kompletní topné soupravy na výhybku tvaru 1:14-760</t>
  </si>
  <si>
    <t>1574585814</t>
  </si>
  <si>
    <t>Demontáže zařízení na elektrickém ohřevu výhybek kompletní topné soupravy na výhybku tvaru 1:14-760 - veškeré výstroje EOV na výhybce, topných tyčí, připojovacích skříněk, napájecích kabelů, oddělovacích transformátorů</t>
  </si>
  <si>
    <t>7497351560</t>
  </si>
  <si>
    <t>Montáž přímého ukolejnění na elektrizovaných tratích nebo v kolejových obvodech</t>
  </si>
  <si>
    <t>1788770944</t>
  </si>
  <si>
    <t>7497371630</t>
  </si>
  <si>
    <t>Demontáže zařízení trakčního vedení svodu propojení nebo ukolejnění na elektrizovaných tratích nebo v kolejových obvodech</t>
  </si>
  <si>
    <t>-1799508612</t>
  </si>
  <si>
    <t>Demontáže zařízení trakčního vedení svodu propojení nebo ukolejnění na elektrizovaných tratích nebo v kolejových obvodech - demontáž stávajícího zařízení se všemi pomocnými doplňujícími úpravami</t>
  </si>
  <si>
    <t>7590145046</t>
  </si>
  <si>
    <t>Montáž závěru kabelového zabezpečovacího na zemní podpěru UPMP</t>
  </si>
  <si>
    <t>96115085</t>
  </si>
  <si>
    <t>Montáž závěru kabelového zabezpečovacího na zemní podpěru UPMP - úplná montáž závěru, zatažení kabelu, měření izolačního stavu, jednostranné číslování. Bez provedení zemních prací, zhotovení a zapojení kabelové formy</t>
  </si>
  <si>
    <t>7590147046</t>
  </si>
  <si>
    <t>Demontáž závěru kabelového zabezpečovacího na zemní podpěru UPMP</t>
  </si>
  <si>
    <t>2143031840</t>
  </si>
  <si>
    <t>7590915032</t>
  </si>
  <si>
    <t>Montáž výkolejky ústřední stavěné s návěstním tělesem s přestavníkem elektromotorickým</t>
  </si>
  <si>
    <t>-1438392599</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</si>
  <si>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</si>
  <si>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7590915042</t>
  </si>
  <si>
    <t>Montáž výkolejky ústřední stavěné bez návěstního tělesa s přestavníkem elektromotorickým</t>
  </si>
  <si>
    <t>-760186813</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</si>
  <si>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</si>
  <si>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7590917032</t>
  </si>
  <si>
    <t>Demontáž výkolejky ústřední stavěné s návěstním tělesem a s přestavníkem elektromotorickým</t>
  </si>
  <si>
    <t>-1429669831</t>
  </si>
  <si>
    <t>7590917042</t>
  </si>
  <si>
    <t>Demontáž výkolejky ústřední stavěné bez návěstního tělesa s přestavníkem elektromotorickým</t>
  </si>
  <si>
    <t>1943662420</t>
  </si>
  <si>
    <t>7591015030</t>
  </si>
  <si>
    <t>Montáž elektromotorického přestavníku na výhybce s kontrolou jazyků s upevněním na pražci</t>
  </si>
  <si>
    <t>-2046289594</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</si>
  <si>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</si>
  <si>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7591015032</t>
  </si>
  <si>
    <t>Montáž elektromotorického přestavníku na výhybce s kontrolou jazyků s upevněním na koleji</t>
  </si>
  <si>
    <t>-1069478077</t>
  </si>
  <si>
    <t>Montáž elektromotorického přestavníku na výhybce s kontrolou jazyků s upevněním na koleji - připevnění přestavníku pomocí připevňovací soupravy a zatažení kabelu s kabelovou formou do kabelového závěru, mechanické přezkoušení chodu, opravný nátěr. Bez zemních prací</t>
  </si>
  <si>
    <t>7591015040</t>
  </si>
  <si>
    <t>Montáž elektromotorického přestavníku na výhybce bez kontroly jazyků na pražci</t>
  </si>
  <si>
    <t>-587238758</t>
  </si>
  <si>
    <t>Montáž elektromotorického přestavníku na výhybce bez kontroly jazyků na pražci - připevnění přestavníku pomocí připevňovací soupravy a zatažení kabelu s kabelovou formou do kabelového závěru, mechanické přezkoušení chodu, opravný nátěr. Bez zemních prací</t>
  </si>
  <si>
    <t>7591015042</t>
  </si>
  <si>
    <t>Montáž elektromotorického přestavníku na výhybce bez kontroly jazyků na koleji</t>
  </si>
  <si>
    <t>1296495385</t>
  </si>
  <si>
    <t>Montáž elektromotorického přestavníku na výhybce bez kontroly jazyků na koleji - připevnění přestavníku pomocí připevňovací soupravy a zatažení kabelu s kabelovou formou do kabelového závěru, mechanické přezkoušení chodu, opravný nátěr. Bez zemních prací</t>
  </si>
  <si>
    <t>7591015060</t>
  </si>
  <si>
    <t>Připojení elektromotorického přestavníku na výhybku bez kontroly jazyků</t>
  </si>
  <si>
    <t>1700124019</t>
  </si>
  <si>
    <t>Připojení elektromotorického přestavníku na výhybku bez kontroly jazyků - připojení a seřízení přestavníkové spojnice, montáž a seřízení kontrolního ústrojí</t>
  </si>
  <si>
    <t>7591015062</t>
  </si>
  <si>
    <t>Připojení elektromotorického přestavníku na výhybku s kontrolou jazyků</t>
  </si>
  <si>
    <t>1890407708</t>
  </si>
  <si>
    <t>Připojení elektromotorického přestavníku na výhybku s kontrolou jazyků - připojení a seřízení přestavníkové spojnice, montáž a seřízení kontrolního ústrojí</t>
  </si>
  <si>
    <t>7591015064</t>
  </si>
  <si>
    <t>Připojení elektromotorického přestavníku na výkolejku</t>
  </si>
  <si>
    <t>1275463614</t>
  </si>
  <si>
    <t>Připojení elektromotorického přestavníku na výkolejku - připojení a seřízení přestavníkové spojnice, montáž a seřízení kontrolního ústrojí</t>
  </si>
  <si>
    <t>7591017030</t>
  </si>
  <si>
    <t>Demontáž elektromotorického přestavníku z výhybky s kontrolou jazyků</t>
  </si>
  <si>
    <t>568173724</t>
  </si>
  <si>
    <t>7591017040</t>
  </si>
  <si>
    <t>Demontáž elektromotorického přestavníku z výhybky bez kontroly jazyků</t>
  </si>
  <si>
    <t>1771781005</t>
  </si>
  <si>
    <t>7591017060</t>
  </si>
  <si>
    <t>Odpojení elektromotorického přestavníku z výhybky</t>
  </si>
  <si>
    <t>133462806</t>
  </si>
  <si>
    <t>7592005050</t>
  </si>
  <si>
    <t>Montáž počítacího bodu (senzoru) RSR 180</t>
  </si>
  <si>
    <t>-309489612</t>
  </si>
  <si>
    <t>Montáž počítacího bodu (senzoru) RSR 180 - uložení a připevnění na určené místo, seřízení polohy, přezkoušení</t>
  </si>
  <si>
    <t>7592005074</t>
  </si>
  <si>
    <t>Montáž počítacího bodu počítače náprav SIEMENS</t>
  </si>
  <si>
    <t>374757296</t>
  </si>
  <si>
    <t>Montáž počítacího bodu počítače náprav SIEMENS - uložení a připevnění na určené místo, seřízení polohy, přezkoušení</t>
  </si>
  <si>
    <t>7592007050</t>
  </si>
  <si>
    <t>Demontáž počítacího bodu (senzoru) RSR 180</t>
  </si>
  <si>
    <t>352886681</t>
  </si>
  <si>
    <t>7592007074</t>
  </si>
  <si>
    <t>Demontáž počítacího bodu počítače náprav SIEMENS</t>
  </si>
  <si>
    <t>314660147</t>
  </si>
  <si>
    <t>7594305015</t>
  </si>
  <si>
    <t>Montáž součástí počítače náprav neoprénové ochranné hadice se soupravou pro upevnění k pražci</t>
  </si>
  <si>
    <t>-563718270</t>
  </si>
  <si>
    <t>7594307015</t>
  </si>
  <si>
    <t>Demontáž součástí počítače náprav neoprénové ochranné hadice se soupravou pro upevnění k pražci</t>
  </si>
  <si>
    <t>1638260085</t>
  </si>
  <si>
    <t>A.7 - VRN</t>
  </si>
  <si>
    <t>Soupis:</t>
  </si>
  <si>
    <t>A.7.1 - VRN - přepravy, poplatky za odpady</t>
  </si>
  <si>
    <t>9901000100</t>
  </si>
  <si>
    <t>Doprava dodávek zhotovitele, dodávek objednatele nebo výzisku mechanizací o nosnosti do 3,5 t do 10 km</t>
  </si>
  <si>
    <t>-244027558</t>
  </si>
  <si>
    <t>Doprava dodávek zhotovitele, dodávek objednatele nebo výzisku mechanizací o nosnosti do 3,5 t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</si>
  <si>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kus stroje.</t>
  </si>
  <si>
    <t>9901000200</t>
  </si>
  <si>
    <t>Doprava dodávek zhotovitele, dodávek objednatele nebo výzisku mechanizací o nosnosti do 3,5 t do 20 km</t>
  </si>
  <si>
    <t>1504754545</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</si>
  <si>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</si>
  <si>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9901000300</t>
  </si>
  <si>
    <t>Doprava dodávek zhotovitele, dodávek objednatele nebo výzisku mechanizací o nosnosti do 3,5 t do 30 km</t>
  </si>
  <si>
    <t>-1459306326</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</si>
  <si>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</si>
  <si>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9901000400</t>
  </si>
  <si>
    <t>Doprava dodávek zhotovitele, dodávek objednatele nebo výzisku mechanizací o nosnosti do 3,5 t do 40 km</t>
  </si>
  <si>
    <t>205636556</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</si>
  <si>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</si>
  <si>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9901000900</t>
  </si>
  <si>
    <t>Doprava dodávek zhotovitele, dodávek objednatele nebo výzisku mechanizací o nosnosti do 3,5 t do 200 km</t>
  </si>
  <si>
    <t>839518802</t>
  </si>
  <si>
    <t>Doprava dodávek zhotovitele, dodávek objednatele nebo výzisku mechanizací o nosnosti do 3,5 t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</si>
  <si>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9901009100</t>
  </si>
  <si>
    <t>Doprava dodávek zhotovitele, dodávek objednatele nebo výzisku mechanizací o nosnosti do 3,5 t příplatek za každý další 1 km</t>
  </si>
  <si>
    <t>211610167</t>
  </si>
  <si>
    <t>Doprava dodávek zhotovitele, dodávek objednatele nebo výzisku mechanizací o nosnosti do 3,5 t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</si>
  <si>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9902100100</t>
  </si>
  <si>
    <t>Doprava dodávek zhotovitele, dodávek objednatele nebo výzisku mechanizací přes 3,5 t sypanin  do 10 km</t>
  </si>
  <si>
    <t>393975994</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</si>
  <si>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</si>
  <si>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</si>
  <si>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9902100200</t>
  </si>
  <si>
    <t>Doprava dodávek zhotovitele, dodávek objednatele nebo výzisku mechanizací přes 3,5 t sypanin  do 20 km</t>
  </si>
  <si>
    <t>-1352404771</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</si>
  <si>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</si>
  <si>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9902100300</t>
  </si>
  <si>
    <t>Doprava dodávek zhotovitele, dodávek objednatele nebo výzisku mechanizací přes 3,5 t sypanin  do 30 km</t>
  </si>
  <si>
    <t>-621461792</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</si>
  <si>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</si>
  <si>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9902100400</t>
  </si>
  <si>
    <t>Doprava dodávek zhotovitele, dodávek objednatele nebo výzisku mechanizací přes 3,5 t sypanin  do 40 km</t>
  </si>
  <si>
    <t>-1008143279</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</si>
  <si>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</si>
  <si>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9902100500</t>
  </si>
  <si>
    <t>Doprava dodávek zhotovitele, dodávek objednatele nebo výzisku mechanizací přes 3,5 t sypanin  do 60 km</t>
  </si>
  <si>
    <t>63358237</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</si>
  <si>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</si>
  <si>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9902100900</t>
  </si>
  <si>
    <t>Doprava dodávek zhotovitele, dodávek objednatele nebo výzisku mechanizací přes 3,5 t sypanin  do 200 km</t>
  </si>
  <si>
    <t>1939643668</t>
  </si>
  <si>
    <t>Doprava dodávek zhotovitele, dodávek objednatele nebo výzisku mechanizací přes 3,5 t sypanin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</si>
  <si>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9902109100</t>
  </si>
  <si>
    <t>Doprava dodávek zhotovitele, dodávek objednatele nebo výzisku mechanizací přes 3,5 t sypanin  příplatek za každý další 1 km</t>
  </si>
  <si>
    <t>1750473320</t>
  </si>
  <si>
    <t>Doprava dodávek zhotovitele, dodávek objednatele nebo výzisku mechanizací přes 3,5 t sypanin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</si>
  <si>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9902200100</t>
  </si>
  <si>
    <t>Doprava dodávek zhotovitele, dodávek objednatele nebo výzisku mechanizací přes 3,5 t objemnějšího kusového materiálu do 10 km</t>
  </si>
  <si>
    <t>-1613644015</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</si>
  <si>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</si>
  <si>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9902200200</t>
  </si>
  <si>
    <t>Doprava dodávek zhotovitele, dodávek objednatele nebo výzisku mechanizací přes 3,5 t objemnějšího kusového materiálu do 20 km</t>
  </si>
  <si>
    <t>1135261118</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</si>
  <si>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</si>
  <si>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9902200300</t>
  </si>
  <si>
    <t>Doprava dodávek zhotovitele, dodávek objednatele nebo výzisku mechanizací přes 3,5 t objemnějšího kusového materiálu do 30 km</t>
  </si>
  <si>
    <t>-912151993</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</si>
  <si>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</si>
  <si>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9902200400</t>
  </si>
  <si>
    <t>Doprava dodávek zhotovitele, dodávek objednatele nebo výzisku mechanizací přes 3,5 t objemnějšího kusového materiálu do 40 km</t>
  </si>
  <si>
    <t>-1123043738</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</si>
  <si>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</si>
  <si>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9902200500</t>
  </si>
  <si>
    <t>Doprava dodávek zhotovitele, dodávek objednatele nebo výzisku mechanizací přes 3,5 t objemnějšího kusového materiálu do 60 km</t>
  </si>
  <si>
    <t>1439573271</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</si>
  <si>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</si>
  <si>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9902200900</t>
  </si>
  <si>
    <t>Doprava dodávek zhotovitele, dodávek objednatele nebo výzisku mechanizací přes 3,5 t objemnějšího kusového materiálu do 200 km</t>
  </si>
  <si>
    <t>2055717540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</si>
  <si>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</si>
  <si>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9902209100</t>
  </si>
  <si>
    <t>Doprava dodávek zhotovitele, dodávek objednatele nebo výzisku mechanizací přes 3,5 t objemnějšího kusového materiálu příplatek za každý další 1 km</t>
  </si>
  <si>
    <t>168847878</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</si>
  <si>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</si>
  <si>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9902900100</t>
  </si>
  <si>
    <t>Naložení  sypanin, drobného kusového materiálu, suti</t>
  </si>
  <si>
    <t>-1513308972</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</si>
  <si>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</si>
  <si>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9902900200</t>
  </si>
  <si>
    <t>Naložení  objemnějšího kusového materiálu, vybouraných hmot</t>
  </si>
  <si>
    <t>-785644842</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</si>
  <si>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</si>
  <si>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9903100100</t>
  </si>
  <si>
    <t>Přeprava mechanizace na místo prováděných prací o hmotnosti do 12 t přes 50 do 100 km</t>
  </si>
  <si>
    <t>-486512768</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</si>
  <si>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</si>
  <si>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9903100200</t>
  </si>
  <si>
    <t>Přeprava mechanizace na místo prováděných prací o hmotnosti do 12 t do 200 km</t>
  </si>
  <si>
    <t>2082508100</t>
  </si>
  <si>
    <t>Přeprava mechanizace na místo prováděných prací o hmotnosti do 12 t do 200 km Poznámka: Ceny jsou určeny pro dopravu mechanizmů na místo prováděných prací po silnici i po kolejích.V ceně jsou započteny i náklady na zpáteční cestu dopravního prostředku. Měrnou jednotkou je kus přepravovaného stroje.</t>
  </si>
  <si>
    <t>9903200100</t>
  </si>
  <si>
    <t>Přeprava mechanizace na místo prováděných prací o hmotnosti přes 12 t přes 50 do 100 km</t>
  </si>
  <si>
    <t>1281698111</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</si>
  <si>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</si>
  <si>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9903200200</t>
  </si>
  <si>
    <t>Přeprava mechanizace na místo prováděných prací o hmotnosti přes 12 t do 200 km</t>
  </si>
  <si>
    <t>-1793052612</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</si>
  <si>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</si>
  <si>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9909000100</t>
  </si>
  <si>
    <t>Poplatek za uložení suti nebo hmot na oficiální skládku</t>
  </si>
  <si>
    <t>-1157631093</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</si>
  <si>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</si>
  <si>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9909000200</t>
  </si>
  <si>
    <t>Poplatek za uložení nebezpečného odpadu na oficiální skládku</t>
  </si>
  <si>
    <t>-150920782</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</si>
  <si>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</si>
  <si>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9909000400</t>
  </si>
  <si>
    <t>Poplatek za likvidaci plastových součástí</t>
  </si>
  <si>
    <t>-1141708111</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</si>
  <si>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</si>
  <si>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9909000500</t>
  </si>
  <si>
    <t>Poplatek uložení odpadu betonových prefabrikátů</t>
  </si>
  <si>
    <t>1646775126</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</si>
  <si>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</si>
  <si>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9909000700</t>
  </si>
  <si>
    <t>Poplatek za recyklaci kameniva</t>
  </si>
  <si>
    <t>1172339289</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</si>
  <si>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</si>
  <si>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A.7.2 - VRN - ostatní práce</t>
  </si>
  <si>
    <t>021101011</t>
  </si>
  <si>
    <t>Průzkumné práce pro opravy Geotechnický průzkum podrobný</t>
  </si>
  <si>
    <t>%</t>
  </si>
  <si>
    <t>1685604891</t>
  </si>
  <si>
    <t>Poznámka k položce:_x000D_
MNOŽSTVÍ = je uvedena předpokládaná hodnota ZRN (základní rozpočtové náklady celkové opravy) _x000D_
J. CENA = návrh procentuální sazby zhotovitele uvedené v des. čísle (př. 4% = 0,04)</t>
  </si>
  <si>
    <t>021102001</t>
  </si>
  <si>
    <t>Průzkumné práce pro opravy Geotechnický průzkum železničního spodku - zemního tělesa</t>
  </si>
  <si>
    <t>-655275403</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</si>
  <si>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</si>
  <si>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021211001</t>
  </si>
  <si>
    <t>Průzkumné práce pro opravy Doplňující laboratorní rozbor kontaminace zeminy nebo kol. lože</t>
  </si>
  <si>
    <t>817177813</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</si>
  <si>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</si>
  <si>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021311001</t>
  </si>
  <si>
    <t>Průzkumné práce pro opravy Měření kolejnicových profilů elektronicky</t>
  </si>
  <si>
    <t>-779893116</t>
  </si>
  <si>
    <t>Průzkumné práce pro opravy Měření kolejnicových profilů elektronicky - V ceně jsou započteny náklady na změření profilu kolejnice, jazyka, opornice nebo srdcovky snímačem, zpracování a předání elektronických dat.</t>
  </si>
  <si>
    <t>022101001</t>
  </si>
  <si>
    <t>Geodetické práce Geodetické práce před opravou</t>
  </si>
  <si>
    <t>soub</t>
  </si>
  <si>
    <t>-919261746</t>
  </si>
  <si>
    <t>022111001</t>
  </si>
  <si>
    <t>Geodetické práce Kontrola PPK při směrové a výškové úpravě koleje zaměřením APK trať jednokolejná</t>
  </si>
  <si>
    <t>744572040</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</si>
  <si>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</si>
  <si>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022111011</t>
  </si>
  <si>
    <t>Geodetické práce Kontrola PPK při směrové a výškové úpravě koleje zaměřením APK trať dvoukolejná</t>
  </si>
  <si>
    <t>-520488460</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</si>
  <si>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</si>
  <si>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</si>
  <si>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</si>
  <si>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464687967</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</si>
  <si>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</si>
  <si>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MNOŽSTVÍ = je uvedena předpokládaná hodnota dotyčných prací  (Základna pro výpočet - dotyčné práce)_x000D_
J. CENA = návrh procentuální sazby zhotovitele uvedené v des. čísle (př. 4% = 0,04)</t>
  </si>
  <si>
    <t>022121201</t>
  </si>
  <si>
    <t>Geodetické práce Diagnostika technické infrastruktury Vstup do ochranného pásma elektrických zařízení</t>
  </si>
  <si>
    <t>-1121126567</t>
  </si>
  <si>
    <t>Geodetické práce Diagnostika technické infrastruktury Vstup do ochranného pásma elektrických zařízení - V sazbě jsou započteny náklady za vstup zhotovitele do prostoru ochranného pásma elektrických zařízení v majetku cizího právního subjektu jako právní jistota případných škod během opravných prací.</t>
  </si>
  <si>
    <t>022121301</t>
  </si>
  <si>
    <t>Geodetické práce Diagnostika technické infrastruktury Zajištění beznapěťového stavu distribuční soustavy</t>
  </si>
  <si>
    <t>2132679587</t>
  </si>
  <si>
    <t>Geodetické práce Diagnostika technické infrastruktury Zajištění beznapěťového stavu distribuční soustavy - V sazbě jsou započteny náklady na zajištění beznapěťového stavu s následným uvedením do stavu pod napětím. Ocenění se řídí ceníkem provozovatele sítě.</t>
  </si>
  <si>
    <t>023101011</t>
  </si>
  <si>
    <t>Projektové práce Projektové práce v rozsahu ZRN (vyjma dále jmenované práce) přes 1 do 3 mil. Kč</t>
  </si>
  <si>
    <t>-108916448</t>
  </si>
  <si>
    <t>023101021</t>
  </si>
  <si>
    <t>Projektové práce Projektové práce v rozsahu ZRN (vyjma dále jmenované práce) přes 3 do 5 mil. Kč</t>
  </si>
  <si>
    <t>-798932375</t>
  </si>
  <si>
    <t>023101031</t>
  </si>
  <si>
    <t>Projektové práce Projektové práce v rozsahu ZRN (vyjma dále jmenované práce) přes 5 do 20 mil. Kč</t>
  </si>
  <si>
    <t>-2067615103</t>
  </si>
  <si>
    <t>023101041</t>
  </si>
  <si>
    <t>Projektové práce Projektové práce v rozsahu ZRN (vyjma dále jmenované práce) přes 20 mil. Kč</t>
  </si>
  <si>
    <t>-1227725359</t>
  </si>
  <si>
    <t>023111001</t>
  </si>
  <si>
    <t>Projektové práce Technický projekt zajištění PPK bez optimalizace nivelety/osy koleje trať jednokolejná zaměření ZZ</t>
  </si>
  <si>
    <t>-126798827</t>
  </si>
  <si>
    <t>Projektové práce Technický projekt zajištění PPK bez optimalizace nivelety/osy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</si>
  <si>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023111011</t>
  </si>
  <si>
    <t>Projektové práce Technický projekt zajištění PPK bez optimalizace nivelety/osy koleje trať jednokolejná zajištění PPK</t>
  </si>
  <si>
    <t>-46878378</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</si>
  <si>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</si>
  <si>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023112001</t>
  </si>
  <si>
    <t>Projektové práce Technický projekt zajištění PPK bez optimalizace nivelety/osy koleje trať dvoukolejná zaměření ZZ</t>
  </si>
  <si>
    <t>-529471483</t>
  </si>
  <si>
    <t>Projektové práce Technický projekt zajištění PPK bez optimalizace nivelety/osy koleje trať dvoukolejná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</si>
  <si>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023112011</t>
  </si>
  <si>
    <t>Projektové práce Technický projekt zajištění PPK bez optimalizace nivelety/osy koleje trať dvoukolejná zajištění PPK</t>
  </si>
  <si>
    <t>-449316547</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</si>
  <si>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</si>
  <si>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023113001</t>
  </si>
  <si>
    <t>Projektové práce Technický projekt zajištění PPK s optimalizací nivelety/osy koleje trať jednokolejná</t>
  </si>
  <si>
    <t>-33309689</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</si>
  <si>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</si>
  <si>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023113011</t>
  </si>
  <si>
    <t>Projektové práce Technický projekt zajištění PPK s optimalizací nivelety/osy koleje trať dvoukolejná</t>
  </si>
  <si>
    <t>1504847957</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</si>
  <si>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</si>
  <si>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023121001</t>
  </si>
  <si>
    <t>Projektové práce Projektová dokumentace - přípravné práce Zjednodušený projekt opravy koleje</t>
  </si>
  <si>
    <t>-1523390544</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</si>
  <si>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</si>
  <si>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023131001</t>
  </si>
  <si>
    <t>Projektové práce Dokumentace skutečného provedení železničního svršku a spodku</t>
  </si>
  <si>
    <t>-1539736799</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</si>
  <si>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</si>
  <si>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024101001</t>
  </si>
  <si>
    <t>Inženýrská činnost střežení pracovní skupiny zaměstnanců</t>
  </si>
  <si>
    <t>1677480548</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</si>
  <si>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</si>
  <si>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</si>
  <si>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-1913894049</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</si>
  <si>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</si>
  <si>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</si>
  <si>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750157802</t>
  </si>
  <si>
    <t>032104001</t>
  </si>
  <si>
    <t>Územní vlivy práce na těžce přístupných místech</t>
  </si>
  <si>
    <t>1883909505</t>
  </si>
  <si>
    <t>033121001</t>
  </si>
  <si>
    <t>Provozní vlivy Rušení prací železničním provozem širá trať nebo dopravny s kolejovým rozvětvením s počtem vlaků za směnu 8,5 hod. do 25</t>
  </si>
  <si>
    <t>-1806826006</t>
  </si>
  <si>
    <t>033121011</t>
  </si>
  <si>
    <t>Provozní vlivy Rušení prací železničním provozem širá trať nebo dopravny s kolejovým rozvětvením s počtem vlaků za směnu 8,5 hod. přes 25 do 50</t>
  </si>
  <si>
    <t>20134519</t>
  </si>
  <si>
    <t>034101001</t>
  </si>
  <si>
    <t>Další náklady na pracovníky Náklady na pracovní pohotovost zaměstnanců na jednoho pracovníka</t>
  </si>
  <si>
    <t>Kč/hod</t>
  </si>
  <si>
    <t>-1456235347</t>
  </si>
  <si>
    <t>034111001</t>
  </si>
  <si>
    <t>Další náklady na pracovníky Zákonné příplatky ke mzdě za práci o sobotách, nedělích a státem uznaných svátcích</t>
  </si>
  <si>
    <t>-2014908752</t>
  </si>
  <si>
    <t>Poznámka k položce:_x000D_
ocení se dle platné legislativy</t>
  </si>
  <si>
    <t>034111011</t>
  </si>
  <si>
    <t>Další náklady na pracovníky Zákonné příplatky ke mzdě za práci v noci</t>
  </si>
  <si>
    <t>-1936231477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</si>
</sst>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8"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167" fontId="19" fillId="2" borderId="22" xfId="0" applyNumberFormat="1" applyFont="1" applyFill="1" applyBorder="1" applyAlignment="1" applyProtection="1">
      <alignment vertical="center"/>
      <protection locked="0"/>
    </xf>
    <xf numFmtId="0" fontId="0" fillId="0" borderId="0" xfId="0"/>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8" fillId="0" borderId="0" xfId="0" applyNumberFormat="1" applyFont="1" applyAlignment="1" applyProtection="1">
      <alignment vertical="center"/>
    </xf>
    <xf numFmtId="0" fontId="8" fillId="0" borderId="0" xfId="0" applyFont="1" applyAlignment="1" applyProtection="1">
      <alignment vertical="center"/>
    </xf>
    <xf numFmtId="0" fontId="27" fillId="0" borderId="0" xfId="0" applyFont="1" applyAlignment="1" applyProtection="1">
      <alignment horizontal="left" vertical="center" wrapText="1"/>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righ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1_02/985231112" TargetMode="External"/><Relationship Id="rId13" Type="http://schemas.openxmlformats.org/officeDocument/2006/relationships/hyperlink" Target="https://podminky.urs.cz/item/CS_URS_2021_02/327211113" TargetMode="External"/><Relationship Id="rId18" Type="http://schemas.openxmlformats.org/officeDocument/2006/relationships/hyperlink" Target="https://podminky.urs.cz/item/CS_URS_2021_02/226111116" TargetMode="External"/><Relationship Id="rId3" Type="http://schemas.openxmlformats.org/officeDocument/2006/relationships/hyperlink" Target="https://podminky.urs.cz/item/CS_URS_2021_02/985142113" TargetMode="External"/><Relationship Id="rId21" Type="http://schemas.openxmlformats.org/officeDocument/2006/relationships/drawing" Target="../drawings/drawing4.xml"/><Relationship Id="rId7" Type="http://schemas.openxmlformats.org/officeDocument/2006/relationships/hyperlink" Target="https://podminky.urs.cz/item/CS_URS_2021_02/985231111" TargetMode="External"/><Relationship Id="rId12" Type="http://schemas.openxmlformats.org/officeDocument/2006/relationships/hyperlink" Target="https://podminky.urs.cz/item/CS_URS_2021_02/985221113" TargetMode="External"/><Relationship Id="rId17" Type="http://schemas.openxmlformats.org/officeDocument/2006/relationships/hyperlink" Target="https://podminky.urs.cz/item/CS_URS_2021_02/226111115" TargetMode="External"/><Relationship Id="rId2" Type="http://schemas.openxmlformats.org/officeDocument/2006/relationships/hyperlink" Target="https://podminky.urs.cz/item/CS_URS_2021_02/985142112" TargetMode="External"/><Relationship Id="rId16" Type="http://schemas.openxmlformats.org/officeDocument/2006/relationships/hyperlink" Target="https://podminky.urs.cz/item/CS_URS_2021_02/226111114" TargetMode="External"/><Relationship Id="rId20" Type="http://schemas.openxmlformats.org/officeDocument/2006/relationships/hyperlink" Target="https://podminky.urs.cz/item/CS_URS_2021_02/985131311" TargetMode="External"/><Relationship Id="rId1" Type="http://schemas.openxmlformats.org/officeDocument/2006/relationships/hyperlink" Target="https://podminky.urs.cz/item/CS_URS_2021_02/985142111" TargetMode="External"/><Relationship Id="rId6" Type="http://schemas.openxmlformats.org/officeDocument/2006/relationships/hyperlink" Target="https://podminky.urs.cz/item/CS_URS_2021_02/985142213" TargetMode="External"/><Relationship Id="rId11" Type="http://schemas.openxmlformats.org/officeDocument/2006/relationships/hyperlink" Target="https://podminky.urs.cz/item/CS_URS_2021_02/985221112" TargetMode="External"/><Relationship Id="rId5" Type="http://schemas.openxmlformats.org/officeDocument/2006/relationships/hyperlink" Target="https://podminky.urs.cz/item/CS_URS_2021_02/985142212" TargetMode="External"/><Relationship Id="rId15" Type="http://schemas.openxmlformats.org/officeDocument/2006/relationships/hyperlink" Target="https://podminky.urs.cz/item/CS_URS_2021_02/226111113" TargetMode="External"/><Relationship Id="rId10" Type="http://schemas.openxmlformats.org/officeDocument/2006/relationships/hyperlink" Target="https://podminky.urs.cz/item/CS_URS_2021_02/985221111" TargetMode="External"/><Relationship Id="rId19" Type="http://schemas.openxmlformats.org/officeDocument/2006/relationships/hyperlink" Target="https://podminky.urs.cz/item/CS_URS_2021_02/985131111" TargetMode="External"/><Relationship Id="rId4" Type="http://schemas.openxmlformats.org/officeDocument/2006/relationships/hyperlink" Target="https://podminky.urs.cz/item/CS_URS_2021_02/985142211" TargetMode="External"/><Relationship Id="rId9" Type="http://schemas.openxmlformats.org/officeDocument/2006/relationships/hyperlink" Target="https://podminky.urs.cz/item/CS_URS_2021_02/985231113" TargetMode="External"/><Relationship Id="rId14" Type="http://schemas.openxmlformats.org/officeDocument/2006/relationships/hyperlink" Target="https://podminky.urs.cz/item/CS_URS_2021_02/327211123"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5"/>
  <sheetViews>
    <sheetView showGridLines="0" tabSelected="1" workbookViewId="0">
      <selection activeCell="S9" sqref="S9"/>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24"/>
      <c r="AS2" s="224"/>
      <c r="AT2" s="224"/>
      <c r="AU2" s="224"/>
      <c r="AV2" s="224"/>
      <c r="AW2" s="224"/>
      <c r="AX2" s="224"/>
      <c r="AY2" s="224"/>
      <c r="AZ2" s="224"/>
      <c r="BA2" s="224"/>
      <c r="BB2" s="224"/>
      <c r="BC2" s="224"/>
      <c r="BD2" s="224"/>
      <c r="BE2" s="224"/>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35" t="s">
        <v>14</v>
      </c>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19"/>
      <c r="AQ5" s="19"/>
      <c r="AR5" s="17"/>
      <c r="BE5" s="232" t="s">
        <v>15</v>
      </c>
      <c r="BS5" s="14" t="s">
        <v>6</v>
      </c>
    </row>
    <row r="6" spans="1:74" s="1" customFormat="1" ht="36.950000000000003" customHeight="1">
      <c r="B6" s="18"/>
      <c r="C6" s="19"/>
      <c r="D6" s="25" t="s">
        <v>16</v>
      </c>
      <c r="E6" s="19"/>
      <c r="F6" s="19"/>
      <c r="G6" s="19"/>
      <c r="H6" s="19"/>
      <c r="I6" s="19"/>
      <c r="J6" s="19"/>
      <c r="K6" s="237" t="s">
        <v>17</v>
      </c>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19"/>
      <c r="AQ6" s="19"/>
      <c r="AR6" s="17"/>
      <c r="BE6" s="233"/>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33"/>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33"/>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33"/>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26</v>
      </c>
      <c r="AO10" s="19"/>
      <c r="AP10" s="19"/>
      <c r="AQ10" s="19"/>
      <c r="AR10" s="17"/>
      <c r="BE10" s="233"/>
      <c r="BS10" s="14" t="s">
        <v>6</v>
      </c>
    </row>
    <row r="11" spans="1:74" s="1" customFormat="1" ht="18.399999999999999"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29</v>
      </c>
      <c r="AO11" s="19"/>
      <c r="AP11" s="19"/>
      <c r="AQ11" s="19"/>
      <c r="AR11" s="17"/>
      <c r="BE11" s="233"/>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33"/>
      <c r="BS12" s="14" t="s">
        <v>6</v>
      </c>
    </row>
    <row r="13" spans="1:74" s="1" customFormat="1"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31</v>
      </c>
      <c r="AO13" s="19"/>
      <c r="AP13" s="19"/>
      <c r="AQ13" s="19"/>
      <c r="AR13" s="17"/>
      <c r="BE13" s="233"/>
      <c r="BS13" s="14" t="s">
        <v>6</v>
      </c>
    </row>
    <row r="14" spans="1:74" ht="12.75">
      <c r="B14" s="18"/>
      <c r="C14" s="19"/>
      <c r="D14" s="19"/>
      <c r="E14" s="238" t="s">
        <v>31</v>
      </c>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6" t="s">
        <v>28</v>
      </c>
      <c r="AL14" s="19"/>
      <c r="AM14" s="19"/>
      <c r="AN14" s="28" t="s">
        <v>31</v>
      </c>
      <c r="AO14" s="19"/>
      <c r="AP14" s="19"/>
      <c r="AQ14" s="19"/>
      <c r="AR14" s="17"/>
      <c r="BE14" s="233"/>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33"/>
      <c r="BS15" s="14" t="s">
        <v>4</v>
      </c>
    </row>
    <row r="16" spans="1:74" s="1" customFormat="1"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33"/>
      <c r="BS16" s="14" t="s">
        <v>4</v>
      </c>
    </row>
    <row r="17" spans="1:71" s="1" customFormat="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v>
      </c>
      <c r="AO17" s="19"/>
      <c r="AP17" s="19"/>
      <c r="AQ17" s="19"/>
      <c r="AR17" s="17"/>
      <c r="BE17" s="233"/>
      <c r="BS17" s="14" t="s">
        <v>34</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33"/>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33"/>
      <c r="BS19" s="14" t="s">
        <v>6</v>
      </c>
    </row>
    <row r="20" spans="1:71" s="1" customFormat="1" ht="18.399999999999999" customHeight="1">
      <c r="B20" s="18"/>
      <c r="C20" s="19"/>
      <c r="D20" s="19"/>
      <c r="E20" s="24" t="s">
        <v>36</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v>
      </c>
      <c r="AO20" s="19"/>
      <c r="AP20" s="19"/>
      <c r="AQ20" s="19"/>
      <c r="AR20" s="17"/>
      <c r="BE20" s="233"/>
      <c r="BS20" s="14" t="s">
        <v>34</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33"/>
    </row>
    <row r="22" spans="1:71" s="1" customFormat="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33"/>
    </row>
    <row r="23" spans="1:71" s="1" customFormat="1" ht="16.5" customHeight="1">
      <c r="B23" s="18"/>
      <c r="C23" s="19"/>
      <c r="D23" s="19"/>
      <c r="E23" s="240" t="s">
        <v>1</v>
      </c>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0"/>
      <c r="AO23" s="19"/>
      <c r="AP23" s="19"/>
      <c r="AQ23" s="19"/>
      <c r="AR23" s="17"/>
      <c r="BE23" s="233"/>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33"/>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33"/>
    </row>
    <row r="26" spans="1:71" s="2" customFormat="1" ht="25.9" customHeight="1">
      <c r="A26" s="31"/>
      <c r="B26" s="32"/>
      <c r="C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1">
        <f>ROUND(AG94,2)</f>
        <v>0</v>
      </c>
      <c r="AL26" s="242"/>
      <c r="AM26" s="242"/>
      <c r="AN26" s="242"/>
      <c r="AO26" s="242"/>
      <c r="AP26" s="33"/>
      <c r="AQ26" s="33"/>
      <c r="AR26" s="36"/>
      <c r="BE26" s="233"/>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3"/>
    </row>
    <row r="28" spans="1:71" s="2" customFormat="1" ht="12.75">
      <c r="A28" s="31"/>
      <c r="B28" s="32"/>
      <c r="C28" s="33"/>
      <c r="D28" s="33"/>
      <c r="E28" s="33"/>
      <c r="F28" s="33"/>
      <c r="G28" s="33"/>
      <c r="H28" s="33"/>
      <c r="I28" s="33"/>
      <c r="J28" s="33"/>
      <c r="K28" s="33"/>
      <c r="L28" s="243" t="s">
        <v>39</v>
      </c>
      <c r="M28" s="243"/>
      <c r="N28" s="243"/>
      <c r="O28" s="243"/>
      <c r="P28" s="243"/>
      <c r="Q28" s="33"/>
      <c r="R28" s="33"/>
      <c r="S28" s="33"/>
      <c r="T28" s="33"/>
      <c r="U28" s="33"/>
      <c r="V28" s="33"/>
      <c r="W28" s="243" t="s">
        <v>40</v>
      </c>
      <c r="X28" s="243"/>
      <c r="Y28" s="243"/>
      <c r="Z28" s="243"/>
      <c r="AA28" s="243"/>
      <c r="AB28" s="243"/>
      <c r="AC28" s="243"/>
      <c r="AD28" s="243"/>
      <c r="AE28" s="243"/>
      <c r="AF28" s="33"/>
      <c r="AG28" s="33"/>
      <c r="AH28" s="33"/>
      <c r="AI28" s="33"/>
      <c r="AJ28" s="33"/>
      <c r="AK28" s="243" t="s">
        <v>41</v>
      </c>
      <c r="AL28" s="243"/>
      <c r="AM28" s="243"/>
      <c r="AN28" s="243"/>
      <c r="AO28" s="243"/>
      <c r="AP28" s="33"/>
      <c r="AQ28" s="33"/>
      <c r="AR28" s="36"/>
      <c r="BE28" s="233"/>
    </row>
    <row r="29" spans="1:71" s="3" customFormat="1" ht="14.45" customHeight="1">
      <c r="B29" s="37"/>
      <c r="C29" s="38"/>
      <c r="D29" s="26" t="s">
        <v>42</v>
      </c>
      <c r="E29" s="38"/>
      <c r="F29" s="26" t="s">
        <v>43</v>
      </c>
      <c r="G29" s="38"/>
      <c r="H29" s="38"/>
      <c r="I29" s="38"/>
      <c r="J29" s="38"/>
      <c r="K29" s="38"/>
      <c r="L29" s="227">
        <v>0.21</v>
      </c>
      <c r="M29" s="226"/>
      <c r="N29" s="226"/>
      <c r="O29" s="226"/>
      <c r="P29" s="226"/>
      <c r="Q29" s="38"/>
      <c r="R29" s="38"/>
      <c r="S29" s="38"/>
      <c r="T29" s="38"/>
      <c r="U29" s="38"/>
      <c r="V29" s="38"/>
      <c r="W29" s="225">
        <f>ROUND(AZ94, 2)</f>
        <v>0</v>
      </c>
      <c r="X29" s="226"/>
      <c r="Y29" s="226"/>
      <c r="Z29" s="226"/>
      <c r="AA29" s="226"/>
      <c r="AB29" s="226"/>
      <c r="AC29" s="226"/>
      <c r="AD29" s="226"/>
      <c r="AE29" s="226"/>
      <c r="AF29" s="38"/>
      <c r="AG29" s="38"/>
      <c r="AH29" s="38"/>
      <c r="AI29" s="38"/>
      <c r="AJ29" s="38"/>
      <c r="AK29" s="225">
        <f>ROUND(AV94, 2)</f>
        <v>0</v>
      </c>
      <c r="AL29" s="226"/>
      <c r="AM29" s="226"/>
      <c r="AN29" s="226"/>
      <c r="AO29" s="226"/>
      <c r="AP29" s="38"/>
      <c r="AQ29" s="38"/>
      <c r="AR29" s="39"/>
      <c r="BE29" s="234"/>
    </row>
    <row r="30" spans="1:71" s="3" customFormat="1" ht="14.45" customHeight="1">
      <c r="B30" s="37"/>
      <c r="C30" s="38"/>
      <c r="D30" s="38"/>
      <c r="E30" s="38"/>
      <c r="F30" s="26" t="s">
        <v>44</v>
      </c>
      <c r="G30" s="38"/>
      <c r="H30" s="38"/>
      <c r="I30" s="38"/>
      <c r="J30" s="38"/>
      <c r="K30" s="38"/>
      <c r="L30" s="227">
        <v>0.15</v>
      </c>
      <c r="M30" s="226"/>
      <c r="N30" s="226"/>
      <c r="O30" s="226"/>
      <c r="P30" s="226"/>
      <c r="Q30" s="38"/>
      <c r="R30" s="38"/>
      <c r="S30" s="38"/>
      <c r="T30" s="38"/>
      <c r="U30" s="38"/>
      <c r="V30" s="38"/>
      <c r="W30" s="225">
        <f>ROUND(BA94, 2)</f>
        <v>0</v>
      </c>
      <c r="X30" s="226"/>
      <c r="Y30" s="226"/>
      <c r="Z30" s="226"/>
      <c r="AA30" s="226"/>
      <c r="AB30" s="226"/>
      <c r="AC30" s="226"/>
      <c r="AD30" s="226"/>
      <c r="AE30" s="226"/>
      <c r="AF30" s="38"/>
      <c r="AG30" s="38"/>
      <c r="AH30" s="38"/>
      <c r="AI30" s="38"/>
      <c r="AJ30" s="38"/>
      <c r="AK30" s="225">
        <f>ROUND(AW94, 2)</f>
        <v>0</v>
      </c>
      <c r="AL30" s="226"/>
      <c r="AM30" s="226"/>
      <c r="AN30" s="226"/>
      <c r="AO30" s="226"/>
      <c r="AP30" s="38"/>
      <c r="AQ30" s="38"/>
      <c r="AR30" s="39"/>
      <c r="BE30" s="234"/>
    </row>
    <row r="31" spans="1:71" s="3" customFormat="1" ht="14.45" hidden="1" customHeight="1">
      <c r="B31" s="37"/>
      <c r="C31" s="38"/>
      <c r="D31" s="38"/>
      <c r="E31" s="38"/>
      <c r="F31" s="26" t="s">
        <v>45</v>
      </c>
      <c r="G31" s="38"/>
      <c r="H31" s="38"/>
      <c r="I31" s="38"/>
      <c r="J31" s="38"/>
      <c r="K31" s="38"/>
      <c r="L31" s="227">
        <v>0.21</v>
      </c>
      <c r="M31" s="226"/>
      <c r="N31" s="226"/>
      <c r="O31" s="226"/>
      <c r="P31" s="226"/>
      <c r="Q31" s="38"/>
      <c r="R31" s="38"/>
      <c r="S31" s="38"/>
      <c r="T31" s="38"/>
      <c r="U31" s="38"/>
      <c r="V31" s="38"/>
      <c r="W31" s="225">
        <f>ROUND(BB94, 2)</f>
        <v>0</v>
      </c>
      <c r="X31" s="226"/>
      <c r="Y31" s="226"/>
      <c r="Z31" s="226"/>
      <c r="AA31" s="226"/>
      <c r="AB31" s="226"/>
      <c r="AC31" s="226"/>
      <c r="AD31" s="226"/>
      <c r="AE31" s="226"/>
      <c r="AF31" s="38"/>
      <c r="AG31" s="38"/>
      <c r="AH31" s="38"/>
      <c r="AI31" s="38"/>
      <c r="AJ31" s="38"/>
      <c r="AK31" s="225">
        <v>0</v>
      </c>
      <c r="AL31" s="226"/>
      <c r="AM31" s="226"/>
      <c r="AN31" s="226"/>
      <c r="AO31" s="226"/>
      <c r="AP31" s="38"/>
      <c r="AQ31" s="38"/>
      <c r="AR31" s="39"/>
      <c r="BE31" s="234"/>
    </row>
    <row r="32" spans="1:71" s="3" customFormat="1" ht="14.45" hidden="1" customHeight="1">
      <c r="B32" s="37"/>
      <c r="C32" s="38"/>
      <c r="D32" s="38"/>
      <c r="E32" s="38"/>
      <c r="F32" s="26" t="s">
        <v>46</v>
      </c>
      <c r="G32" s="38"/>
      <c r="H32" s="38"/>
      <c r="I32" s="38"/>
      <c r="J32" s="38"/>
      <c r="K32" s="38"/>
      <c r="L32" s="227">
        <v>0.15</v>
      </c>
      <c r="M32" s="226"/>
      <c r="N32" s="226"/>
      <c r="O32" s="226"/>
      <c r="P32" s="226"/>
      <c r="Q32" s="38"/>
      <c r="R32" s="38"/>
      <c r="S32" s="38"/>
      <c r="T32" s="38"/>
      <c r="U32" s="38"/>
      <c r="V32" s="38"/>
      <c r="W32" s="225">
        <f>ROUND(BC94, 2)</f>
        <v>0</v>
      </c>
      <c r="X32" s="226"/>
      <c r="Y32" s="226"/>
      <c r="Z32" s="226"/>
      <c r="AA32" s="226"/>
      <c r="AB32" s="226"/>
      <c r="AC32" s="226"/>
      <c r="AD32" s="226"/>
      <c r="AE32" s="226"/>
      <c r="AF32" s="38"/>
      <c r="AG32" s="38"/>
      <c r="AH32" s="38"/>
      <c r="AI32" s="38"/>
      <c r="AJ32" s="38"/>
      <c r="AK32" s="225">
        <v>0</v>
      </c>
      <c r="AL32" s="226"/>
      <c r="AM32" s="226"/>
      <c r="AN32" s="226"/>
      <c r="AO32" s="226"/>
      <c r="AP32" s="38"/>
      <c r="AQ32" s="38"/>
      <c r="AR32" s="39"/>
      <c r="BE32" s="234"/>
    </row>
    <row r="33" spans="1:57" s="3" customFormat="1" ht="14.45" hidden="1" customHeight="1">
      <c r="B33" s="37"/>
      <c r="C33" s="38"/>
      <c r="D33" s="38"/>
      <c r="E33" s="38"/>
      <c r="F33" s="26" t="s">
        <v>47</v>
      </c>
      <c r="G33" s="38"/>
      <c r="H33" s="38"/>
      <c r="I33" s="38"/>
      <c r="J33" s="38"/>
      <c r="K33" s="38"/>
      <c r="L33" s="227">
        <v>0</v>
      </c>
      <c r="M33" s="226"/>
      <c r="N33" s="226"/>
      <c r="O33" s="226"/>
      <c r="P33" s="226"/>
      <c r="Q33" s="38"/>
      <c r="R33" s="38"/>
      <c r="S33" s="38"/>
      <c r="T33" s="38"/>
      <c r="U33" s="38"/>
      <c r="V33" s="38"/>
      <c r="W33" s="225">
        <f>ROUND(BD94, 2)</f>
        <v>0</v>
      </c>
      <c r="X33" s="226"/>
      <c r="Y33" s="226"/>
      <c r="Z33" s="226"/>
      <c r="AA33" s="226"/>
      <c r="AB33" s="226"/>
      <c r="AC33" s="226"/>
      <c r="AD33" s="226"/>
      <c r="AE33" s="226"/>
      <c r="AF33" s="38"/>
      <c r="AG33" s="38"/>
      <c r="AH33" s="38"/>
      <c r="AI33" s="38"/>
      <c r="AJ33" s="38"/>
      <c r="AK33" s="225">
        <v>0</v>
      </c>
      <c r="AL33" s="226"/>
      <c r="AM33" s="226"/>
      <c r="AN33" s="226"/>
      <c r="AO33" s="226"/>
      <c r="AP33" s="38"/>
      <c r="AQ33" s="38"/>
      <c r="AR33" s="39"/>
      <c r="BE33" s="234"/>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3"/>
    </row>
    <row r="35" spans="1:57" s="2" customFormat="1" ht="25.9" customHeight="1">
      <c r="A35" s="31"/>
      <c r="B35" s="32"/>
      <c r="C35" s="40"/>
      <c r="D35" s="41" t="s">
        <v>48</v>
      </c>
      <c r="E35" s="42"/>
      <c r="F35" s="42"/>
      <c r="G35" s="42"/>
      <c r="H35" s="42"/>
      <c r="I35" s="42"/>
      <c r="J35" s="42"/>
      <c r="K35" s="42"/>
      <c r="L35" s="42"/>
      <c r="M35" s="42"/>
      <c r="N35" s="42"/>
      <c r="O35" s="42"/>
      <c r="P35" s="42"/>
      <c r="Q35" s="42"/>
      <c r="R35" s="42"/>
      <c r="S35" s="42"/>
      <c r="T35" s="43" t="s">
        <v>49</v>
      </c>
      <c r="U35" s="42"/>
      <c r="V35" s="42"/>
      <c r="W35" s="42"/>
      <c r="X35" s="231" t="s">
        <v>50</v>
      </c>
      <c r="Y35" s="229"/>
      <c r="Z35" s="229"/>
      <c r="AA35" s="229"/>
      <c r="AB35" s="229"/>
      <c r="AC35" s="42"/>
      <c r="AD35" s="42"/>
      <c r="AE35" s="42"/>
      <c r="AF35" s="42"/>
      <c r="AG35" s="42"/>
      <c r="AH35" s="42"/>
      <c r="AI35" s="42"/>
      <c r="AJ35" s="42"/>
      <c r="AK35" s="228">
        <f>SUM(AK26:AK33)</f>
        <v>0</v>
      </c>
      <c r="AL35" s="229"/>
      <c r="AM35" s="229"/>
      <c r="AN35" s="229"/>
      <c r="AO35" s="230"/>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51</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52</v>
      </c>
      <c r="AI49" s="47"/>
      <c r="AJ49" s="47"/>
      <c r="AK49" s="47"/>
      <c r="AL49" s="47"/>
      <c r="AM49" s="47"/>
      <c r="AN49" s="47"/>
      <c r="AO49" s="47"/>
      <c r="AP49" s="45"/>
      <c r="AQ49" s="45"/>
      <c r="AR49" s="48"/>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31"/>
      <c r="B60" s="32"/>
      <c r="C60" s="33"/>
      <c r="D60" s="49" t="s">
        <v>53</v>
      </c>
      <c r="E60" s="35"/>
      <c r="F60" s="35"/>
      <c r="G60" s="35"/>
      <c r="H60" s="35"/>
      <c r="I60" s="35"/>
      <c r="J60" s="35"/>
      <c r="K60" s="35"/>
      <c r="L60" s="35"/>
      <c r="M60" s="35"/>
      <c r="N60" s="35"/>
      <c r="O60" s="35"/>
      <c r="P60" s="35"/>
      <c r="Q60" s="35"/>
      <c r="R60" s="35"/>
      <c r="S60" s="35"/>
      <c r="T60" s="35"/>
      <c r="U60" s="35"/>
      <c r="V60" s="49" t="s">
        <v>54</v>
      </c>
      <c r="W60" s="35"/>
      <c r="X60" s="35"/>
      <c r="Y60" s="35"/>
      <c r="Z60" s="35"/>
      <c r="AA60" s="35"/>
      <c r="AB60" s="35"/>
      <c r="AC60" s="35"/>
      <c r="AD60" s="35"/>
      <c r="AE60" s="35"/>
      <c r="AF60" s="35"/>
      <c r="AG60" s="35"/>
      <c r="AH60" s="49" t="s">
        <v>53</v>
      </c>
      <c r="AI60" s="35"/>
      <c r="AJ60" s="35"/>
      <c r="AK60" s="35"/>
      <c r="AL60" s="35"/>
      <c r="AM60" s="49" t="s">
        <v>54</v>
      </c>
      <c r="AN60" s="35"/>
      <c r="AO60" s="35"/>
      <c r="AP60" s="33"/>
      <c r="AQ60" s="33"/>
      <c r="AR60" s="36"/>
      <c r="BE60" s="31"/>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31"/>
      <c r="B64" s="32"/>
      <c r="C64" s="33"/>
      <c r="D64" s="46" t="s">
        <v>55</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56</v>
      </c>
      <c r="AI64" s="50"/>
      <c r="AJ64" s="50"/>
      <c r="AK64" s="50"/>
      <c r="AL64" s="50"/>
      <c r="AM64" s="50"/>
      <c r="AN64" s="50"/>
      <c r="AO64" s="50"/>
      <c r="AP64" s="33"/>
      <c r="AQ64" s="33"/>
      <c r="AR64" s="36"/>
      <c r="BE64" s="31"/>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31"/>
      <c r="B75" s="32"/>
      <c r="C75" s="33"/>
      <c r="D75" s="49" t="s">
        <v>53</v>
      </c>
      <c r="E75" s="35"/>
      <c r="F75" s="35"/>
      <c r="G75" s="35"/>
      <c r="H75" s="35"/>
      <c r="I75" s="35"/>
      <c r="J75" s="35"/>
      <c r="K75" s="35"/>
      <c r="L75" s="35"/>
      <c r="M75" s="35"/>
      <c r="N75" s="35"/>
      <c r="O75" s="35"/>
      <c r="P75" s="35"/>
      <c r="Q75" s="35"/>
      <c r="R75" s="35"/>
      <c r="S75" s="35"/>
      <c r="T75" s="35"/>
      <c r="U75" s="35"/>
      <c r="V75" s="49" t="s">
        <v>54</v>
      </c>
      <c r="W75" s="35"/>
      <c r="X75" s="35"/>
      <c r="Y75" s="35"/>
      <c r="Z75" s="35"/>
      <c r="AA75" s="35"/>
      <c r="AB75" s="35"/>
      <c r="AC75" s="35"/>
      <c r="AD75" s="35"/>
      <c r="AE75" s="35"/>
      <c r="AF75" s="35"/>
      <c r="AG75" s="35"/>
      <c r="AH75" s="49" t="s">
        <v>53</v>
      </c>
      <c r="AI75" s="35"/>
      <c r="AJ75" s="35"/>
      <c r="AK75" s="35"/>
      <c r="AL75" s="35"/>
      <c r="AM75" s="49" t="s">
        <v>54</v>
      </c>
      <c r="AN75" s="35"/>
      <c r="AO75" s="35"/>
      <c r="AP75" s="33"/>
      <c r="AQ75" s="33"/>
      <c r="AR75" s="36"/>
      <c r="BE75" s="31"/>
    </row>
    <row r="76" spans="1:57" s="2" customFormat="1">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57</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11/2021</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58" t="str">
        <f>K6</f>
        <v>Údržba, opravy a odstraňování závad u ST OŘ UNL 2022 - 2023</v>
      </c>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9"/>
      <c r="AL85" s="259"/>
      <c r="AM85" s="259"/>
      <c r="AN85" s="259"/>
      <c r="AO85" s="259"/>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Oblast č.4; Správa tratí Karlovy Vary</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60" t="str">
        <f>IF(AN8= "","",AN8)</f>
        <v>30. 7. 2021</v>
      </c>
      <c r="AN87" s="260"/>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24</v>
      </c>
      <c r="D89" s="33"/>
      <c r="E89" s="33"/>
      <c r="F89" s="33"/>
      <c r="G89" s="33"/>
      <c r="H89" s="33"/>
      <c r="I89" s="33"/>
      <c r="J89" s="33"/>
      <c r="K89" s="33"/>
      <c r="L89" s="56" t="str">
        <f>IF(E11= "","",E11)</f>
        <v>Správa železnic,s.o.;OŘ ÚNL-ST Karlovy Vary</v>
      </c>
      <c r="M89" s="33"/>
      <c r="N89" s="33"/>
      <c r="O89" s="33"/>
      <c r="P89" s="33"/>
      <c r="Q89" s="33"/>
      <c r="R89" s="33"/>
      <c r="S89" s="33"/>
      <c r="T89" s="33"/>
      <c r="U89" s="33"/>
      <c r="V89" s="33"/>
      <c r="W89" s="33"/>
      <c r="X89" s="33"/>
      <c r="Y89" s="33"/>
      <c r="Z89" s="33"/>
      <c r="AA89" s="33"/>
      <c r="AB89" s="33"/>
      <c r="AC89" s="33"/>
      <c r="AD89" s="33"/>
      <c r="AE89" s="33"/>
      <c r="AF89" s="33"/>
      <c r="AG89" s="33"/>
      <c r="AH89" s="33"/>
      <c r="AI89" s="26" t="s">
        <v>32</v>
      </c>
      <c r="AJ89" s="33"/>
      <c r="AK89" s="33"/>
      <c r="AL89" s="33"/>
      <c r="AM89" s="261" t="str">
        <f>IF(E17="","",E17)</f>
        <v xml:space="preserve"> </v>
      </c>
      <c r="AN89" s="262"/>
      <c r="AO89" s="262"/>
      <c r="AP89" s="262"/>
      <c r="AQ89" s="33"/>
      <c r="AR89" s="36"/>
      <c r="AS89" s="263" t="s">
        <v>58</v>
      </c>
      <c r="AT89" s="264"/>
      <c r="AU89" s="64"/>
      <c r="AV89" s="64"/>
      <c r="AW89" s="64"/>
      <c r="AX89" s="64"/>
      <c r="AY89" s="64"/>
      <c r="AZ89" s="64"/>
      <c r="BA89" s="64"/>
      <c r="BB89" s="64"/>
      <c r="BC89" s="64"/>
      <c r="BD89" s="65"/>
      <c r="BE89" s="31"/>
    </row>
    <row r="90" spans="1:91" s="2" customFormat="1" ht="15.2" customHeight="1">
      <c r="A90" s="31"/>
      <c r="B90" s="32"/>
      <c r="C90" s="26" t="s">
        <v>30</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35</v>
      </c>
      <c r="AJ90" s="33"/>
      <c r="AK90" s="33"/>
      <c r="AL90" s="33"/>
      <c r="AM90" s="261" t="str">
        <f>IF(E20="","",E20)</f>
        <v>Pavlína Liprtová</v>
      </c>
      <c r="AN90" s="262"/>
      <c r="AO90" s="262"/>
      <c r="AP90" s="262"/>
      <c r="AQ90" s="33"/>
      <c r="AR90" s="36"/>
      <c r="AS90" s="265"/>
      <c r="AT90" s="266"/>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67"/>
      <c r="AT91" s="268"/>
      <c r="AU91" s="68"/>
      <c r="AV91" s="68"/>
      <c r="AW91" s="68"/>
      <c r="AX91" s="68"/>
      <c r="AY91" s="68"/>
      <c r="AZ91" s="68"/>
      <c r="BA91" s="68"/>
      <c r="BB91" s="68"/>
      <c r="BC91" s="68"/>
      <c r="BD91" s="69"/>
      <c r="BE91" s="31"/>
    </row>
    <row r="92" spans="1:91" s="2" customFormat="1" ht="29.25" customHeight="1">
      <c r="A92" s="31"/>
      <c r="B92" s="32"/>
      <c r="C92" s="251" t="s">
        <v>59</v>
      </c>
      <c r="D92" s="252"/>
      <c r="E92" s="252"/>
      <c r="F92" s="252"/>
      <c r="G92" s="252"/>
      <c r="H92" s="70"/>
      <c r="I92" s="254" t="s">
        <v>60</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61</v>
      </c>
      <c r="AH92" s="252"/>
      <c r="AI92" s="252"/>
      <c r="AJ92" s="252"/>
      <c r="AK92" s="252"/>
      <c r="AL92" s="252"/>
      <c r="AM92" s="252"/>
      <c r="AN92" s="254" t="s">
        <v>62</v>
      </c>
      <c r="AO92" s="252"/>
      <c r="AP92" s="255"/>
      <c r="AQ92" s="71" t="s">
        <v>63</v>
      </c>
      <c r="AR92" s="36"/>
      <c r="AS92" s="72" t="s">
        <v>64</v>
      </c>
      <c r="AT92" s="73" t="s">
        <v>65</v>
      </c>
      <c r="AU92" s="73" t="s">
        <v>66</v>
      </c>
      <c r="AV92" s="73" t="s">
        <v>67</v>
      </c>
      <c r="AW92" s="73" t="s">
        <v>68</v>
      </c>
      <c r="AX92" s="73" t="s">
        <v>69</v>
      </c>
      <c r="AY92" s="73" t="s">
        <v>70</v>
      </c>
      <c r="AZ92" s="73" t="s">
        <v>71</v>
      </c>
      <c r="BA92" s="73" t="s">
        <v>72</v>
      </c>
      <c r="BB92" s="73" t="s">
        <v>73</v>
      </c>
      <c r="BC92" s="73" t="s">
        <v>74</v>
      </c>
      <c r="BD92" s="74" t="s">
        <v>75</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76</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56">
        <f>ROUND(AG95+SUM(AG96:AG101),2)</f>
        <v>0</v>
      </c>
      <c r="AH94" s="256"/>
      <c r="AI94" s="256"/>
      <c r="AJ94" s="256"/>
      <c r="AK94" s="256"/>
      <c r="AL94" s="256"/>
      <c r="AM94" s="256"/>
      <c r="AN94" s="257">
        <f t="shared" ref="AN94:AN103" si="0">SUM(AG94,AT94)</f>
        <v>0</v>
      </c>
      <c r="AO94" s="257"/>
      <c r="AP94" s="257"/>
      <c r="AQ94" s="82" t="s">
        <v>1</v>
      </c>
      <c r="AR94" s="83"/>
      <c r="AS94" s="84">
        <f>ROUND(AS95+SUM(AS96:AS101),2)</f>
        <v>0</v>
      </c>
      <c r="AT94" s="85">
        <f t="shared" ref="AT94:AT103" si="1">ROUND(SUM(AV94:AW94),2)</f>
        <v>0</v>
      </c>
      <c r="AU94" s="86">
        <f>ROUND(AU95+SUM(AU96:AU101),5)</f>
        <v>0</v>
      </c>
      <c r="AV94" s="85">
        <f>ROUND(AZ94*L29,2)</f>
        <v>0</v>
      </c>
      <c r="AW94" s="85">
        <f>ROUND(BA94*L30,2)</f>
        <v>0</v>
      </c>
      <c r="AX94" s="85">
        <f>ROUND(BB94*L29,2)</f>
        <v>0</v>
      </c>
      <c r="AY94" s="85">
        <f>ROUND(BC94*L30,2)</f>
        <v>0</v>
      </c>
      <c r="AZ94" s="85">
        <f>ROUND(AZ95+SUM(AZ96:AZ101),2)</f>
        <v>0</v>
      </c>
      <c r="BA94" s="85">
        <f>ROUND(BA95+SUM(BA96:BA101),2)</f>
        <v>0</v>
      </c>
      <c r="BB94" s="85">
        <f>ROUND(BB95+SUM(BB96:BB101),2)</f>
        <v>0</v>
      </c>
      <c r="BC94" s="85">
        <f>ROUND(BC95+SUM(BC96:BC101),2)</f>
        <v>0</v>
      </c>
      <c r="BD94" s="87">
        <f>ROUND(BD95+SUM(BD96:BD101),2)</f>
        <v>0</v>
      </c>
      <c r="BS94" s="88" t="s">
        <v>77</v>
      </c>
      <c r="BT94" s="88" t="s">
        <v>78</v>
      </c>
      <c r="BU94" s="89" t="s">
        <v>79</v>
      </c>
      <c r="BV94" s="88" t="s">
        <v>80</v>
      </c>
      <c r="BW94" s="88" t="s">
        <v>5</v>
      </c>
      <c r="BX94" s="88" t="s">
        <v>81</v>
      </c>
      <c r="CL94" s="88" t="s">
        <v>1</v>
      </c>
    </row>
    <row r="95" spans="1:91" s="7" customFormat="1" ht="16.5" customHeight="1">
      <c r="A95" s="90" t="s">
        <v>82</v>
      </c>
      <c r="B95" s="91"/>
      <c r="C95" s="92"/>
      <c r="D95" s="249" t="s">
        <v>83</v>
      </c>
      <c r="E95" s="249"/>
      <c r="F95" s="249"/>
      <c r="G95" s="249"/>
      <c r="H95" s="249"/>
      <c r="I95" s="93"/>
      <c r="J95" s="249" t="s">
        <v>84</v>
      </c>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7">
        <f>'A.1 - Železniční svršek'!J30</f>
        <v>0</v>
      </c>
      <c r="AH95" s="248"/>
      <c r="AI95" s="248"/>
      <c r="AJ95" s="248"/>
      <c r="AK95" s="248"/>
      <c r="AL95" s="248"/>
      <c r="AM95" s="248"/>
      <c r="AN95" s="247">
        <f t="shared" si="0"/>
        <v>0</v>
      </c>
      <c r="AO95" s="248"/>
      <c r="AP95" s="248"/>
      <c r="AQ95" s="94" t="s">
        <v>85</v>
      </c>
      <c r="AR95" s="95"/>
      <c r="AS95" s="96">
        <v>0</v>
      </c>
      <c r="AT95" s="97">
        <f t="shared" si="1"/>
        <v>0</v>
      </c>
      <c r="AU95" s="98">
        <f>'A.1 - Železniční svršek'!P116</f>
        <v>0</v>
      </c>
      <c r="AV95" s="97">
        <f>'A.1 - Železniční svršek'!J33</f>
        <v>0</v>
      </c>
      <c r="AW95" s="97">
        <f>'A.1 - Železniční svršek'!J34</f>
        <v>0</v>
      </c>
      <c r="AX95" s="97">
        <f>'A.1 - Železniční svršek'!J35</f>
        <v>0</v>
      </c>
      <c r="AY95" s="97">
        <f>'A.1 - Železniční svršek'!J36</f>
        <v>0</v>
      </c>
      <c r="AZ95" s="97">
        <f>'A.1 - Železniční svršek'!F33</f>
        <v>0</v>
      </c>
      <c r="BA95" s="97">
        <f>'A.1 - Železniční svršek'!F34</f>
        <v>0</v>
      </c>
      <c r="BB95" s="97">
        <f>'A.1 - Železniční svršek'!F35</f>
        <v>0</v>
      </c>
      <c r="BC95" s="97">
        <f>'A.1 - Železniční svršek'!F36</f>
        <v>0</v>
      </c>
      <c r="BD95" s="99">
        <f>'A.1 - Železniční svršek'!F37</f>
        <v>0</v>
      </c>
      <c r="BT95" s="100" t="s">
        <v>86</v>
      </c>
      <c r="BV95" s="100" t="s">
        <v>80</v>
      </c>
      <c r="BW95" s="100" t="s">
        <v>87</v>
      </c>
      <c r="BX95" s="100" t="s">
        <v>5</v>
      </c>
      <c r="CL95" s="100" t="s">
        <v>1</v>
      </c>
      <c r="CM95" s="100" t="s">
        <v>88</v>
      </c>
    </row>
    <row r="96" spans="1:91" s="7" customFormat="1" ht="16.5" customHeight="1">
      <c r="A96" s="90" t="s">
        <v>82</v>
      </c>
      <c r="B96" s="91"/>
      <c r="C96" s="92"/>
      <c r="D96" s="249" t="s">
        <v>89</v>
      </c>
      <c r="E96" s="249"/>
      <c r="F96" s="249"/>
      <c r="G96" s="249"/>
      <c r="H96" s="249"/>
      <c r="I96" s="93"/>
      <c r="J96" s="249" t="s">
        <v>90</v>
      </c>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7">
        <f>'A.2 - Železniční spodek -...'!J30</f>
        <v>0</v>
      </c>
      <c r="AH96" s="248"/>
      <c r="AI96" s="248"/>
      <c r="AJ96" s="248"/>
      <c r="AK96" s="248"/>
      <c r="AL96" s="248"/>
      <c r="AM96" s="248"/>
      <c r="AN96" s="247">
        <f t="shared" si="0"/>
        <v>0</v>
      </c>
      <c r="AO96" s="248"/>
      <c r="AP96" s="248"/>
      <c r="AQ96" s="94" t="s">
        <v>85</v>
      </c>
      <c r="AR96" s="95"/>
      <c r="AS96" s="96">
        <v>0</v>
      </c>
      <c r="AT96" s="97">
        <f t="shared" si="1"/>
        <v>0</v>
      </c>
      <c r="AU96" s="98">
        <f>'A.2 - Železniční spodek -...'!P116</f>
        <v>0</v>
      </c>
      <c r="AV96" s="97">
        <f>'A.2 - Železniční spodek -...'!J33</f>
        <v>0</v>
      </c>
      <c r="AW96" s="97">
        <f>'A.2 - Železniční spodek -...'!J34</f>
        <v>0</v>
      </c>
      <c r="AX96" s="97">
        <f>'A.2 - Železniční spodek -...'!J35</f>
        <v>0</v>
      </c>
      <c r="AY96" s="97">
        <f>'A.2 - Železniční spodek -...'!J36</f>
        <v>0</v>
      </c>
      <c r="AZ96" s="97">
        <f>'A.2 - Železniční spodek -...'!F33</f>
        <v>0</v>
      </c>
      <c r="BA96" s="97">
        <f>'A.2 - Železniční spodek -...'!F34</f>
        <v>0</v>
      </c>
      <c r="BB96" s="97">
        <f>'A.2 - Železniční spodek -...'!F35</f>
        <v>0</v>
      </c>
      <c r="BC96" s="97">
        <f>'A.2 - Železniční spodek -...'!F36</f>
        <v>0</v>
      </c>
      <c r="BD96" s="99">
        <f>'A.2 - Železniční spodek -...'!F37</f>
        <v>0</v>
      </c>
      <c r="BT96" s="100" t="s">
        <v>86</v>
      </c>
      <c r="BV96" s="100" t="s">
        <v>80</v>
      </c>
      <c r="BW96" s="100" t="s">
        <v>91</v>
      </c>
      <c r="BX96" s="100" t="s">
        <v>5</v>
      </c>
      <c r="CL96" s="100" t="s">
        <v>1</v>
      </c>
      <c r="CM96" s="100" t="s">
        <v>88</v>
      </c>
    </row>
    <row r="97" spans="1:91" s="7" customFormat="1" ht="16.5" customHeight="1">
      <c r="A97" s="90" t="s">
        <v>82</v>
      </c>
      <c r="B97" s="91"/>
      <c r="C97" s="92"/>
      <c r="D97" s="249" t="s">
        <v>92</v>
      </c>
      <c r="E97" s="249"/>
      <c r="F97" s="249"/>
      <c r="G97" s="249"/>
      <c r="H97" s="249"/>
      <c r="I97" s="93"/>
      <c r="J97" s="249" t="s">
        <v>93</v>
      </c>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7">
        <f>'A.3 - Železniční spodek -...'!J30</f>
        <v>0</v>
      </c>
      <c r="AH97" s="248"/>
      <c r="AI97" s="248"/>
      <c r="AJ97" s="248"/>
      <c r="AK97" s="248"/>
      <c r="AL97" s="248"/>
      <c r="AM97" s="248"/>
      <c r="AN97" s="247">
        <f t="shared" si="0"/>
        <v>0</v>
      </c>
      <c r="AO97" s="248"/>
      <c r="AP97" s="248"/>
      <c r="AQ97" s="94" t="s">
        <v>85</v>
      </c>
      <c r="AR97" s="95"/>
      <c r="AS97" s="96">
        <v>0</v>
      </c>
      <c r="AT97" s="97">
        <f t="shared" si="1"/>
        <v>0</v>
      </c>
      <c r="AU97" s="98">
        <f>'A.3 - Železniční spodek -...'!P117</f>
        <v>0</v>
      </c>
      <c r="AV97" s="97">
        <f>'A.3 - Železniční spodek -...'!J33</f>
        <v>0</v>
      </c>
      <c r="AW97" s="97">
        <f>'A.3 - Železniční spodek -...'!J34</f>
        <v>0</v>
      </c>
      <c r="AX97" s="97">
        <f>'A.3 - Železniční spodek -...'!J35</f>
        <v>0</v>
      </c>
      <c r="AY97" s="97">
        <f>'A.3 - Železniční spodek -...'!J36</f>
        <v>0</v>
      </c>
      <c r="AZ97" s="97">
        <f>'A.3 - Železniční spodek -...'!F33</f>
        <v>0</v>
      </c>
      <c r="BA97" s="97">
        <f>'A.3 - Železniční spodek -...'!F34</f>
        <v>0</v>
      </c>
      <c r="BB97" s="97">
        <f>'A.3 - Železniční spodek -...'!F35</f>
        <v>0</v>
      </c>
      <c r="BC97" s="97">
        <f>'A.3 - Železniční spodek -...'!F36</f>
        <v>0</v>
      </c>
      <c r="BD97" s="99">
        <f>'A.3 - Železniční spodek -...'!F37</f>
        <v>0</v>
      </c>
      <c r="BT97" s="100" t="s">
        <v>86</v>
      </c>
      <c r="BV97" s="100" t="s">
        <v>80</v>
      </c>
      <c r="BW97" s="100" t="s">
        <v>94</v>
      </c>
      <c r="BX97" s="100" t="s">
        <v>5</v>
      </c>
      <c r="CL97" s="100" t="s">
        <v>1</v>
      </c>
      <c r="CM97" s="100" t="s">
        <v>88</v>
      </c>
    </row>
    <row r="98" spans="1:91" s="7" customFormat="1" ht="16.5" customHeight="1">
      <c r="A98" s="90" t="s">
        <v>82</v>
      </c>
      <c r="B98" s="91"/>
      <c r="C98" s="92"/>
      <c r="D98" s="249" t="s">
        <v>95</v>
      </c>
      <c r="E98" s="249"/>
      <c r="F98" s="249"/>
      <c r="G98" s="249"/>
      <c r="H98" s="249"/>
      <c r="I98" s="93"/>
      <c r="J98" s="249" t="s">
        <v>96</v>
      </c>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7">
        <f>'A.4 - Manipulace s materi...'!J30</f>
        <v>0</v>
      </c>
      <c r="AH98" s="248"/>
      <c r="AI98" s="248"/>
      <c r="AJ98" s="248"/>
      <c r="AK98" s="248"/>
      <c r="AL98" s="248"/>
      <c r="AM98" s="248"/>
      <c r="AN98" s="247">
        <f t="shared" si="0"/>
        <v>0</v>
      </c>
      <c r="AO98" s="248"/>
      <c r="AP98" s="248"/>
      <c r="AQ98" s="94" t="s">
        <v>85</v>
      </c>
      <c r="AR98" s="95"/>
      <c r="AS98" s="96">
        <v>0</v>
      </c>
      <c r="AT98" s="97">
        <f t="shared" si="1"/>
        <v>0</v>
      </c>
      <c r="AU98" s="98">
        <f>'A.4 - Manipulace s materi...'!P116</f>
        <v>0</v>
      </c>
      <c r="AV98" s="97">
        <f>'A.4 - Manipulace s materi...'!J33</f>
        <v>0</v>
      </c>
      <c r="AW98" s="97">
        <f>'A.4 - Manipulace s materi...'!J34</f>
        <v>0</v>
      </c>
      <c r="AX98" s="97">
        <f>'A.4 - Manipulace s materi...'!J35</f>
        <v>0</v>
      </c>
      <c r="AY98" s="97">
        <f>'A.4 - Manipulace s materi...'!J36</f>
        <v>0</v>
      </c>
      <c r="AZ98" s="97">
        <f>'A.4 - Manipulace s materi...'!F33</f>
        <v>0</v>
      </c>
      <c r="BA98" s="97">
        <f>'A.4 - Manipulace s materi...'!F34</f>
        <v>0</v>
      </c>
      <c r="BB98" s="97">
        <f>'A.4 - Manipulace s materi...'!F35</f>
        <v>0</v>
      </c>
      <c r="BC98" s="97">
        <f>'A.4 - Manipulace s materi...'!F36</f>
        <v>0</v>
      </c>
      <c r="BD98" s="99">
        <f>'A.4 - Manipulace s materi...'!F37</f>
        <v>0</v>
      </c>
      <c r="BT98" s="100" t="s">
        <v>86</v>
      </c>
      <c r="BV98" s="100" t="s">
        <v>80</v>
      </c>
      <c r="BW98" s="100" t="s">
        <v>97</v>
      </c>
      <c r="BX98" s="100" t="s">
        <v>5</v>
      </c>
      <c r="CL98" s="100" t="s">
        <v>1</v>
      </c>
      <c r="CM98" s="100" t="s">
        <v>88</v>
      </c>
    </row>
    <row r="99" spans="1:91" s="7" customFormat="1" ht="16.5" customHeight="1">
      <c r="A99" s="90" t="s">
        <v>82</v>
      </c>
      <c r="B99" s="91"/>
      <c r="C99" s="92"/>
      <c r="D99" s="249" t="s">
        <v>98</v>
      </c>
      <c r="E99" s="249"/>
      <c r="F99" s="249"/>
      <c r="G99" s="249"/>
      <c r="H99" s="249"/>
      <c r="I99" s="93"/>
      <c r="J99" s="249" t="s">
        <v>99</v>
      </c>
      <c r="K99" s="249"/>
      <c r="L99" s="249"/>
      <c r="M99" s="249"/>
      <c r="N99" s="249"/>
      <c r="O99" s="249"/>
      <c r="P99" s="249"/>
      <c r="Q99" s="249"/>
      <c r="R99" s="249"/>
      <c r="S99" s="249"/>
      <c r="T99" s="249"/>
      <c r="U99" s="249"/>
      <c r="V99" s="249"/>
      <c r="W99" s="249"/>
      <c r="X99" s="249"/>
      <c r="Y99" s="249"/>
      <c r="Z99" s="249"/>
      <c r="AA99" s="249"/>
      <c r="AB99" s="249"/>
      <c r="AC99" s="249"/>
      <c r="AD99" s="249"/>
      <c r="AE99" s="249"/>
      <c r="AF99" s="249"/>
      <c r="AG99" s="247">
        <f>'A.5 - Materiál'!J30</f>
        <v>0</v>
      </c>
      <c r="AH99" s="248"/>
      <c r="AI99" s="248"/>
      <c r="AJ99" s="248"/>
      <c r="AK99" s="248"/>
      <c r="AL99" s="248"/>
      <c r="AM99" s="248"/>
      <c r="AN99" s="247">
        <f t="shared" si="0"/>
        <v>0</v>
      </c>
      <c r="AO99" s="248"/>
      <c r="AP99" s="248"/>
      <c r="AQ99" s="94" t="s">
        <v>85</v>
      </c>
      <c r="AR99" s="95"/>
      <c r="AS99" s="96">
        <v>0</v>
      </c>
      <c r="AT99" s="97">
        <f t="shared" si="1"/>
        <v>0</v>
      </c>
      <c r="AU99" s="98">
        <f>'A.5 - Materiál'!P118</f>
        <v>0</v>
      </c>
      <c r="AV99" s="97">
        <f>'A.5 - Materiál'!J33</f>
        <v>0</v>
      </c>
      <c r="AW99" s="97">
        <f>'A.5 - Materiál'!J34</f>
        <v>0</v>
      </c>
      <c r="AX99" s="97">
        <f>'A.5 - Materiál'!J35</f>
        <v>0</v>
      </c>
      <c r="AY99" s="97">
        <f>'A.5 - Materiál'!J36</f>
        <v>0</v>
      </c>
      <c r="AZ99" s="97">
        <f>'A.5 - Materiál'!F33</f>
        <v>0</v>
      </c>
      <c r="BA99" s="97">
        <f>'A.5 - Materiál'!F34</f>
        <v>0</v>
      </c>
      <c r="BB99" s="97">
        <f>'A.5 - Materiál'!F35</f>
        <v>0</v>
      </c>
      <c r="BC99" s="97">
        <f>'A.5 - Materiál'!F36</f>
        <v>0</v>
      </c>
      <c r="BD99" s="99">
        <f>'A.5 - Materiál'!F37</f>
        <v>0</v>
      </c>
      <c r="BT99" s="100" t="s">
        <v>86</v>
      </c>
      <c r="BV99" s="100" t="s">
        <v>80</v>
      </c>
      <c r="BW99" s="100" t="s">
        <v>100</v>
      </c>
      <c r="BX99" s="100" t="s">
        <v>5</v>
      </c>
      <c r="CL99" s="100" t="s">
        <v>1</v>
      </c>
      <c r="CM99" s="100" t="s">
        <v>88</v>
      </c>
    </row>
    <row r="100" spans="1:91" s="7" customFormat="1" ht="16.5" customHeight="1">
      <c r="A100" s="90" t="s">
        <v>82</v>
      </c>
      <c r="B100" s="91"/>
      <c r="C100" s="92"/>
      <c r="D100" s="249" t="s">
        <v>101</v>
      </c>
      <c r="E100" s="249"/>
      <c r="F100" s="249"/>
      <c r="G100" s="249"/>
      <c r="H100" s="249"/>
      <c r="I100" s="93"/>
      <c r="J100" s="249" t="s">
        <v>102</v>
      </c>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7">
        <f>'A.6 - Práce SSZT a SEE'!J30</f>
        <v>0</v>
      </c>
      <c r="AH100" s="248"/>
      <c r="AI100" s="248"/>
      <c r="AJ100" s="248"/>
      <c r="AK100" s="248"/>
      <c r="AL100" s="248"/>
      <c r="AM100" s="248"/>
      <c r="AN100" s="247">
        <f t="shared" si="0"/>
        <v>0</v>
      </c>
      <c r="AO100" s="248"/>
      <c r="AP100" s="248"/>
      <c r="AQ100" s="94" t="s">
        <v>85</v>
      </c>
      <c r="AR100" s="95"/>
      <c r="AS100" s="96">
        <v>0</v>
      </c>
      <c r="AT100" s="97">
        <f t="shared" si="1"/>
        <v>0</v>
      </c>
      <c r="AU100" s="98">
        <f>'A.6 - Práce SSZT a SEE'!P116</f>
        <v>0</v>
      </c>
      <c r="AV100" s="97">
        <f>'A.6 - Práce SSZT a SEE'!J33</f>
        <v>0</v>
      </c>
      <c r="AW100" s="97">
        <f>'A.6 - Práce SSZT a SEE'!J34</f>
        <v>0</v>
      </c>
      <c r="AX100" s="97">
        <f>'A.6 - Práce SSZT a SEE'!J35</f>
        <v>0</v>
      </c>
      <c r="AY100" s="97">
        <f>'A.6 - Práce SSZT a SEE'!J36</f>
        <v>0</v>
      </c>
      <c r="AZ100" s="97">
        <f>'A.6 - Práce SSZT a SEE'!F33</f>
        <v>0</v>
      </c>
      <c r="BA100" s="97">
        <f>'A.6 - Práce SSZT a SEE'!F34</f>
        <v>0</v>
      </c>
      <c r="BB100" s="97">
        <f>'A.6 - Práce SSZT a SEE'!F35</f>
        <v>0</v>
      </c>
      <c r="BC100" s="97">
        <f>'A.6 - Práce SSZT a SEE'!F36</f>
        <v>0</v>
      </c>
      <c r="BD100" s="99">
        <f>'A.6 - Práce SSZT a SEE'!F37</f>
        <v>0</v>
      </c>
      <c r="BT100" s="100" t="s">
        <v>86</v>
      </c>
      <c r="BV100" s="100" t="s">
        <v>80</v>
      </c>
      <c r="BW100" s="100" t="s">
        <v>103</v>
      </c>
      <c r="BX100" s="100" t="s">
        <v>5</v>
      </c>
      <c r="CL100" s="100" t="s">
        <v>1</v>
      </c>
      <c r="CM100" s="100" t="s">
        <v>88</v>
      </c>
    </row>
    <row r="101" spans="1:91" s="7" customFormat="1" ht="16.5" customHeight="1">
      <c r="B101" s="91"/>
      <c r="C101" s="92"/>
      <c r="D101" s="249" t="s">
        <v>104</v>
      </c>
      <c r="E101" s="249"/>
      <c r="F101" s="249"/>
      <c r="G101" s="249"/>
      <c r="H101" s="249"/>
      <c r="I101" s="93"/>
      <c r="J101" s="249" t="s">
        <v>105</v>
      </c>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50">
        <f>ROUND(SUM(AG102:AG103),2)</f>
        <v>0</v>
      </c>
      <c r="AH101" s="248"/>
      <c r="AI101" s="248"/>
      <c r="AJ101" s="248"/>
      <c r="AK101" s="248"/>
      <c r="AL101" s="248"/>
      <c r="AM101" s="248"/>
      <c r="AN101" s="247">
        <f t="shared" si="0"/>
        <v>0</v>
      </c>
      <c r="AO101" s="248"/>
      <c r="AP101" s="248"/>
      <c r="AQ101" s="94" t="s">
        <v>85</v>
      </c>
      <c r="AR101" s="95"/>
      <c r="AS101" s="96">
        <f>ROUND(SUM(AS102:AS103),2)</f>
        <v>0</v>
      </c>
      <c r="AT101" s="97">
        <f t="shared" si="1"/>
        <v>0</v>
      </c>
      <c r="AU101" s="98">
        <f>ROUND(SUM(AU102:AU103),5)</f>
        <v>0</v>
      </c>
      <c r="AV101" s="97">
        <f>ROUND(AZ101*L29,2)</f>
        <v>0</v>
      </c>
      <c r="AW101" s="97">
        <f>ROUND(BA101*L30,2)</f>
        <v>0</v>
      </c>
      <c r="AX101" s="97">
        <f>ROUND(BB101*L29,2)</f>
        <v>0</v>
      </c>
      <c r="AY101" s="97">
        <f>ROUND(BC101*L30,2)</f>
        <v>0</v>
      </c>
      <c r="AZ101" s="97">
        <f>ROUND(SUM(AZ102:AZ103),2)</f>
        <v>0</v>
      </c>
      <c r="BA101" s="97">
        <f>ROUND(SUM(BA102:BA103),2)</f>
        <v>0</v>
      </c>
      <c r="BB101" s="97">
        <f>ROUND(SUM(BB102:BB103),2)</f>
        <v>0</v>
      </c>
      <c r="BC101" s="97">
        <f>ROUND(SUM(BC102:BC103),2)</f>
        <v>0</v>
      </c>
      <c r="BD101" s="99">
        <f>ROUND(SUM(BD102:BD103),2)</f>
        <v>0</v>
      </c>
      <c r="BS101" s="100" t="s">
        <v>77</v>
      </c>
      <c r="BT101" s="100" t="s">
        <v>86</v>
      </c>
      <c r="BU101" s="100" t="s">
        <v>79</v>
      </c>
      <c r="BV101" s="100" t="s">
        <v>80</v>
      </c>
      <c r="BW101" s="100" t="s">
        <v>106</v>
      </c>
      <c r="BX101" s="100" t="s">
        <v>5</v>
      </c>
      <c r="CL101" s="100" t="s">
        <v>1</v>
      </c>
      <c r="CM101" s="100" t="s">
        <v>88</v>
      </c>
    </row>
    <row r="102" spans="1:91" s="4" customFormat="1" ht="16.5" customHeight="1">
      <c r="A102" s="90" t="s">
        <v>82</v>
      </c>
      <c r="B102" s="55"/>
      <c r="C102" s="101"/>
      <c r="D102" s="101"/>
      <c r="E102" s="246" t="s">
        <v>107</v>
      </c>
      <c r="F102" s="246"/>
      <c r="G102" s="246"/>
      <c r="H102" s="246"/>
      <c r="I102" s="246"/>
      <c r="J102" s="101"/>
      <c r="K102" s="246" t="s">
        <v>108</v>
      </c>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4">
        <f>'A.7.1 - VRN - přepravy, p...'!J32</f>
        <v>0</v>
      </c>
      <c r="AH102" s="245"/>
      <c r="AI102" s="245"/>
      <c r="AJ102" s="245"/>
      <c r="AK102" s="245"/>
      <c r="AL102" s="245"/>
      <c r="AM102" s="245"/>
      <c r="AN102" s="244">
        <f t="shared" si="0"/>
        <v>0</v>
      </c>
      <c r="AO102" s="245"/>
      <c r="AP102" s="245"/>
      <c r="AQ102" s="102" t="s">
        <v>109</v>
      </c>
      <c r="AR102" s="57"/>
      <c r="AS102" s="103">
        <v>0</v>
      </c>
      <c r="AT102" s="104">
        <f t="shared" si="1"/>
        <v>0</v>
      </c>
      <c r="AU102" s="105">
        <f>'A.7.1 - VRN - přepravy, p...'!P120</f>
        <v>0</v>
      </c>
      <c r="AV102" s="104">
        <f>'A.7.1 - VRN - přepravy, p...'!J35</f>
        <v>0</v>
      </c>
      <c r="AW102" s="104">
        <f>'A.7.1 - VRN - přepravy, p...'!J36</f>
        <v>0</v>
      </c>
      <c r="AX102" s="104">
        <f>'A.7.1 - VRN - přepravy, p...'!J37</f>
        <v>0</v>
      </c>
      <c r="AY102" s="104">
        <f>'A.7.1 - VRN - přepravy, p...'!J38</f>
        <v>0</v>
      </c>
      <c r="AZ102" s="104">
        <f>'A.7.1 - VRN - přepravy, p...'!F35</f>
        <v>0</v>
      </c>
      <c r="BA102" s="104">
        <f>'A.7.1 - VRN - přepravy, p...'!F36</f>
        <v>0</v>
      </c>
      <c r="BB102" s="104">
        <f>'A.7.1 - VRN - přepravy, p...'!F37</f>
        <v>0</v>
      </c>
      <c r="BC102" s="104">
        <f>'A.7.1 - VRN - přepravy, p...'!F38</f>
        <v>0</v>
      </c>
      <c r="BD102" s="106">
        <f>'A.7.1 - VRN - přepravy, p...'!F39</f>
        <v>0</v>
      </c>
      <c r="BT102" s="107" t="s">
        <v>88</v>
      </c>
      <c r="BV102" s="107" t="s">
        <v>80</v>
      </c>
      <c r="BW102" s="107" t="s">
        <v>110</v>
      </c>
      <c r="BX102" s="107" t="s">
        <v>106</v>
      </c>
      <c r="CL102" s="107" t="s">
        <v>1</v>
      </c>
    </row>
    <row r="103" spans="1:91" s="4" customFormat="1" ht="16.5" customHeight="1">
      <c r="A103" s="90" t="s">
        <v>82</v>
      </c>
      <c r="B103" s="55"/>
      <c r="C103" s="101"/>
      <c r="D103" s="101"/>
      <c r="E103" s="246" t="s">
        <v>111</v>
      </c>
      <c r="F103" s="246"/>
      <c r="G103" s="246"/>
      <c r="H103" s="246"/>
      <c r="I103" s="246"/>
      <c r="J103" s="101"/>
      <c r="K103" s="246" t="s">
        <v>112</v>
      </c>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4">
        <f>'A.7.2 - VRN - ostatní práce'!J32</f>
        <v>0</v>
      </c>
      <c r="AH103" s="245"/>
      <c r="AI103" s="245"/>
      <c r="AJ103" s="245"/>
      <c r="AK103" s="245"/>
      <c r="AL103" s="245"/>
      <c r="AM103" s="245"/>
      <c r="AN103" s="244">
        <f t="shared" si="0"/>
        <v>0</v>
      </c>
      <c r="AO103" s="245"/>
      <c r="AP103" s="245"/>
      <c r="AQ103" s="102" t="s">
        <v>109</v>
      </c>
      <c r="AR103" s="57"/>
      <c r="AS103" s="108">
        <v>0</v>
      </c>
      <c r="AT103" s="109">
        <f t="shared" si="1"/>
        <v>0</v>
      </c>
      <c r="AU103" s="110">
        <f>'A.7.2 - VRN - ostatní práce'!P120</f>
        <v>0</v>
      </c>
      <c r="AV103" s="109">
        <f>'A.7.2 - VRN - ostatní práce'!J35</f>
        <v>0</v>
      </c>
      <c r="AW103" s="109">
        <f>'A.7.2 - VRN - ostatní práce'!J36</f>
        <v>0</v>
      </c>
      <c r="AX103" s="109">
        <f>'A.7.2 - VRN - ostatní práce'!J37</f>
        <v>0</v>
      </c>
      <c r="AY103" s="109">
        <f>'A.7.2 - VRN - ostatní práce'!J38</f>
        <v>0</v>
      </c>
      <c r="AZ103" s="109">
        <f>'A.7.2 - VRN - ostatní práce'!F35</f>
        <v>0</v>
      </c>
      <c r="BA103" s="109">
        <f>'A.7.2 - VRN - ostatní práce'!F36</f>
        <v>0</v>
      </c>
      <c r="BB103" s="109">
        <f>'A.7.2 - VRN - ostatní práce'!F37</f>
        <v>0</v>
      </c>
      <c r="BC103" s="109">
        <f>'A.7.2 - VRN - ostatní práce'!F38</f>
        <v>0</v>
      </c>
      <c r="BD103" s="111">
        <f>'A.7.2 - VRN - ostatní práce'!F39</f>
        <v>0</v>
      </c>
      <c r="BT103" s="107" t="s">
        <v>88</v>
      </c>
      <c r="BV103" s="107" t="s">
        <v>80</v>
      </c>
      <c r="BW103" s="107" t="s">
        <v>113</v>
      </c>
      <c r="BX103" s="107" t="s">
        <v>106</v>
      </c>
      <c r="CL103" s="107" t="s">
        <v>1</v>
      </c>
    </row>
    <row r="104" spans="1:91" s="2" customFormat="1" ht="30" customHeight="1">
      <c r="A104" s="31"/>
      <c r="B104" s="32"/>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6"/>
      <c r="AS104" s="31"/>
      <c r="AT104" s="31"/>
      <c r="AU104" s="31"/>
      <c r="AV104" s="31"/>
      <c r="AW104" s="31"/>
      <c r="AX104" s="31"/>
      <c r="AY104" s="31"/>
      <c r="AZ104" s="31"/>
      <c r="BA104" s="31"/>
      <c r="BB104" s="31"/>
      <c r="BC104" s="31"/>
      <c r="BD104" s="31"/>
      <c r="BE104" s="31"/>
    </row>
    <row r="105" spans="1:91" s="2" customFormat="1" ht="6.95" customHeight="1">
      <c r="A105" s="31"/>
      <c r="B105" s="51"/>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36"/>
      <c r="AS105" s="31"/>
      <c r="AT105" s="31"/>
      <c r="AU105" s="31"/>
      <c r="AV105" s="31"/>
      <c r="AW105" s="31"/>
      <c r="AX105" s="31"/>
      <c r="AY105" s="31"/>
      <c r="AZ105" s="31"/>
      <c r="BA105" s="31"/>
      <c r="BB105" s="31"/>
      <c r="BC105" s="31"/>
      <c r="BD105" s="31"/>
      <c r="BE105" s="31"/>
    </row>
  </sheetData>
  <sheetProtection algorithmName="SHA-512" hashValue="fIN0/8MkaS7uncY0GRPwqQnKTEKCX2l7bdM6gSOVVe+GFcWf45EeYhIN5BDJ0+3/zJByoZ8npc8DNdQ6DmX0Ew==" saltValue="Hf3JbCP3466DWbBCx+iQourppmPKFcwJPd+kjlXL9zhoQ4RoHzQSjO/nG+8qDaym7soU1drt4+bOpINJHhNtDQ==" spinCount="100000" sheet="1" objects="1" scenarios="1" formatColumns="0" formatRows="0"/>
  <mergeCells count="74">
    <mergeCell ref="AS89:AT91"/>
    <mergeCell ref="AM90:AP90"/>
    <mergeCell ref="C92:G92"/>
    <mergeCell ref="AG92:AM92"/>
    <mergeCell ref="I92:AF92"/>
    <mergeCell ref="AN92:AP92"/>
    <mergeCell ref="D95:H95"/>
    <mergeCell ref="AG95:AM95"/>
    <mergeCell ref="J95:AF95"/>
    <mergeCell ref="AN95:AP95"/>
    <mergeCell ref="AG94:AM94"/>
    <mergeCell ref="AN94:AP94"/>
    <mergeCell ref="D96:H96"/>
    <mergeCell ref="AG96:AM96"/>
    <mergeCell ref="AN96:AP96"/>
    <mergeCell ref="AN97:AP97"/>
    <mergeCell ref="D97:H97"/>
    <mergeCell ref="J97:AF97"/>
    <mergeCell ref="AG97:AM97"/>
    <mergeCell ref="D98:H98"/>
    <mergeCell ref="J98:AF98"/>
    <mergeCell ref="AN99:AP99"/>
    <mergeCell ref="AG99:AM99"/>
    <mergeCell ref="D99:H99"/>
    <mergeCell ref="J99:AF99"/>
    <mergeCell ref="D100:H100"/>
    <mergeCell ref="J100:AF100"/>
    <mergeCell ref="AN101:AP101"/>
    <mergeCell ref="AG101:AM101"/>
    <mergeCell ref="D101:H101"/>
    <mergeCell ref="J101:AF101"/>
    <mergeCell ref="E102:I102"/>
    <mergeCell ref="K102:AF102"/>
    <mergeCell ref="AN103:AP103"/>
    <mergeCell ref="AG103:AM103"/>
    <mergeCell ref="E103:I103"/>
    <mergeCell ref="K103:AF103"/>
    <mergeCell ref="AK30:AO30"/>
    <mergeCell ref="L30:P30"/>
    <mergeCell ref="W30:AE30"/>
    <mergeCell ref="L31:P31"/>
    <mergeCell ref="AN102:AP102"/>
    <mergeCell ref="AG102:AM102"/>
    <mergeCell ref="AN100:AP100"/>
    <mergeCell ref="AG100:AM100"/>
    <mergeCell ref="AN98:AP98"/>
    <mergeCell ref="AG98:AM98"/>
    <mergeCell ref="J96:AF96"/>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A.1 - Železniční svršek'!C2" display="/" xr:uid="{00000000-0004-0000-0000-000000000000}"/>
    <hyperlink ref="A96" location="'A.2 - Železniční spodek -...'!C2" display="/" xr:uid="{00000000-0004-0000-0000-000001000000}"/>
    <hyperlink ref="A97" location="'A.3 - Železniční spodek -...'!C2" display="/" xr:uid="{00000000-0004-0000-0000-000002000000}"/>
    <hyperlink ref="A98" location="'A.4 - Manipulace s materi...'!C2" display="/" xr:uid="{00000000-0004-0000-0000-000003000000}"/>
    <hyperlink ref="A99" location="'A.5 - Materiál'!C2" display="/" xr:uid="{00000000-0004-0000-0000-000004000000}"/>
    <hyperlink ref="A100" location="'A.6 - Práce SSZT a SEE'!C2" display="/" xr:uid="{00000000-0004-0000-0000-000005000000}"/>
    <hyperlink ref="A102" location="'A.7.1 - VRN - přepravy, p...'!C2" display="/" xr:uid="{00000000-0004-0000-0000-000006000000}"/>
    <hyperlink ref="A103" location="'A.7.2 - VRN - ostatní práce'!C2" display="/" xr:uid="{00000000-0004-0000-00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150"/>
  <sheetViews>
    <sheetView showGridLines="0" topLeftCell="A15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87</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116</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ROUND(J116,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ROUND((SUM(BE116:BE1149)),  2)</f>
        <v>0</v>
      </c>
      <c r="G33" s="31"/>
      <c r="H33" s="31"/>
      <c r="I33" s="127">
        <v>0.21</v>
      </c>
      <c r="J33" s="126">
        <f>ROUND(((SUM(BE116:BE1149))*I33),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ROUND((SUM(BF116:BF1149)),  2)</f>
        <v>0</v>
      </c>
      <c r="G34" s="31"/>
      <c r="H34" s="31"/>
      <c r="I34" s="127">
        <v>0.15</v>
      </c>
      <c r="J34" s="126">
        <f>ROUND(((SUM(BF116:BF1149))*I34),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ROUND((SUM(BG116:BG1149)),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ROUND((SUM(BH116:BH1149)),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ROUND((SUM(BI116:BI1149)),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A.1 - Železniční svršek</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J116</f>
        <v>0</v>
      </c>
      <c r="K96" s="33"/>
      <c r="L96" s="48"/>
      <c r="S96" s="31"/>
      <c r="T96" s="31"/>
      <c r="U96" s="31"/>
      <c r="V96" s="31"/>
      <c r="W96" s="31"/>
      <c r="X96" s="31"/>
      <c r="Y96" s="31"/>
      <c r="Z96" s="31"/>
      <c r="AA96" s="31"/>
      <c r="AB96" s="31"/>
      <c r="AC96" s="31"/>
      <c r="AD96" s="31"/>
      <c r="AE96" s="31"/>
      <c r="AU96" s="14" t="s">
        <v>121</v>
      </c>
    </row>
    <row r="97" spans="1:31" s="2" customFormat="1" ht="21.7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31" s="2" customFormat="1" ht="6.95" hidden="1" customHeight="1">
      <c r="A98" s="31"/>
      <c r="B98" s="51"/>
      <c r="C98" s="52"/>
      <c r="D98" s="52"/>
      <c r="E98" s="52"/>
      <c r="F98" s="52"/>
      <c r="G98" s="52"/>
      <c r="H98" s="52"/>
      <c r="I98" s="52"/>
      <c r="J98" s="52"/>
      <c r="K98" s="52"/>
      <c r="L98" s="48"/>
      <c r="S98" s="31"/>
      <c r="T98" s="31"/>
      <c r="U98" s="31"/>
      <c r="V98" s="31"/>
      <c r="W98" s="31"/>
      <c r="X98" s="31"/>
      <c r="Y98" s="31"/>
      <c r="Z98" s="31"/>
      <c r="AA98" s="31"/>
      <c r="AB98" s="31"/>
      <c r="AC98" s="31"/>
      <c r="AD98" s="31"/>
      <c r="AE98" s="31"/>
    </row>
    <row r="99" spans="1:31" hidden="1"/>
    <row r="100" spans="1:31" hidden="1"/>
    <row r="101" spans="1:31" hidden="1"/>
    <row r="102" spans="1:31" s="2" customFormat="1" ht="6.95" customHeight="1">
      <c r="A102" s="31"/>
      <c r="B102" s="53"/>
      <c r="C102" s="54"/>
      <c r="D102" s="54"/>
      <c r="E102" s="54"/>
      <c r="F102" s="54"/>
      <c r="G102" s="54"/>
      <c r="H102" s="54"/>
      <c r="I102" s="54"/>
      <c r="J102" s="54"/>
      <c r="K102" s="54"/>
      <c r="L102" s="48"/>
      <c r="S102" s="31"/>
      <c r="T102" s="31"/>
      <c r="U102" s="31"/>
      <c r="V102" s="31"/>
      <c r="W102" s="31"/>
      <c r="X102" s="31"/>
      <c r="Y102" s="31"/>
      <c r="Z102" s="31"/>
      <c r="AA102" s="31"/>
      <c r="AB102" s="31"/>
      <c r="AC102" s="31"/>
      <c r="AD102" s="31"/>
      <c r="AE102" s="31"/>
    </row>
    <row r="103" spans="1:31" s="2" customFormat="1" ht="24.95" customHeight="1">
      <c r="A103" s="31"/>
      <c r="B103" s="32"/>
      <c r="C103" s="20" t="s">
        <v>122</v>
      </c>
      <c r="D103" s="33"/>
      <c r="E103" s="33"/>
      <c r="F103" s="33"/>
      <c r="G103" s="33"/>
      <c r="H103" s="33"/>
      <c r="I103" s="33"/>
      <c r="J103" s="33"/>
      <c r="K103" s="33"/>
      <c r="L103" s="48"/>
      <c r="S103" s="31"/>
      <c r="T103" s="31"/>
      <c r="U103" s="31"/>
      <c r="V103" s="31"/>
      <c r="W103" s="31"/>
      <c r="X103" s="31"/>
      <c r="Y103" s="31"/>
      <c r="Z103" s="31"/>
      <c r="AA103" s="31"/>
      <c r="AB103" s="31"/>
      <c r="AC103" s="31"/>
      <c r="AD103" s="31"/>
      <c r="AE103" s="31"/>
    </row>
    <row r="104" spans="1:31" s="2" customFormat="1" ht="6.95" customHeight="1">
      <c r="A104" s="31"/>
      <c r="B104" s="32"/>
      <c r="C104" s="33"/>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12" customHeight="1">
      <c r="A105" s="31"/>
      <c r="B105" s="32"/>
      <c r="C105" s="26" t="s">
        <v>16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6.5" customHeight="1">
      <c r="A106" s="31"/>
      <c r="B106" s="32"/>
      <c r="C106" s="33"/>
      <c r="D106" s="33"/>
      <c r="E106" s="270" t="str">
        <f>E7</f>
        <v>Údržba, opravy a odstraňování závad u ST OŘ UNL 2022 - 2023</v>
      </c>
      <c r="F106" s="271"/>
      <c r="G106" s="271"/>
      <c r="H106" s="271"/>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115</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58" t="str">
        <f>E9</f>
        <v>A.1 - Železniční svršek</v>
      </c>
      <c r="F108" s="269"/>
      <c r="G108" s="269"/>
      <c r="H108" s="269"/>
      <c r="I108" s="33"/>
      <c r="J108" s="33"/>
      <c r="K108" s="33"/>
      <c r="L108" s="48"/>
      <c r="S108" s="31"/>
      <c r="T108" s="31"/>
      <c r="U108" s="31"/>
      <c r="V108" s="31"/>
      <c r="W108" s="31"/>
      <c r="X108" s="31"/>
      <c r="Y108" s="31"/>
      <c r="Z108" s="31"/>
      <c r="AA108" s="31"/>
      <c r="AB108" s="31"/>
      <c r="AC108" s="31"/>
      <c r="AD108" s="31"/>
      <c r="AE108" s="31"/>
    </row>
    <row r="109" spans="1:31"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20</v>
      </c>
      <c r="D110" s="33"/>
      <c r="E110" s="33"/>
      <c r="F110" s="24" t="str">
        <f>F12</f>
        <v>Oblast č.4; Správa tratí Karlovy Vary</v>
      </c>
      <c r="G110" s="33"/>
      <c r="H110" s="33"/>
      <c r="I110" s="26" t="s">
        <v>22</v>
      </c>
      <c r="J110" s="63" t="str">
        <f>IF(J12="","",J12)</f>
        <v>30. 7. 2021</v>
      </c>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5.2" customHeight="1">
      <c r="A112" s="31"/>
      <c r="B112" s="32"/>
      <c r="C112" s="26" t="s">
        <v>24</v>
      </c>
      <c r="D112" s="33"/>
      <c r="E112" s="33"/>
      <c r="F112" s="24" t="str">
        <f>E15</f>
        <v>Správa železnic,s.o.;OŘ ÚNL-ST Karlovy Vary</v>
      </c>
      <c r="G112" s="33"/>
      <c r="H112" s="33"/>
      <c r="I112" s="26" t="s">
        <v>32</v>
      </c>
      <c r="J112" s="29" t="str">
        <f>E21</f>
        <v xml:space="preserve"> </v>
      </c>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30</v>
      </c>
      <c r="D113" s="33"/>
      <c r="E113" s="33"/>
      <c r="F113" s="24" t="str">
        <f>IF(E18="","",E18)</f>
        <v>Vyplň údaj</v>
      </c>
      <c r="G113" s="33"/>
      <c r="H113" s="33"/>
      <c r="I113" s="26" t="s">
        <v>35</v>
      </c>
      <c r="J113" s="29" t="str">
        <f>E24</f>
        <v>Pavlína Liprtová</v>
      </c>
      <c r="K113" s="33"/>
      <c r="L113" s="48"/>
      <c r="S113" s="31"/>
      <c r="T113" s="31"/>
      <c r="U113" s="31"/>
      <c r="V113" s="31"/>
      <c r="W113" s="31"/>
      <c r="X113" s="31"/>
      <c r="Y113" s="31"/>
      <c r="Z113" s="31"/>
      <c r="AA113" s="31"/>
      <c r="AB113" s="31"/>
      <c r="AC113" s="31"/>
      <c r="AD113" s="31"/>
      <c r="AE113" s="31"/>
    </row>
    <row r="114" spans="1:65" s="2" customFormat="1" ht="10.3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9" customFormat="1" ht="29.25" customHeight="1">
      <c r="A115" s="150"/>
      <c r="B115" s="151"/>
      <c r="C115" s="152" t="s">
        <v>123</v>
      </c>
      <c r="D115" s="153" t="s">
        <v>63</v>
      </c>
      <c r="E115" s="153" t="s">
        <v>59</v>
      </c>
      <c r="F115" s="153" t="s">
        <v>60</v>
      </c>
      <c r="G115" s="153" t="s">
        <v>124</v>
      </c>
      <c r="H115" s="153" t="s">
        <v>125</v>
      </c>
      <c r="I115" s="153" t="s">
        <v>126</v>
      </c>
      <c r="J115" s="153" t="s">
        <v>119</v>
      </c>
      <c r="K115" s="154" t="s">
        <v>127</v>
      </c>
      <c r="L115" s="155"/>
      <c r="M115" s="72" t="s">
        <v>1</v>
      </c>
      <c r="N115" s="73" t="s">
        <v>42</v>
      </c>
      <c r="O115" s="73" t="s">
        <v>128</v>
      </c>
      <c r="P115" s="73" t="s">
        <v>129</v>
      </c>
      <c r="Q115" s="73" t="s">
        <v>130</v>
      </c>
      <c r="R115" s="73" t="s">
        <v>131</v>
      </c>
      <c r="S115" s="73" t="s">
        <v>132</v>
      </c>
      <c r="T115" s="74" t="s">
        <v>133</v>
      </c>
      <c r="U115" s="150"/>
      <c r="V115" s="150"/>
      <c r="W115" s="150"/>
      <c r="X115" s="150"/>
      <c r="Y115" s="150"/>
      <c r="Z115" s="150"/>
      <c r="AA115" s="150"/>
      <c r="AB115" s="150"/>
      <c r="AC115" s="150"/>
      <c r="AD115" s="150"/>
      <c r="AE115" s="150"/>
    </row>
    <row r="116" spans="1:65" s="2" customFormat="1" ht="22.9" customHeight="1">
      <c r="A116" s="31"/>
      <c r="B116" s="32"/>
      <c r="C116" s="79" t="s">
        <v>134</v>
      </c>
      <c r="D116" s="33"/>
      <c r="E116" s="33"/>
      <c r="F116" s="33"/>
      <c r="G116" s="33"/>
      <c r="H116" s="33"/>
      <c r="I116" s="33"/>
      <c r="J116" s="156">
        <f>BK116</f>
        <v>0</v>
      </c>
      <c r="K116" s="33"/>
      <c r="L116" s="36"/>
      <c r="M116" s="75"/>
      <c r="N116" s="157"/>
      <c r="O116" s="76"/>
      <c r="P116" s="158">
        <f>SUM(P117:P1149)</f>
        <v>0</v>
      </c>
      <c r="Q116" s="76"/>
      <c r="R116" s="158">
        <f>SUM(R117:R1149)</f>
        <v>0</v>
      </c>
      <c r="S116" s="76"/>
      <c r="T116" s="159">
        <f>SUM(T117:T1149)</f>
        <v>0</v>
      </c>
      <c r="U116" s="31"/>
      <c r="V116" s="31"/>
      <c r="W116" s="31"/>
      <c r="X116" s="31"/>
      <c r="Y116" s="31"/>
      <c r="Z116" s="31"/>
      <c r="AA116" s="31"/>
      <c r="AB116" s="31"/>
      <c r="AC116" s="31"/>
      <c r="AD116" s="31"/>
      <c r="AE116" s="31"/>
      <c r="AT116" s="14" t="s">
        <v>77</v>
      </c>
      <c r="AU116" s="14" t="s">
        <v>121</v>
      </c>
      <c r="BK116" s="160">
        <f>SUM(BK117:BK1149)</f>
        <v>0</v>
      </c>
    </row>
    <row r="117" spans="1:65" s="2" customFormat="1" ht="24.2" customHeight="1">
      <c r="A117" s="31"/>
      <c r="B117" s="32"/>
      <c r="C117" s="161" t="s">
        <v>86</v>
      </c>
      <c r="D117" s="161" t="s">
        <v>135</v>
      </c>
      <c r="E117" s="162" t="s">
        <v>136</v>
      </c>
      <c r="F117" s="163" t="s">
        <v>137</v>
      </c>
      <c r="G117" s="164" t="s">
        <v>138</v>
      </c>
      <c r="H117" s="165">
        <v>2000</v>
      </c>
      <c r="I117" s="166"/>
      <c r="J117" s="167">
        <f>ROUND(I117*H117,2)</f>
        <v>0</v>
      </c>
      <c r="K117" s="163" t="s">
        <v>139</v>
      </c>
      <c r="L117" s="36"/>
      <c r="M117" s="168" t="s">
        <v>1</v>
      </c>
      <c r="N117" s="169" t="s">
        <v>43</v>
      </c>
      <c r="O117" s="68"/>
      <c r="P117" s="170">
        <f>O117*H117</f>
        <v>0</v>
      </c>
      <c r="Q117" s="170">
        <v>0</v>
      </c>
      <c r="R117" s="170">
        <f>Q117*H117</f>
        <v>0</v>
      </c>
      <c r="S117" s="170">
        <v>0</v>
      </c>
      <c r="T117" s="171">
        <f>S117*H117</f>
        <v>0</v>
      </c>
      <c r="U117" s="31"/>
      <c r="V117" s="31"/>
      <c r="W117" s="31"/>
      <c r="X117" s="31"/>
      <c r="Y117" s="31"/>
      <c r="Z117" s="31"/>
      <c r="AA117" s="31"/>
      <c r="AB117" s="31"/>
      <c r="AC117" s="31"/>
      <c r="AD117" s="31"/>
      <c r="AE117" s="31"/>
      <c r="AR117" s="172" t="s">
        <v>140</v>
      </c>
      <c r="AT117" s="172" t="s">
        <v>135</v>
      </c>
      <c r="AU117" s="172" t="s">
        <v>78</v>
      </c>
      <c r="AY117" s="14" t="s">
        <v>141</v>
      </c>
      <c r="BE117" s="173">
        <f>IF(N117="základní",J117,0)</f>
        <v>0</v>
      </c>
      <c r="BF117" s="173">
        <f>IF(N117="snížená",J117,0)</f>
        <v>0</v>
      </c>
      <c r="BG117" s="173">
        <f>IF(N117="zákl. přenesená",J117,0)</f>
        <v>0</v>
      </c>
      <c r="BH117" s="173">
        <f>IF(N117="sníž. přenesená",J117,0)</f>
        <v>0</v>
      </c>
      <c r="BI117" s="173">
        <f>IF(N117="nulová",J117,0)</f>
        <v>0</v>
      </c>
      <c r="BJ117" s="14" t="s">
        <v>86</v>
      </c>
      <c r="BK117" s="173">
        <f>ROUND(I117*H117,2)</f>
        <v>0</v>
      </c>
      <c r="BL117" s="14" t="s">
        <v>140</v>
      </c>
      <c r="BM117" s="172" t="s">
        <v>142</v>
      </c>
    </row>
    <row r="118" spans="1:65" s="2" customFormat="1" ht="48.75">
      <c r="A118" s="31"/>
      <c r="B118" s="32"/>
      <c r="C118" s="33"/>
      <c r="D118" s="174" t="s">
        <v>143</v>
      </c>
      <c r="E118" s="33"/>
      <c r="F118" s="175" t="s">
        <v>144</v>
      </c>
      <c r="G118" s="33"/>
      <c r="H118" s="33"/>
      <c r="I118" s="176"/>
      <c r="J118" s="33"/>
      <c r="K118" s="33"/>
      <c r="L118" s="36"/>
      <c r="M118" s="177"/>
      <c r="N118" s="178"/>
      <c r="O118" s="68"/>
      <c r="P118" s="68"/>
      <c r="Q118" s="68"/>
      <c r="R118" s="68"/>
      <c r="S118" s="68"/>
      <c r="T118" s="69"/>
      <c r="U118" s="31"/>
      <c r="V118" s="31"/>
      <c r="W118" s="31"/>
      <c r="X118" s="31"/>
      <c r="Y118" s="31"/>
      <c r="Z118" s="31"/>
      <c r="AA118" s="31"/>
      <c r="AB118" s="31"/>
      <c r="AC118" s="31"/>
      <c r="AD118" s="31"/>
      <c r="AE118" s="31"/>
      <c r="AT118" s="14" t="s">
        <v>143</v>
      </c>
      <c r="AU118" s="14" t="s">
        <v>78</v>
      </c>
    </row>
    <row r="119" spans="1:65" s="2" customFormat="1" ht="16.5" customHeight="1">
      <c r="A119" s="31"/>
      <c r="B119" s="32"/>
      <c r="C119" s="161" t="s">
        <v>88</v>
      </c>
      <c r="D119" s="161" t="s">
        <v>135</v>
      </c>
      <c r="E119" s="162" t="s">
        <v>145</v>
      </c>
      <c r="F119" s="163" t="s">
        <v>146</v>
      </c>
      <c r="G119" s="164" t="s">
        <v>147</v>
      </c>
      <c r="H119" s="165">
        <v>200</v>
      </c>
      <c r="I119" s="166"/>
      <c r="J119" s="167">
        <f>ROUND(I119*H119,2)</f>
        <v>0</v>
      </c>
      <c r="K119" s="163" t="s">
        <v>139</v>
      </c>
      <c r="L119" s="36"/>
      <c r="M119" s="168" t="s">
        <v>1</v>
      </c>
      <c r="N119" s="169" t="s">
        <v>43</v>
      </c>
      <c r="O119" s="68"/>
      <c r="P119" s="170">
        <f>O119*H119</f>
        <v>0</v>
      </c>
      <c r="Q119" s="170">
        <v>0</v>
      </c>
      <c r="R119" s="170">
        <f>Q119*H119</f>
        <v>0</v>
      </c>
      <c r="S119" s="170">
        <v>0</v>
      </c>
      <c r="T119" s="171">
        <f>S119*H119</f>
        <v>0</v>
      </c>
      <c r="U119" s="31"/>
      <c r="V119" s="31"/>
      <c r="W119" s="31"/>
      <c r="X119" s="31"/>
      <c r="Y119" s="31"/>
      <c r="Z119" s="31"/>
      <c r="AA119" s="31"/>
      <c r="AB119" s="31"/>
      <c r="AC119" s="31"/>
      <c r="AD119" s="31"/>
      <c r="AE119" s="31"/>
      <c r="AR119" s="172" t="s">
        <v>140</v>
      </c>
      <c r="AT119" s="172" t="s">
        <v>135</v>
      </c>
      <c r="AU119" s="172" t="s">
        <v>78</v>
      </c>
      <c r="AY119" s="14" t="s">
        <v>141</v>
      </c>
      <c r="BE119" s="173">
        <f>IF(N119="základní",J119,0)</f>
        <v>0</v>
      </c>
      <c r="BF119" s="173">
        <f>IF(N119="snížená",J119,0)</f>
        <v>0</v>
      </c>
      <c r="BG119" s="173">
        <f>IF(N119="zákl. přenesená",J119,0)</f>
        <v>0</v>
      </c>
      <c r="BH119" s="173">
        <f>IF(N119="sníž. přenesená",J119,0)</f>
        <v>0</v>
      </c>
      <c r="BI119" s="173">
        <f>IF(N119="nulová",J119,0)</f>
        <v>0</v>
      </c>
      <c r="BJ119" s="14" t="s">
        <v>86</v>
      </c>
      <c r="BK119" s="173">
        <f>ROUND(I119*H119,2)</f>
        <v>0</v>
      </c>
      <c r="BL119" s="14" t="s">
        <v>140</v>
      </c>
      <c r="BM119" s="172" t="s">
        <v>148</v>
      </c>
    </row>
    <row r="120" spans="1:65" s="2" customFormat="1" ht="39">
      <c r="A120" s="31"/>
      <c r="B120" s="32"/>
      <c r="C120" s="33"/>
      <c r="D120" s="174" t="s">
        <v>143</v>
      </c>
      <c r="E120" s="33"/>
      <c r="F120" s="175" t="s">
        <v>149</v>
      </c>
      <c r="G120" s="33"/>
      <c r="H120" s="33"/>
      <c r="I120" s="176"/>
      <c r="J120" s="33"/>
      <c r="K120" s="33"/>
      <c r="L120" s="36"/>
      <c r="M120" s="177"/>
      <c r="N120" s="178"/>
      <c r="O120" s="68"/>
      <c r="P120" s="68"/>
      <c r="Q120" s="68"/>
      <c r="R120" s="68"/>
      <c r="S120" s="68"/>
      <c r="T120" s="69"/>
      <c r="U120" s="31"/>
      <c r="V120" s="31"/>
      <c r="W120" s="31"/>
      <c r="X120" s="31"/>
      <c r="Y120" s="31"/>
      <c r="Z120" s="31"/>
      <c r="AA120" s="31"/>
      <c r="AB120" s="31"/>
      <c r="AC120" s="31"/>
      <c r="AD120" s="31"/>
      <c r="AE120" s="31"/>
      <c r="AT120" s="14" t="s">
        <v>143</v>
      </c>
      <c r="AU120" s="14" t="s">
        <v>78</v>
      </c>
    </row>
    <row r="121" spans="1:65" s="2" customFormat="1" ht="16.5" customHeight="1">
      <c r="A121" s="31"/>
      <c r="B121" s="32"/>
      <c r="C121" s="161" t="s">
        <v>150</v>
      </c>
      <c r="D121" s="161" t="s">
        <v>135</v>
      </c>
      <c r="E121" s="162" t="s">
        <v>151</v>
      </c>
      <c r="F121" s="163" t="s">
        <v>152</v>
      </c>
      <c r="G121" s="164" t="s">
        <v>147</v>
      </c>
      <c r="H121" s="165">
        <v>200</v>
      </c>
      <c r="I121" s="166"/>
      <c r="J121" s="167">
        <f>ROUND(I121*H121,2)</f>
        <v>0</v>
      </c>
      <c r="K121" s="163" t="s">
        <v>139</v>
      </c>
      <c r="L121" s="36"/>
      <c r="M121" s="168" t="s">
        <v>1</v>
      </c>
      <c r="N121" s="169" t="s">
        <v>43</v>
      </c>
      <c r="O121" s="68"/>
      <c r="P121" s="170">
        <f>O121*H121</f>
        <v>0</v>
      </c>
      <c r="Q121" s="170">
        <v>0</v>
      </c>
      <c r="R121" s="170">
        <f>Q121*H121</f>
        <v>0</v>
      </c>
      <c r="S121" s="170">
        <v>0</v>
      </c>
      <c r="T121" s="171">
        <f>S121*H121</f>
        <v>0</v>
      </c>
      <c r="U121" s="31"/>
      <c r="V121" s="31"/>
      <c r="W121" s="31"/>
      <c r="X121" s="31"/>
      <c r="Y121" s="31"/>
      <c r="Z121" s="31"/>
      <c r="AA121" s="31"/>
      <c r="AB121" s="31"/>
      <c r="AC121" s="31"/>
      <c r="AD121" s="31"/>
      <c r="AE121" s="31"/>
      <c r="AR121" s="172" t="s">
        <v>140</v>
      </c>
      <c r="AT121" s="172" t="s">
        <v>135</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140</v>
      </c>
      <c r="BM121" s="172" t="s">
        <v>153</v>
      </c>
    </row>
    <row r="122" spans="1:65" s="2" customFormat="1" ht="39">
      <c r="A122" s="31"/>
      <c r="B122" s="32"/>
      <c r="C122" s="33"/>
      <c r="D122" s="174" t="s">
        <v>143</v>
      </c>
      <c r="E122" s="33"/>
      <c r="F122" s="175" t="s">
        <v>154</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24.2" customHeight="1">
      <c r="A123" s="31"/>
      <c r="B123" s="32"/>
      <c r="C123" s="161" t="s">
        <v>140</v>
      </c>
      <c r="D123" s="161" t="s">
        <v>135</v>
      </c>
      <c r="E123" s="162" t="s">
        <v>155</v>
      </c>
      <c r="F123" s="163" t="s">
        <v>156</v>
      </c>
      <c r="G123" s="164" t="s">
        <v>138</v>
      </c>
      <c r="H123" s="165">
        <v>500</v>
      </c>
      <c r="I123" s="166"/>
      <c r="J123" s="167">
        <f>ROUND(I123*H123,2)</f>
        <v>0</v>
      </c>
      <c r="K123" s="163" t="s">
        <v>139</v>
      </c>
      <c r="L123" s="36"/>
      <c r="M123" s="168" t="s">
        <v>1</v>
      </c>
      <c r="N123" s="169" t="s">
        <v>43</v>
      </c>
      <c r="O123" s="68"/>
      <c r="P123" s="170">
        <f>O123*H123</f>
        <v>0</v>
      </c>
      <c r="Q123" s="170">
        <v>0</v>
      </c>
      <c r="R123" s="170">
        <f>Q123*H123</f>
        <v>0</v>
      </c>
      <c r="S123" s="170">
        <v>0</v>
      </c>
      <c r="T123" s="171">
        <f>S123*H123</f>
        <v>0</v>
      </c>
      <c r="U123" s="31"/>
      <c r="V123" s="31"/>
      <c r="W123" s="31"/>
      <c r="X123" s="31"/>
      <c r="Y123" s="31"/>
      <c r="Z123" s="31"/>
      <c r="AA123" s="31"/>
      <c r="AB123" s="31"/>
      <c r="AC123" s="31"/>
      <c r="AD123" s="31"/>
      <c r="AE123" s="31"/>
      <c r="AR123" s="172" t="s">
        <v>140</v>
      </c>
      <c r="AT123" s="172" t="s">
        <v>135</v>
      </c>
      <c r="AU123" s="172" t="s">
        <v>78</v>
      </c>
      <c r="AY123" s="14" t="s">
        <v>141</v>
      </c>
      <c r="BE123" s="173">
        <f>IF(N123="základní",J123,0)</f>
        <v>0</v>
      </c>
      <c r="BF123" s="173">
        <f>IF(N123="snížená",J123,0)</f>
        <v>0</v>
      </c>
      <c r="BG123" s="173">
        <f>IF(N123="zákl. přenesená",J123,0)</f>
        <v>0</v>
      </c>
      <c r="BH123" s="173">
        <f>IF(N123="sníž. přenesená",J123,0)</f>
        <v>0</v>
      </c>
      <c r="BI123" s="173">
        <f>IF(N123="nulová",J123,0)</f>
        <v>0</v>
      </c>
      <c r="BJ123" s="14" t="s">
        <v>86</v>
      </c>
      <c r="BK123" s="173">
        <f>ROUND(I123*H123,2)</f>
        <v>0</v>
      </c>
      <c r="BL123" s="14" t="s">
        <v>140</v>
      </c>
      <c r="BM123" s="172" t="s">
        <v>157</v>
      </c>
    </row>
    <row r="124" spans="1:65" s="2" customFormat="1" ht="39">
      <c r="A124" s="31"/>
      <c r="B124" s="32"/>
      <c r="C124" s="33"/>
      <c r="D124" s="174" t="s">
        <v>143</v>
      </c>
      <c r="E124" s="33"/>
      <c r="F124" s="175" t="s">
        <v>158</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143</v>
      </c>
      <c r="AU124" s="14" t="s">
        <v>78</v>
      </c>
    </row>
    <row r="125" spans="1:65" s="2" customFormat="1" ht="16.5" customHeight="1">
      <c r="A125" s="31"/>
      <c r="B125" s="32"/>
      <c r="C125" s="161" t="s">
        <v>159</v>
      </c>
      <c r="D125" s="161" t="s">
        <v>135</v>
      </c>
      <c r="E125" s="162" t="s">
        <v>160</v>
      </c>
      <c r="F125" s="163" t="s">
        <v>161</v>
      </c>
      <c r="G125" s="164" t="s">
        <v>138</v>
      </c>
      <c r="H125" s="165">
        <v>500</v>
      </c>
      <c r="I125" s="166"/>
      <c r="J125" s="167">
        <f>ROUND(I125*H125,2)</f>
        <v>0</v>
      </c>
      <c r="K125" s="163" t="s">
        <v>139</v>
      </c>
      <c r="L125" s="36"/>
      <c r="M125" s="168" t="s">
        <v>1</v>
      </c>
      <c r="N125" s="169" t="s">
        <v>43</v>
      </c>
      <c r="O125" s="68"/>
      <c r="P125" s="170">
        <f>O125*H125</f>
        <v>0</v>
      </c>
      <c r="Q125" s="170">
        <v>0</v>
      </c>
      <c r="R125" s="170">
        <f>Q125*H125</f>
        <v>0</v>
      </c>
      <c r="S125" s="170">
        <v>0</v>
      </c>
      <c r="T125" s="171">
        <f>S125*H125</f>
        <v>0</v>
      </c>
      <c r="U125" s="31"/>
      <c r="V125" s="31"/>
      <c r="W125" s="31"/>
      <c r="X125" s="31"/>
      <c r="Y125" s="31"/>
      <c r="Z125" s="31"/>
      <c r="AA125" s="31"/>
      <c r="AB125" s="31"/>
      <c r="AC125" s="31"/>
      <c r="AD125" s="31"/>
      <c r="AE125" s="31"/>
      <c r="AR125" s="172" t="s">
        <v>140</v>
      </c>
      <c r="AT125" s="172" t="s">
        <v>135</v>
      </c>
      <c r="AU125" s="172" t="s">
        <v>78</v>
      </c>
      <c r="AY125" s="14" t="s">
        <v>141</v>
      </c>
      <c r="BE125" s="173">
        <f>IF(N125="základní",J125,0)</f>
        <v>0</v>
      </c>
      <c r="BF125" s="173">
        <f>IF(N125="snížená",J125,0)</f>
        <v>0</v>
      </c>
      <c r="BG125" s="173">
        <f>IF(N125="zákl. přenesená",J125,0)</f>
        <v>0</v>
      </c>
      <c r="BH125" s="173">
        <f>IF(N125="sníž. přenesená",J125,0)</f>
        <v>0</v>
      </c>
      <c r="BI125" s="173">
        <f>IF(N125="nulová",J125,0)</f>
        <v>0</v>
      </c>
      <c r="BJ125" s="14" t="s">
        <v>86</v>
      </c>
      <c r="BK125" s="173">
        <f>ROUND(I125*H125,2)</f>
        <v>0</v>
      </c>
      <c r="BL125" s="14" t="s">
        <v>140</v>
      </c>
      <c r="BM125" s="172" t="s">
        <v>162</v>
      </c>
    </row>
    <row r="126" spans="1:65" s="2" customFormat="1" ht="29.25">
      <c r="A126" s="31"/>
      <c r="B126" s="32"/>
      <c r="C126" s="33"/>
      <c r="D126" s="174" t="s">
        <v>143</v>
      </c>
      <c r="E126" s="33"/>
      <c r="F126" s="175" t="s">
        <v>163</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143</v>
      </c>
      <c r="AU126" s="14" t="s">
        <v>78</v>
      </c>
    </row>
    <row r="127" spans="1:65" s="2" customFormat="1" ht="16.5" customHeight="1">
      <c r="A127" s="31"/>
      <c r="B127" s="32"/>
      <c r="C127" s="161" t="s">
        <v>164</v>
      </c>
      <c r="D127" s="161" t="s">
        <v>135</v>
      </c>
      <c r="E127" s="162" t="s">
        <v>165</v>
      </c>
      <c r="F127" s="163" t="s">
        <v>166</v>
      </c>
      <c r="G127" s="164" t="s">
        <v>138</v>
      </c>
      <c r="H127" s="165">
        <v>500</v>
      </c>
      <c r="I127" s="166"/>
      <c r="J127" s="167">
        <f>ROUND(I127*H127,2)</f>
        <v>0</v>
      </c>
      <c r="K127" s="163" t="s">
        <v>139</v>
      </c>
      <c r="L127" s="36"/>
      <c r="M127" s="168" t="s">
        <v>1</v>
      </c>
      <c r="N127" s="169" t="s">
        <v>43</v>
      </c>
      <c r="O127" s="68"/>
      <c r="P127" s="170">
        <f>O127*H127</f>
        <v>0</v>
      </c>
      <c r="Q127" s="170">
        <v>0</v>
      </c>
      <c r="R127" s="170">
        <f>Q127*H127</f>
        <v>0</v>
      </c>
      <c r="S127" s="170">
        <v>0</v>
      </c>
      <c r="T127" s="171">
        <f>S127*H127</f>
        <v>0</v>
      </c>
      <c r="U127" s="31"/>
      <c r="V127" s="31"/>
      <c r="W127" s="31"/>
      <c r="X127" s="31"/>
      <c r="Y127" s="31"/>
      <c r="Z127" s="31"/>
      <c r="AA127" s="31"/>
      <c r="AB127" s="31"/>
      <c r="AC127" s="31"/>
      <c r="AD127" s="31"/>
      <c r="AE127" s="31"/>
      <c r="AR127" s="172" t="s">
        <v>140</v>
      </c>
      <c r="AT127" s="172" t="s">
        <v>135</v>
      </c>
      <c r="AU127" s="172" t="s">
        <v>78</v>
      </c>
      <c r="AY127" s="14" t="s">
        <v>141</v>
      </c>
      <c r="BE127" s="173">
        <f>IF(N127="základní",J127,0)</f>
        <v>0</v>
      </c>
      <c r="BF127" s="173">
        <f>IF(N127="snížená",J127,0)</f>
        <v>0</v>
      </c>
      <c r="BG127" s="173">
        <f>IF(N127="zákl. přenesená",J127,0)</f>
        <v>0</v>
      </c>
      <c r="BH127" s="173">
        <f>IF(N127="sníž. přenesená",J127,0)</f>
        <v>0</v>
      </c>
      <c r="BI127" s="173">
        <f>IF(N127="nulová",J127,0)</f>
        <v>0</v>
      </c>
      <c r="BJ127" s="14" t="s">
        <v>86</v>
      </c>
      <c r="BK127" s="173">
        <f>ROUND(I127*H127,2)</f>
        <v>0</v>
      </c>
      <c r="BL127" s="14" t="s">
        <v>140</v>
      </c>
      <c r="BM127" s="172" t="s">
        <v>167</v>
      </c>
    </row>
    <row r="128" spans="1:65" s="2" customFormat="1" ht="39">
      <c r="A128" s="31"/>
      <c r="B128" s="32"/>
      <c r="C128" s="33"/>
      <c r="D128" s="174" t="s">
        <v>143</v>
      </c>
      <c r="E128" s="33"/>
      <c r="F128" s="175" t="s">
        <v>168</v>
      </c>
      <c r="G128" s="33"/>
      <c r="H128" s="33"/>
      <c r="I128" s="176"/>
      <c r="J128" s="33"/>
      <c r="K128" s="33"/>
      <c r="L128" s="36"/>
      <c r="M128" s="177"/>
      <c r="N128" s="178"/>
      <c r="O128" s="68"/>
      <c r="P128" s="68"/>
      <c r="Q128" s="68"/>
      <c r="R128" s="68"/>
      <c r="S128" s="68"/>
      <c r="T128" s="69"/>
      <c r="U128" s="31"/>
      <c r="V128" s="31"/>
      <c r="W128" s="31"/>
      <c r="X128" s="31"/>
      <c r="Y128" s="31"/>
      <c r="Z128" s="31"/>
      <c r="AA128" s="31"/>
      <c r="AB128" s="31"/>
      <c r="AC128" s="31"/>
      <c r="AD128" s="31"/>
      <c r="AE128" s="31"/>
      <c r="AT128" s="14" t="s">
        <v>143</v>
      </c>
      <c r="AU128" s="14" t="s">
        <v>78</v>
      </c>
    </row>
    <row r="129" spans="1:65" s="2" customFormat="1" ht="21.75" customHeight="1">
      <c r="A129" s="31"/>
      <c r="B129" s="32"/>
      <c r="C129" s="161" t="s">
        <v>169</v>
      </c>
      <c r="D129" s="161" t="s">
        <v>135</v>
      </c>
      <c r="E129" s="162" t="s">
        <v>170</v>
      </c>
      <c r="F129" s="163" t="s">
        <v>171</v>
      </c>
      <c r="G129" s="164" t="s">
        <v>172</v>
      </c>
      <c r="H129" s="165">
        <v>6000</v>
      </c>
      <c r="I129" s="166"/>
      <c r="J129" s="167">
        <f>ROUND(I129*H129,2)</f>
        <v>0</v>
      </c>
      <c r="K129" s="163" t="s">
        <v>139</v>
      </c>
      <c r="L129" s="36"/>
      <c r="M129" s="168" t="s">
        <v>1</v>
      </c>
      <c r="N129" s="169" t="s">
        <v>43</v>
      </c>
      <c r="O129" s="68"/>
      <c r="P129" s="170">
        <f>O129*H129</f>
        <v>0</v>
      </c>
      <c r="Q129" s="170">
        <v>0</v>
      </c>
      <c r="R129" s="170">
        <f>Q129*H129</f>
        <v>0</v>
      </c>
      <c r="S129" s="170">
        <v>0</v>
      </c>
      <c r="T129" s="171">
        <f>S129*H129</f>
        <v>0</v>
      </c>
      <c r="U129" s="31"/>
      <c r="V129" s="31"/>
      <c r="W129" s="31"/>
      <c r="X129" s="31"/>
      <c r="Y129" s="31"/>
      <c r="Z129" s="31"/>
      <c r="AA129" s="31"/>
      <c r="AB129" s="31"/>
      <c r="AC129" s="31"/>
      <c r="AD129" s="31"/>
      <c r="AE129" s="31"/>
      <c r="AR129" s="172" t="s">
        <v>140</v>
      </c>
      <c r="AT129" s="172" t="s">
        <v>135</v>
      </c>
      <c r="AU129" s="172" t="s">
        <v>78</v>
      </c>
      <c r="AY129" s="14" t="s">
        <v>141</v>
      </c>
      <c r="BE129" s="173">
        <f>IF(N129="základní",J129,0)</f>
        <v>0</v>
      </c>
      <c r="BF129" s="173">
        <f>IF(N129="snížená",J129,0)</f>
        <v>0</v>
      </c>
      <c r="BG129" s="173">
        <f>IF(N129="zákl. přenesená",J129,0)</f>
        <v>0</v>
      </c>
      <c r="BH129" s="173">
        <f>IF(N129="sníž. přenesená",J129,0)</f>
        <v>0</v>
      </c>
      <c r="BI129" s="173">
        <f>IF(N129="nulová",J129,0)</f>
        <v>0</v>
      </c>
      <c r="BJ129" s="14" t="s">
        <v>86</v>
      </c>
      <c r="BK129" s="173">
        <f>ROUND(I129*H129,2)</f>
        <v>0</v>
      </c>
      <c r="BL129" s="14" t="s">
        <v>140</v>
      </c>
      <c r="BM129" s="172" t="s">
        <v>173</v>
      </c>
    </row>
    <row r="130" spans="1:65" s="2" customFormat="1" ht="39">
      <c r="A130" s="31"/>
      <c r="B130" s="32"/>
      <c r="C130" s="33"/>
      <c r="D130" s="174" t="s">
        <v>143</v>
      </c>
      <c r="E130" s="33"/>
      <c r="F130" s="175" t="s">
        <v>174</v>
      </c>
      <c r="G130" s="33"/>
      <c r="H130" s="33"/>
      <c r="I130" s="176"/>
      <c r="J130" s="33"/>
      <c r="K130" s="33"/>
      <c r="L130" s="36"/>
      <c r="M130" s="177"/>
      <c r="N130" s="178"/>
      <c r="O130" s="68"/>
      <c r="P130" s="68"/>
      <c r="Q130" s="68"/>
      <c r="R130" s="68"/>
      <c r="S130" s="68"/>
      <c r="T130" s="69"/>
      <c r="U130" s="31"/>
      <c r="V130" s="31"/>
      <c r="W130" s="31"/>
      <c r="X130" s="31"/>
      <c r="Y130" s="31"/>
      <c r="Z130" s="31"/>
      <c r="AA130" s="31"/>
      <c r="AB130" s="31"/>
      <c r="AC130" s="31"/>
      <c r="AD130" s="31"/>
      <c r="AE130" s="31"/>
      <c r="AT130" s="14" t="s">
        <v>143</v>
      </c>
      <c r="AU130" s="14" t="s">
        <v>78</v>
      </c>
    </row>
    <row r="131" spans="1:65" s="2" customFormat="1" ht="21.75" customHeight="1">
      <c r="A131" s="31"/>
      <c r="B131" s="32"/>
      <c r="C131" s="161" t="s">
        <v>175</v>
      </c>
      <c r="D131" s="161" t="s">
        <v>135</v>
      </c>
      <c r="E131" s="162" t="s">
        <v>176</v>
      </c>
      <c r="F131" s="163" t="s">
        <v>177</v>
      </c>
      <c r="G131" s="164" t="s">
        <v>172</v>
      </c>
      <c r="H131" s="165">
        <v>6000</v>
      </c>
      <c r="I131" s="166"/>
      <c r="J131" s="167">
        <f>ROUND(I131*H131,2)</f>
        <v>0</v>
      </c>
      <c r="K131" s="163" t="s">
        <v>139</v>
      </c>
      <c r="L131" s="36"/>
      <c r="M131" s="168" t="s">
        <v>1</v>
      </c>
      <c r="N131" s="169" t="s">
        <v>43</v>
      </c>
      <c r="O131" s="68"/>
      <c r="P131" s="170">
        <f>O131*H131</f>
        <v>0</v>
      </c>
      <c r="Q131" s="170">
        <v>0</v>
      </c>
      <c r="R131" s="170">
        <f>Q131*H131</f>
        <v>0</v>
      </c>
      <c r="S131" s="170">
        <v>0</v>
      </c>
      <c r="T131" s="171">
        <f>S131*H131</f>
        <v>0</v>
      </c>
      <c r="U131" s="31"/>
      <c r="V131" s="31"/>
      <c r="W131" s="31"/>
      <c r="X131" s="31"/>
      <c r="Y131" s="31"/>
      <c r="Z131" s="31"/>
      <c r="AA131" s="31"/>
      <c r="AB131" s="31"/>
      <c r="AC131" s="31"/>
      <c r="AD131" s="31"/>
      <c r="AE131" s="31"/>
      <c r="AR131" s="172" t="s">
        <v>140</v>
      </c>
      <c r="AT131" s="172" t="s">
        <v>135</v>
      </c>
      <c r="AU131" s="172" t="s">
        <v>78</v>
      </c>
      <c r="AY131" s="14" t="s">
        <v>141</v>
      </c>
      <c r="BE131" s="173">
        <f>IF(N131="základní",J131,0)</f>
        <v>0</v>
      </c>
      <c r="BF131" s="173">
        <f>IF(N131="snížená",J131,0)</f>
        <v>0</v>
      </c>
      <c r="BG131" s="173">
        <f>IF(N131="zákl. přenesená",J131,0)</f>
        <v>0</v>
      </c>
      <c r="BH131" s="173">
        <f>IF(N131="sníž. přenesená",J131,0)</f>
        <v>0</v>
      </c>
      <c r="BI131" s="173">
        <f>IF(N131="nulová",J131,0)</f>
        <v>0</v>
      </c>
      <c r="BJ131" s="14" t="s">
        <v>86</v>
      </c>
      <c r="BK131" s="173">
        <f>ROUND(I131*H131,2)</f>
        <v>0</v>
      </c>
      <c r="BL131" s="14" t="s">
        <v>140</v>
      </c>
      <c r="BM131" s="172" t="s">
        <v>178</v>
      </c>
    </row>
    <row r="132" spans="1:65" s="2" customFormat="1" ht="39">
      <c r="A132" s="31"/>
      <c r="B132" s="32"/>
      <c r="C132" s="33"/>
      <c r="D132" s="174" t="s">
        <v>143</v>
      </c>
      <c r="E132" s="33"/>
      <c r="F132" s="175" t="s">
        <v>179</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143</v>
      </c>
      <c r="AU132" s="14" t="s">
        <v>78</v>
      </c>
    </row>
    <row r="133" spans="1:65" s="2" customFormat="1" ht="16.5" customHeight="1">
      <c r="A133" s="31"/>
      <c r="B133" s="32"/>
      <c r="C133" s="161" t="s">
        <v>180</v>
      </c>
      <c r="D133" s="161" t="s">
        <v>135</v>
      </c>
      <c r="E133" s="162" t="s">
        <v>181</v>
      </c>
      <c r="F133" s="163" t="s">
        <v>182</v>
      </c>
      <c r="G133" s="164" t="s">
        <v>172</v>
      </c>
      <c r="H133" s="165">
        <v>12000</v>
      </c>
      <c r="I133" s="166"/>
      <c r="J133" s="167">
        <f>ROUND(I133*H133,2)</f>
        <v>0</v>
      </c>
      <c r="K133" s="163" t="s">
        <v>139</v>
      </c>
      <c r="L133" s="36"/>
      <c r="M133" s="168" t="s">
        <v>1</v>
      </c>
      <c r="N133" s="169" t="s">
        <v>43</v>
      </c>
      <c r="O133" s="68"/>
      <c r="P133" s="170">
        <f>O133*H133</f>
        <v>0</v>
      </c>
      <c r="Q133" s="170">
        <v>0</v>
      </c>
      <c r="R133" s="170">
        <f>Q133*H133</f>
        <v>0</v>
      </c>
      <c r="S133" s="170">
        <v>0</v>
      </c>
      <c r="T133" s="171">
        <f>S133*H133</f>
        <v>0</v>
      </c>
      <c r="U133" s="31"/>
      <c r="V133" s="31"/>
      <c r="W133" s="31"/>
      <c r="X133" s="31"/>
      <c r="Y133" s="31"/>
      <c r="Z133" s="31"/>
      <c r="AA133" s="31"/>
      <c r="AB133" s="31"/>
      <c r="AC133" s="31"/>
      <c r="AD133" s="31"/>
      <c r="AE133" s="31"/>
      <c r="AR133" s="172" t="s">
        <v>140</v>
      </c>
      <c r="AT133" s="172" t="s">
        <v>135</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140</v>
      </c>
      <c r="BM133" s="172" t="s">
        <v>183</v>
      </c>
    </row>
    <row r="134" spans="1:65" s="2" customFormat="1" ht="39">
      <c r="A134" s="31"/>
      <c r="B134" s="32"/>
      <c r="C134" s="33"/>
      <c r="D134" s="174" t="s">
        <v>143</v>
      </c>
      <c r="E134" s="33"/>
      <c r="F134" s="175" t="s">
        <v>184</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24.2" customHeight="1">
      <c r="A135" s="31"/>
      <c r="B135" s="32"/>
      <c r="C135" s="161" t="s">
        <v>185</v>
      </c>
      <c r="D135" s="161" t="s">
        <v>135</v>
      </c>
      <c r="E135" s="162" t="s">
        <v>186</v>
      </c>
      <c r="F135" s="163" t="s">
        <v>187</v>
      </c>
      <c r="G135" s="164" t="s">
        <v>172</v>
      </c>
      <c r="H135" s="165">
        <v>2000</v>
      </c>
      <c r="I135" s="166"/>
      <c r="J135" s="167">
        <f>ROUND(I135*H135,2)</f>
        <v>0</v>
      </c>
      <c r="K135" s="163" t="s">
        <v>139</v>
      </c>
      <c r="L135" s="36"/>
      <c r="M135" s="168" t="s">
        <v>1</v>
      </c>
      <c r="N135" s="169" t="s">
        <v>43</v>
      </c>
      <c r="O135" s="68"/>
      <c r="P135" s="170">
        <f>O135*H135</f>
        <v>0</v>
      </c>
      <c r="Q135" s="170">
        <v>0</v>
      </c>
      <c r="R135" s="170">
        <f>Q135*H135</f>
        <v>0</v>
      </c>
      <c r="S135" s="170">
        <v>0</v>
      </c>
      <c r="T135" s="171">
        <f>S135*H135</f>
        <v>0</v>
      </c>
      <c r="U135" s="31"/>
      <c r="V135" s="31"/>
      <c r="W135" s="31"/>
      <c r="X135" s="31"/>
      <c r="Y135" s="31"/>
      <c r="Z135" s="31"/>
      <c r="AA135" s="31"/>
      <c r="AB135" s="31"/>
      <c r="AC135" s="31"/>
      <c r="AD135" s="31"/>
      <c r="AE135" s="31"/>
      <c r="AR135" s="172" t="s">
        <v>140</v>
      </c>
      <c r="AT135" s="172" t="s">
        <v>135</v>
      </c>
      <c r="AU135" s="172" t="s">
        <v>78</v>
      </c>
      <c r="AY135" s="14" t="s">
        <v>141</v>
      </c>
      <c r="BE135" s="173">
        <f>IF(N135="základní",J135,0)</f>
        <v>0</v>
      </c>
      <c r="BF135" s="173">
        <f>IF(N135="snížená",J135,0)</f>
        <v>0</v>
      </c>
      <c r="BG135" s="173">
        <f>IF(N135="zákl. přenesená",J135,0)</f>
        <v>0</v>
      </c>
      <c r="BH135" s="173">
        <f>IF(N135="sníž. přenesená",J135,0)</f>
        <v>0</v>
      </c>
      <c r="BI135" s="173">
        <f>IF(N135="nulová",J135,0)</f>
        <v>0</v>
      </c>
      <c r="BJ135" s="14" t="s">
        <v>86</v>
      </c>
      <c r="BK135" s="173">
        <f>ROUND(I135*H135,2)</f>
        <v>0</v>
      </c>
      <c r="BL135" s="14" t="s">
        <v>140</v>
      </c>
      <c r="BM135" s="172" t="s">
        <v>188</v>
      </c>
    </row>
    <row r="136" spans="1:65" s="2" customFormat="1" ht="48.75">
      <c r="A136" s="31"/>
      <c r="B136" s="32"/>
      <c r="C136" s="33"/>
      <c r="D136" s="174" t="s">
        <v>143</v>
      </c>
      <c r="E136" s="33"/>
      <c r="F136" s="175" t="s">
        <v>189</v>
      </c>
      <c r="G136" s="33"/>
      <c r="H136" s="33"/>
      <c r="I136" s="176"/>
      <c r="J136" s="33"/>
      <c r="K136" s="33"/>
      <c r="L136" s="36"/>
      <c r="M136" s="177"/>
      <c r="N136" s="178"/>
      <c r="O136" s="68"/>
      <c r="P136" s="68"/>
      <c r="Q136" s="68"/>
      <c r="R136" s="68"/>
      <c r="S136" s="68"/>
      <c r="T136" s="69"/>
      <c r="U136" s="31"/>
      <c r="V136" s="31"/>
      <c r="W136" s="31"/>
      <c r="X136" s="31"/>
      <c r="Y136" s="31"/>
      <c r="Z136" s="31"/>
      <c r="AA136" s="31"/>
      <c r="AB136" s="31"/>
      <c r="AC136" s="31"/>
      <c r="AD136" s="31"/>
      <c r="AE136" s="31"/>
      <c r="AT136" s="14" t="s">
        <v>143</v>
      </c>
      <c r="AU136" s="14" t="s">
        <v>78</v>
      </c>
    </row>
    <row r="137" spans="1:65" s="2" customFormat="1" ht="24.2" customHeight="1">
      <c r="A137" s="31"/>
      <c r="B137" s="32"/>
      <c r="C137" s="161" t="s">
        <v>190</v>
      </c>
      <c r="D137" s="161" t="s">
        <v>135</v>
      </c>
      <c r="E137" s="162" t="s">
        <v>191</v>
      </c>
      <c r="F137" s="163" t="s">
        <v>192</v>
      </c>
      <c r="G137" s="164" t="s">
        <v>172</v>
      </c>
      <c r="H137" s="165">
        <v>2000</v>
      </c>
      <c r="I137" s="166"/>
      <c r="J137" s="167">
        <f>ROUND(I137*H137,2)</f>
        <v>0</v>
      </c>
      <c r="K137" s="163" t="s">
        <v>139</v>
      </c>
      <c r="L137" s="36"/>
      <c r="M137" s="168" t="s">
        <v>1</v>
      </c>
      <c r="N137" s="169" t="s">
        <v>43</v>
      </c>
      <c r="O137" s="68"/>
      <c r="P137" s="170">
        <f>O137*H137</f>
        <v>0</v>
      </c>
      <c r="Q137" s="170">
        <v>0</v>
      </c>
      <c r="R137" s="170">
        <f>Q137*H137</f>
        <v>0</v>
      </c>
      <c r="S137" s="170">
        <v>0</v>
      </c>
      <c r="T137" s="171">
        <f>S137*H137</f>
        <v>0</v>
      </c>
      <c r="U137" s="31"/>
      <c r="V137" s="31"/>
      <c r="W137" s="31"/>
      <c r="X137" s="31"/>
      <c r="Y137" s="31"/>
      <c r="Z137" s="31"/>
      <c r="AA137" s="31"/>
      <c r="AB137" s="31"/>
      <c r="AC137" s="31"/>
      <c r="AD137" s="31"/>
      <c r="AE137" s="31"/>
      <c r="AR137" s="172" t="s">
        <v>140</v>
      </c>
      <c r="AT137" s="172" t="s">
        <v>135</v>
      </c>
      <c r="AU137" s="172" t="s">
        <v>78</v>
      </c>
      <c r="AY137" s="14" t="s">
        <v>141</v>
      </c>
      <c r="BE137" s="173">
        <f>IF(N137="základní",J137,0)</f>
        <v>0</v>
      </c>
      <c r="BF137" s="173">
        <f>IF(N137="snížená",J137,0)</f>
        <v>0</v>
      </c>
      <c r="BG137" s="173">
        <f>IF(N137="zákl. přenesená",J137,0)</f>
        <v>0</v>
      </c>
      <c r="BH137" s="173">
        <f>IF(N137="sníž. přenesená",J137,0)</f>
        <v>0</v>
      </c>
      <c r="BI137" s="173">
        <f>IF(N137="nulová",J137,0)</f>
        <v>0</v>
      </c>
      <c r="BJ137" s="14" t="s">
        <v>86</v>
      </c>
      <c r="BK137" s="173">
        <f>ROUND(I137*H137,2)</f>
        <v>0</v>
      </c>
      <c r="BL137" s="14" t="s">
        <v>140</v>
      </c>
      <c r="BM137" s="172" t="s">
        <v>193</v>
      </c>
    </row>
    <row r="138" spans="1:65" s="2" customFormat="1" ht="48.75">
      <c r="A138" s="31"/>
      <c r="B138" s="32"/>
      <c r="C138" s="33"/>
      <c r="D138" s="174" t="s">
        <v>143</v>
      </c>
      <c r="E138" s="33"/>
      <c r="F138" s="175" t="s">
        <v>194</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143</v>
      </c>
      <c r="AU138" s="14" t="s">
        <v>78</v>
      </c>
    </row>
    <row r="139" spans="1:65" s="2" customFormat="1" ht="24.2" customHeight="1">
      <c r="A139" s="31"/>
      <c r="B139" s="32"/>
      <c r="C139" s="161" t="s">
        <v>195</v>
      </c>
      <c r="D139" s="161" t="s">
        <v>135</v>
      </c>
      <c r="E139" s="162" t="s">
        <v>196</v>
      </c>
      <c r="F139" s="163" t="s">
        <v>197</v>
      </c>
      <c r="G139" s="164" t="s">
        <v>172</v>
      </c>
      <c r="H139" s="165">
        <v>2000</v>
      </c>
      <c r="I139" s="166"/>
      <c r="J139" s="167">
        <f>ROUND(I139*H139,2)</f>
        <v>0</v>
      </c>
      <c r="K139" s="163" t="s">
        <v>139</v>
      </c>
      <c r="L139" s="36"/>
      <c r="M139" s="168" t="s">
        <v>1</v>
      </c>
      <c r="N139" s="169" t="s">
        <v>43</v>
      </c>
      <c r="O139" s="68"/>
      <c r="P139" s="170">
        <f>O139*H139</f>
        <v>0</v>
      </c>
      <c r="Q139" s="170">
        <v>0</v>
      </c>
      <c r="R139" s="170">
        <f>Q139*H139</f>
        <v>0</v>
      </c>
      <c r="S139" s="170">
        <v>0</v>
      </c>
      <c r="T139" s="171">
        <f>S139*H139</f>
        <v>0</v>
      </c>
      <c r="U139" s="31"/>
      <c r="V139" s="31"/>
      <c r="W139" s="31"/>
      <c r="X139" s="31"/>
      <c r="Y139" s="31"/>
      <c r="Z139" s="31"/>
      <c r="AA139" s="31"/>
      <c r="AB139" s="31"/>
      <c r="AC139" s="31"/>
      <c r="AD139" s="31"/>
      <c r="AE139" s="31"/>
      <c r="AR139" s="172" t="s">
        <v>140</v>
      </c>
      <c r="AT139" s="172" t="s">
        <v>135</v>
      </c>
      <c r="AU139" s="172" t="s">
        <v>78</v>
      </c>
      <c r="AY139" s="14" t="s">
        <v>141</v>
      </c>
      <c r="BE139" s="173">
        <f>IF(N139="základní",J139,0)</f>
        <v>0</v>
      </c>
      <c r="BF139" s="173">
        <f>IF(N139="snížená",J139,0)</f>
        <v>0</v>
      </c>
      <c r="BG139" s="173">
        <f>IF(N139="zákl. přenesená",J139,0)</f>
        <v>0</v>
      </c>
      <c r="BH139" s="173">
        <f>IF(N139="sníž. přenesená",J139,0)</f>
        <v>0</v>
      </c>
      <c r="BI139" s="173">
        <f>IF(N139="nulová",J139,0)</f>
        <v>0</v>
      </c>
      <c r="BJ139" s="14" t="s">
        <v>86</v>
      </c>
      <c r="BK139" s="173">
        <f>ROUND(I139*H139,2)</f>
        <v>0</v>
      </c>
      <c r="BL139" s="14" t="s">
        <v>140</v>
      </c>
      <c r="BM139" s="172" t="s">
        <v>198</v>
      </c>
    </row>
    <row r="140" spans="1:65" s="2" customFormat="1" ht="48.75">
      <c r="A140" s="31"/>
      <c r="B140" s="32"/>
      <c r="C140" s="33"/>
      <c r="D140" s="174" t="s">
        <v>143</v>
      </c>
      <c r="E140" s="33"/>
      <c r="F140" s="175" t="s">
        <v>199</v>
      </c>
      <c r="G140" s="33"/>
      <c r="H140" s="33"/>
      <c r="I140" s="176"/>
      <c r="J140" s="33"/>
      <c r="K140" s="33"/>
      <c r="L140" s="36"/>
      <c r="M140" s="177"/>
      <c r="N140" s="178"/>
      <c r="O140" s="68"/>
      <c r="P140" s="68"/>
      <c r="Q140" s="68"/>
      <c r="R140" s="68"/>
      <c r="S140" s="68"/>
      <c r="T140" s="69"/>
      <c r="U140" s="31"/>
      <c r="V140" s="31"/>
      <c r="W140" s="31"/>
      <c r="X140" s="31"/>
      <c r="Y140" s="31"/>
      <c r="Z140" s="31"/>
      <c r="AA140" s="31"/>
      <c r="AB140" s="31"/>
      <c r="AC140" s="31"/>
      <c r="AD140" s="31"/>
      <c r="AE140" s="31"/>
      <c r="AT140" s="14" t="s">
        <v>143</v>
      </c>
      <c r="AU140" s="14" t="s">
        <v>78</v>
      </c>
    </row>
    <row r="141" spans="1:65" s="2" customFormat="1" ht="24.2" customHeight="1">
      <c r="A141" s="31"/>
      <c r="B141" s="32"/>
      <c r="C141" s="161" t="s">
        <v>200</v>
      </c>
      <c r="D141" s="161" t="s">
        <v>135</v>
      </c>
      <c r="E141" s="162" t="s">
        <v>201</v>
      </c>
      <c r="F141" s="163" t="s">
        <v>202</v>
      </c>
      <c r="G141" s="164" t="s">
        <v>172</v>
      </c>
      <c r="H141" s="165">
        <v>2000</v>
      </c>
      <c r="I141" s="166"/>
      <c r="J141" s="167">
        <f>ROUND(I141*H141,2)</f>
        <v>0</v>
      </c>
      <c r="K141" s="163" t="s">
        <v>139</v>
      </c>
      <c r="L141" s="36"/>
      <c r="M141" s="168" t="s">
        <v>1</v>
      </c>
      <c r="N141" s="169" t="s">
        <v>43</v>
      </c>
      <c r="O141" s="68"/>
      <c r="P141" s="170">
        <f>O141*H141</f>
        <v>0</v>
      </c>
      <c r="Q141" s="170">
        <v>0</v>
      </c>
      <c r="R141" s="170">
        <f>Q141*H141</f>
        <v>0</v>
      </c>
      <c r="S141" s="170">
        <v>0</v>
      </c>
      <c r="T141" s="171">
        <f>S141*H141</f>
        <v>0</v>
      </c>
      <c r="U141" s="31"/>
      <c r="V141" s="31"/>
      <c r="W141" s="31"/>
      <c r="X141" s="31"/>
      <c r="Y141" s="31"/>
      <c r="Z141" s="31"/>
      <c r="AA141" s="31"/>
      <c r="AB141" s="31"/>
      <c r="AC141" s="31"/>
      <c r="AD141" s="31"/>
      <c r="AE141" s="31"/>
      <c r="AR141" s="172" t="s">
        <v>140</v>
      </c>
      <c r="AT141" s="172" t="s">
        <v>135</v>
      </c>
      <c r="AU141" s="172" t="s">
        <v>78</v>
      </c>
      <c r="AY141" s="14" t="s">
        <v>141</v>
      </c>
      <c r="BE141" s="173">
        <f>IF(N141="základní",J141,0)</f>
        <v>0</v>
      </c>
      <c r="BF141" s="173">
        <f>IF(N141="snížená",J141,0)</f>
        <v>0</v>
      </c>
      <c r="BG141" s="173">
        <f>IF(N141="zákl. přenesená",J141,0)</f>
        <v>0</v>
      </c>
      <c r="BH141" s="173">
        <f>IF(N141="sníž. přenesená",J141,0)</f>
        <v>0</v>
      </c>
      <c r="BI141" s="173">
        <f>IF(N141="nulová",J141,0)</f>
        <v>0</v>
      </c>
      <c r="BJ141" s="14" t="s">
        <v>86</v>
      </c>
      <c r="BK141" s="173">
        <f>ROUND(I141*H141,2)</f>
        <v>0</v>
      </c>
      <c r="BL141" s="14" t="s">
        <v>140</v>
      </c>
      <c r="BM141" s="172" t="s">
        <v>203</v>
      </c>
    </row>
    <row r="142" spans="1:65" s="2" customFormat="1" ht="48.75">
      <c r="A142" s="31"/>
      <c r="B142" s="32"/>
      <c r="C142" s="33"/>
      <c r="D142" s="174" t="s">
        <v>143</v>
      </c>
      <c r="E142" s="33"/>
      <c r="F142" s="175" t="s">
        <v>204</v>
      </c>
      <c r="G142" s="33"/>
      <c r="H142" s="33"/>
      <c r="I142" s="176"/>
      <c r="J142" s="33"/>
      <c r="K142" s="33"/>
      <c r="L142" s="36"/>
      <c r="M142" s="177"/>
      <c r="N142" s="178"/>
      <c r="O142" s="68"/>
      <c r="P142" s="68"/>
      <c r="Q142" s="68"/>
      <c r="R142" s="68"/>
      <c r="S142" s="68"/>
      <c r="T142" s="69"/>
      <c r="U142" s="31"/>
      <c r="V142" s="31"/>
      <c r="W142" s="31"/>
      <c r="X142" s="31"/>
      <c r="Y142" s="31"/>
      <c r="Z142" s="31"/>
      <c r="AA142" s="31"/>
      <c r="AB142" s="31"/>
      <c r="AC142" s="31"/>
      <c r="AD142" s="31"/>
      <c r="AE142" s="31"/>
      <c r="AT142" s="14" t="s">
        <v>143</v>
      </c>
      <c r="AU142" s="14" t="s">
        <v>78</v>
      </c>
    </row>
    <row r="143" spans="1:65" s="2" customFormat="1" ht="21.75" customHeight="1">
      <c r="A143" s="31"/>
      <c r="B143" s="32"/>
      <c r="C143" s="161" t="s">
        <v>205</v>
      </c>
      <c r="D143" s="161" t="s">
        <v>135</v>
      </c>
      <c r="E143" s="162" t="s">
        <v>206</v>
      </c>
      <c r="F143" s="163" t="s">
        <v>207</v>
      </c>
      <c r="G143" s="164" t="s">
        <v>138</v>
      </c>
      <c r="H143" s="165">
        <v>10</v>
      </c>
      <c r="I143" s="166"/>
      <c r="J143" s="167">
        <f>ROUND(I143*H143,2)</f>
        <v>0</v>
      </c>
      <c r="K143" s="163" t="s">
        <v>139</v>
      </c>
      <c r="L143" s="36"/>
      <c r="M143" s="168" t="s">
        <v>1</v>
      </c>
      <c r="N143" s="169" t="s">
        <v>43</v>
      </c>
      <c r="O143" s="68"/>
      <c r="P143" s="170">
        <f>O143*H143</f>
        <v>0</v>
      </c>
      <c r="Q143" s="170">
        <v>0</v>
      </c>
      <c r="R143" s="170">
        <f>Q143*H143</f>
        <v>0</v>
      </c>
      <c r="S143" s="170">
        <v>0</v>
      </c>
      <c r="T143" s="171">
        <f>S143*H143</f>
        <v>0</v>
      </c>
      <c r="U143" s="31"/>
      <c r="V143" s="31"/>
      <c r="W143" s="31"/>
      <c r="X143" s="31"/>
      <c r="Y143" s="31"/>
      <c r="Z143" s="31"/>
      <c r="AA143" s="31"/>
      <c r="AB143" s="31"/>
      <c r="AC143" s="31"/>
      <c r="AD143" s="31"/>
      <c r="AE143" s="31"/>
      <c r="AR143" s="172" t="s">
        <v>140</v>
      </c>
      <c r="AT143" s="172" t="s">
        <v>135</v>
      </c>
      <c r="AU143" s="172" t="s">
        <v>78</v>
      </c>
      <c r="AY143" s="14" t="s">
        <v>141</v>
      </c>
      <c r="BE143" s="173">
        <f>IF(N143="základní",J143,0)</f>
        <v>0</v>
      </c>
      <c r="BF143" s="173">
        <f>IF(N143="snížená",J143,0)</f>
        <v>0</v>
      </c>
      <c r="BG143" s="173">
        <f>IF(N143="zákl. přenesená",J143,0)</f>
        <v>0</v>
      </c>
      <c r="BH143" s="173">
        <f>IF(N143="sníž. přenesená",J143,0)</f>
        <v>0</v>
      </c>
      <c r="BI143" s="173">
        <f>IF(N143="nulová",J143,0)</f>
        <v>0</v>
      </c>
      <c r="BJ143" s="14" t="s">
        <v>86</v>
      </c>
      <c r="BK143" s="173">
        <f>ROUND(I143*H143,2)</f>
        <v>0</v>
      </c>
      <c r="BL143" s="14" t="s">
        <v>140</v>
      </c>
      <c r="BM143" s="172" t="s">
        <v>208</v>
      </c>
    </row>
    <row r="144" spans="1:65" s="2" customFormat="1" ht="68.25">
      <c r="A144" s="31"/>
      <c r="B144" s="32"/>
      <c r="C144" s="33"/>
      <c r="D144" s="174" t="s">
        <v>143</v>
      </c>
      <c r="E144" s="33"/>
      <c r="F144" s="175" t="s">
        <v>209</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143</v>
      </c>
      <c r="AU144" s="14" t="s">
        <v>78</v>
      </c>
    </row>
    <row r="145" spans="1:65" s="2" customFormat="1" ht="21.75" customHeight="1">
      <c r="A145" s="31"/>
      <c r="B145" s="32"/>
      <c r="C145" s="161" t="s">
        <v>8</v>
      </c>
      <c r="D145" s="161" t="s">
        <v>135</v>
      </c>
      <c r="E145" s="162" t="s">
        <v>210</v>
      </c>
      <c r="F145" s="163" t="s">
        <v>211</v>
      </c>
      <c r="G145" s="164" t="s">
        <v>138</v>
      </c>
      <c r="H145" s="165">
        <v>10</v>
      </c>
      <c r="I145" s="166"/>
      <c r="J145" s="167">
        <f>ROUND(I145*H145,2)</f>
        <v>0</v>
      </c>
      <c r="K145" s="163" t="s">
        <v>139</v>
      </c>
      <c r="L145" s="36"/>
      <c r="M145" s="168" t="s">
        <v>1</v>
      </c>
      <c r="N145" s="169" t="s">
        <v>43</v>
      </c>
      <c r="O145" s="68"/>
      <c r="P145" s="170">
        <f>O145*H145</f>
        <v>0</v>
      </c>
      <c r="Q145" s="170">
        <v>0</v>
      </c>
      <c r="R145" s="170">
        <f>Q145*H145</f>
        <v>0</v>
      </c>
      <c r="S145" s="170">
        <v>0</v>
      </c>
      <c r="T145" s="171">
        <f>S145*H145</f>
        <v>0</v>
      </c>
      <c r="U145" s="31"/>
      <c r="V145" s="31"/>
      <c r="W145" s="31"/>
      <c r="X145" s="31"/>
      <c r="Y145" s="31"/>
      <c r="Z145" s="31"/>
      <c r="AA145" s="31"/>
      <c r="AB145" s="31"/>
      <c r="AC145" s="31"/>
      <c r="AD145" s="31"/>
      <c r="AE145" s="31"/>
      <c r="AR145" s="172" t="s">
        <v>140</v>
      </c>
      <c r="AT145" s="172" t="s">
        <v>135</v>
      </c>
      <c r="AU145" s="172" t="s">
        <v>78</v>
      </c>
      <c r="AY145" s="14" t="s">
        <v>141</v>
      </c>
      <c r="BE145" s="173">
        <f>IF(N145="základní",J145,0)</f>
        <v>0</v>
      </c>
      <c r="BF145" s="173">
        <f>IF(N145="snížená",J145,0)</f>
        <v>0</v>
      </c>
      <c r="BG145" s="173">
        <f>IF(N145="zákl. přenesená",J145,0)</f>
        <v>0</v>
      </c>
      <c r="BH145" s="173">
        <f>IF(N145="sníž. přenesená",J145,0)</f>
        <v>0</v>
      </c>
      <c r="BI145" s="173">
        <f>IF(N145="nulová",J145,0)</f>
        <v>0</v>
      </c>
      <c r="BJ145" s="14" t="s">
        <v>86</v>
      </c>
      <c r="BK145" s="173">
        <f>ROUND(I145*H145,2)</f>
        <v>0</v>
      </c>
      <c r="BL145" s="14" t="s">
        <v>140</v>
      </c>
      <c r="BM145" s="172" t="s">
        <v>212</v>
      </c>
    </row>
    <row r="146" spans="1:65" s="2" customFormat="1" ht="68.25">
      <c r="A146" s="31"/>
      <c r="B146" s="32"/>
      <c r="C146" s="33"/>
      <c r="D146" s="174" t="s">
        <v>143</v>
      </c>
      <c r="E146" s="33"/>
      <c r="F146" s="175" t="s">
        <v>213</v>
      </c>
      <c r="G146" s="33"/>
      <c r="H146" s="33"/>
      <c r="I146" s="176"/>
      <c r="J146" s="33"/>
      <c r="K146" s="33"/>
      <c r="L146" s="36"/>
      <c r="M146" s="177"/>
      <c r="N146" s="178"/>
      <c r="O146" s="68"/>
      <c r="P146" s="68"/>
      <c r="Q146" s="68"/>
      <c r="R146" s="68"/>
      <c r="S146" s="68"/>
      <c r="T146" s="69"/>
      <c r="U146" s="31"/>
      <c r="V146" s="31"/>
      <c r="W146" s="31"/>
      <c r="X146" s="31"/>
      <c r="Y146" s="31"/>
      <c r="Z146" s="31"/>
      <c r="AA146" s="31"/>
      <c r="AB146" s="31"/>
      <c r="AC146" s="31"/>
      <c r="AD146" s="31"/>
      <c r="AE146" s="31"/>
      <c r="AT146" s="14" t="s">
        <v>143</v>
      </c>
      <c r="AU146" s="14" t="s">
        <v>78</v>
      </c>
    </row>
    <row r="147" spans="1:65" s="2" customFormat="1" ht="16.5" customHeight="1">
      <c r="A147" s="31"/>
      <c r="B147" s="32"/>
      <c r="C147" s="161" t="s">
        <v>214</v>
      </c>
      <c r="D147" s="161" t="s">
        <v>135</v>
      </c>
      <c r="E147" s="162" t="s">
        <v>215</v>
      </c>
      <c r="F147" s="163" t="s">
        <v>216</v>
      </c>
      <c r="G147" s="164" t="s">
        <v>172</v>
      </c>
      <c r="H147" s="165">
        <v>100</v>
      </c>
      <c r="I147" s="166"/>
      <c r="J147" s="167">
        <f>ROUND(I147*H147,2)</f>
        <v>0</v>
      </c>
      <c r="K147" s="163" t="s">
        <v>139</v>
      </c>
      <c r="L147" s="36"/>
      <c r="M147" s="168" t="s">
        <v>1</v>
      </c>
      <c r="N147" s="169" t="s">
        <v>43</v>
      </c>
      <c r="O147" s="68"/>
      <c r="P147" s="170">
        <f>O147*H147</f>
        <v>0</v>
      </c>
      <c r="Q147" s="170">
        <v>0</v>
      </c>
      <c r="R147" s="170">
        <f>Q147*H147</f>
        <v>0</v>
      </c>
      <c r="S147" s="170">
        <v>0</v>
      </c>
      <c r="T147" s="171">
        <f>S147*H147</f>
        <v>0</v>
      </c>
      <c r="U147" s="31"/>
      <c r="V147" s="31"/>
      <c r="W147" s="31"/>
      <c r="X147" s="31"/>
      <c r="Y147" s="31"/>
      <c r="Z147" s="31"/>
      <c r="AA147" s="31"/>
      <c r="AB147" s="31"/>
      <c r="AC147" s="31"/>
      <c r="AD147" s="31"/>
      <c r="AE147" s="31"/>
      <c r="AR147" s="172" t="s">
        <v>140</v>
      </c>
      <c r="AT147" s="172" t="s">
        <v>135</v>
      </c>
      <c r="AU147" s="172" t="s">
        <v>78</v>
      </c>
      <c r="AY147" s="14" t="s">
        <v>141</v>
      </c>
      <c r="BE147" s="173">
        <f>IF(N147="základní",J147,0)</f>
        <v>0</v>
      </c>
      <c r="BF147" s="173">
        <f>IF(N147="snížená",J147,0)</f>
        <v>0</v>
      </c>
      <c r="BG147" s="173">
        <f>IF(N147="zákl. přenesená",J147,0)</f>
        <v>0</v>
      </c>
      <c r="BH147" s="173">
        <f>IF(N147="sníž. přenesená",J147,0)</f>
        <v>0</v>
      </c>
      <c r="BI147" s="173">
        <f>IF(N147="nulová",J147,0)</f>
        <v>0</v>
      </c>
      <c r="BJ147" s="14" t="s">
        <v>86</v>
      </c>
      <c r="BK147" s="173">
        <f>ROUND(I147*H147,2)</f>
        <v>0</v>
      </c>
      <c r="BL147" s="14" t="s">
        <v>140</v>
      </c>
      <c r="BM147" s="172" t="s">
        <v>217</v>
      </c>
    </row>
    <row r="148" spans="1:65" s="2" customFormat="1" ht="39">
      <c r="A148" s="31"/>
      <c r="B148" s="32"/>
      <c r="C148" s="33"/>
      <c r="D148" s="174" t="s">
        <v>143</v>
      </c>
      <c r="E148" s="33"/>
      <c r="F148" s="175" t="s">
        <v>218</v>
      </c>
      <c r="G148" s="33"/>
      <c r="H148" s="33"/>
      <c r="I148" s="176"/>
      <c r="J148" s="33"/>
      <c r="K148" s="33"/>
      <c r="L148" s="36"/>
      <c r="M148" s="177"/>
      <c r="N148" s="178"/>
      <c r="O148" s="68"/>
      <c r="P148" s="68"/>
      <c r="Q148" s="68"/>
      <c r="R148" s="68"/>
      <c r="S148" s="68"/>
      <c r="T148" s="69"/>
      <c r="U148" s="31"/>
      <c r="V148" s="31"/>
      <c r="W148" s="31"/>
      <c r="X148" s="31"/>
      <c r="Y148" s="31"/>
      <c r="Z148" s="31"/>
      <c r="AA148" s="31"/>
      <c r="AB148" s="31"/>
      <c r="AC148" s="31"/>
      <c r="AD148" s="31"/>
      <c r="AE148" s="31"/>
      <c r="AT148" s="14" t="s">
        <v>143</v>
      </c>
      <c r="AU148" s="14" t="s">
        <v>78</v>
      </c>
    </row>
    <row r="149" spans="1:65" s="2" customFormat="1" ht="24.2" customHeight="1">
      <c r="A149" s="31"/>
      <c r="B149" s="32"/>
      <c r="C149" s="161" t="s">
        <v>219</v>
      </c>
      <c r="D149" s="161" t="s">
        <v>135</v>
      </c>
      <c r="E149" s="162" t="s">
        <v>220</v>
      </c>
      <c r="F149" s="163" t="s">
        <v>221</v>
      </c>
      <c r="G149" s="164" t="s">
        <v>147</v>
      </c>
      <c r="H149" s="165">
        <v>100</v>
      </c>
      <c r="I149" s="166"/>
      <c r="J149" s="167">
        <f>ROUND(I149*H149,2)</f>
        <v>0</v>
      </c>
      <c r="K149" s="163" t="s">
        <v>139</v>
      </c>
      <c r="L149" s="36"/>
      <c r="M149" s="168" t="s">
        <v>1</v>
      </c>
      <c r="N149" s="169" t="s">
        <v>43</v>
      </c>
      <c r="O149" s="68"/>
      <c r="P149" s="170">
        <f>O149*H149</f>
        <v>0</v>
      </c>
      <c r="Q149" s="170">
        <v>0</v>
      </c>
      <c r="R149" s="170">
        <f>Q149*H149</f>
        <v>0</v>
      </c>
      <c r="S149" s="170">
        <v>0</v>
      </c>
      <c r="T149" s="171">
        <f>S149*H149</f>
        <v>0</v>
      </c>
      <c r="U149" s="31"/>
      <c r="V149" s="31"/>
      <c r="W149" s="31"/>
      <c r="X149" s="31"/>
      <c r="Y149" s="31"/>
      <c r="Z149" s="31"/>
      <c r="AA149" s="31"/>
      <c r="AB149" s="31"/>
      <c r="AC149" s="31"/>
      <c r="AD149" s="31"/>
      <c r="AE149" s="31"/>
      <c r="AR149" s="172" t="s">
        <v>140</v>
      </c>
      <c r="AT149" s="172" t="s">
        <v>135</v>
      </c>
      <c r="AU149" s="172" t="s">
        <v>78</v>
      </c>
      <c r="AY149" s="14" t="s">
        <v>141</v>
      </c>
      <c r="BE149" s="173">
        <f>IF(N149="základní",J149,0)</f>
        <v>0</v>
      </c>
      <c r="BF149" s="173">
        <f>IF(N149="snížená",J149,0)</f>
        <v>0</v>
      </c>
      <c r="BG149" s="173">
        <f>IF(N149="zákl. přenesená",J149,0)</f>
        <v>0</v>
      </c>
      <c r="BH149" s="173">
        <f>IF(N149="sníž. přenesená",J149,0)</f>
        <v>0</v>
      </c>
      <c r="BI149" s="173">
        <f>IF(N149="nulová",J149,0)</f>
        <v>0</v>
      </c>
      <c r="BJ149" s="14" t="s">
        <v>86</v>
      </c>
      <c r="BK149" s="173">
        <f>ROUND(I149*H149,2)</f>
        <v>0</v>
      </c>
      <c r="BL149" s="14" t="s">
        <v>140</v>
      </c>
      <c r="BM149" s="172" t="s">
        <v>222</v>
      </c>
    </row>
    <row r="150" spans="1:65" s="2" customFormat="1" ht="68.25">
      <c r="A150" s="31"/>
      <c r="B150" s="32"/>
      <c r="C150" s="33"/>
      <c r="D150" s="174" t="s">
        <v>143</v>
      </c>
      <c r="E150" s="33"/>
      <c r="F150" s="175" t="s">
        <v>223</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143</v>
      </c>
      <c r="AU150" s="14" t="s">
        <v>78</v>
      </c>
    </row>
    <row r="151" spans="1:65" s="2" customFormat="1" ht="19.5">
      <c r="A151" s="31"/>
      <c r="B151" s="32"/>
      <c r="C151" s="33"/>
      <c r="D151" s="174" t="s">
        <v>224</v>
      </c>
      <c r="E151" s="33"/>
      <c r="F151" s="179" t="s">
        <v>225</v>
      </c>
      <c r="G151" s="33"/>
      <c r="H151" s="33"/>
      <c r="I151" s="176"/>
      <c r="J151" s="33"/>
      <c r="K151" s="33"/>
      <c r="L151" s="36"/>
      <c r="M151" s="177"/>
      <c r="N151" s="178"/>
      <c r="O151" s="68"/>
      <c r="P151" s="68"/>
      <c r="Q151" s="68"/>
      <c r="R151" s="68"/>
      <c r="S151" s="68"/>
      <c r="T151" s="69"/>
      <c r="U151" s="31"/>
      <c r="V151" s="31"/>
      <c r="W151" s="31"/>
      <c r="X151" s="31"/>
      <c r="Y151" s="31"/>
      <c r="Z151" s="31"/>
      <c r="AA151" s="31"/>
      <c r="AB151" s="31"/>
      <c r="AC151" s="31"/>
      <c r="AD151" s="31"/>
      <c r="AE151" s="31"/>
      <c r="AT151" s="14" t="s">
        <v>224</v>
      </c>
      <c r="AU151" s="14" t="s">
        <v>78</v>
      </c>
    </row>
    <row r="152" spans="1:65" s="2" customFormat="1" ht="24.2" customHeight="1">
      <c r="A152" s="31"/>
      <c r="B152" s="32"/>
      <c r="C152" s="161" t="s">
        <v>226</v>
      </c>
      <c r="D152" s="161" t="s">
        <v>135</v>
      </c>
      <c r="E152" s="162" t="s">
        <v>227</v>
      </c>
      <c r="F152" s="163" t="s">
        <v>228</v>
      </c>
      <c r="G152" s="164" t="s">
        <v>147</v>
      </c>
      <c r="H152" s="165">
        <v>100</v>
      </c>
      <c r="I152" s="166"/>
      <c r="J152" s="167">
        <f>ROUND(I152*H152,2)</f>
        <v>0</v>
      </c>
      <c r="K152" s="163" t="s">
        <v>139</v>
      </c>
      <c r="L152" s="36"/>
      <c r="M152" s="168" t="s">
        <v>1</v>
      </c>
      <c r="N152" s="169" t="s">
        <v>43</v>
      </c>
      <c r="O152" s="68"/>
      <c r="P152" s="170">
        <f>O152*H152</f>
        <v>0</v>
      </c>
      <c r="Q152" s="170">
        <v>0</v>
      </c>
      <c r="R152" s="170">
        <f>Q152*H152</f>
        <v>0</v>
      </c>
      <c r="S152" s="170">
        <v>0</v>
      </c>
      <c r="T152" s="171">
        <f>S152*H152</f>
        <v>0</v>
      </c>
      <c r="U152" s="31"/>
      <c r="V152" s="31"/>
      <c r="W152" s="31"/>
      <c r="X152" s="31"/>
      <c r="Y152" s="31"/>
      <c r="Z152" s="31"/>
      <c r="AA152" s="31"/>
      <c r="AB152" s="31"/>
      <c r="AC152" s="31"/>
      <c r="AD152" s="31"/>
      <c r="AE152" s="31"/>
      <c r="AR152" s="172" t="s">
        <v>140</v>
      </c>
      <c r="AT152" s="172" t="s">
        <v>135</v>
      </c>
      <c r="AU152" s="172" t="s">
        <v>78</v>
      </c>
      <c r="AY152" s="14" t="s">
        <v>141</v>
      </c>
      <c r="BE152" s="173">
        <f>IF(N152="základní",J152,0)</f>
        <v>0</v>
      </c>
      <c r="BF152" s="173">
        <f>IF(N152="snížená",J152,0)</f>
        <v>0</v>
      </c>
      <c r="BG152" s="173">
        <f>IF(N152="zákl. přenesená",J152,0)</f>
        <v>0</v>
      </c>
      <c r="BH152" s="173">
        <f>IF(N152="sníž. přenesená",J152,0)</f>
        <v>0</v>
      </c>
      <c r="BI152" s="173">
        <f>IF(N152="nulová",J152,0)</f>
        <v>0</v>
      </c>
      <c r="BJ152" s="14" t="s">
        <v>86</v>
      </c>
      <c r="BK152" s="173">
        <f>ROUND(I152*H152,2)</f>
        <v>0</v>
      </c>
      <c r="BL152" s="14" t="s">
        <v>140</v>
      </c>
      <c r="BM152" s="172" t="s">
        <v>229</v>
      </c>
    </row>
    <row r="153" spans="1:65" s="2" customFormat="1" ht="68.25">
      <c r="A153" s="31"/>
      <c r="B153" s="32"/>
      <c r="C153" s="33"/>
      <c r="D153" s="174" t="s">
        <v>143</v>
      </c>
      <c r="E153" s="33"/>
      <c r="F153" s="175" t="s">
        <v>230</v>
      </c>
      <c r="G153" s="33"/>
      <c r="H153" s="33"/>
      <c r="I153" s="176"/>
      <c r="J153" s="33"/>
      <c r="K153" s="33"/>
      <c r="L153" s="36"/>
      <c r="M153" s="177"/>
      <c r="N153" s="178"/>
      <c r="O153" s="68"/>
      <c r="P153" s="68"/>
      <c r="Q153" s="68"/>
      <c r="R153" s="68"/>
      <c r="S153" s="68"/>
      <c r="T153" s="69"/>
      <c r="U153" s="31"/>
      <c r="V153" s="31"/>
      <c r="W153" s="31"/>
      <c r="X153" s="31"/>
      <c r="Y153" s="31"/>
      <c r="Z153" s="31"/>
      <c r="AA153" s="31"/>
      <c r="AB153" s="31"/>
      <c r="AC153" s="31"/>
      <c r="AD153" s="31"/>
      <c r="AE153" s="31"/>
      <c r="AT153" s="14" t="s">
        <v>143</v>
      </c>
      <c r="AU153" s="14" t="s">
        <v>78</v>
      </c>
    </row>
    <row r="154" spans="1:65" s="2" customFormat="1" ht="19.5">
      <c r="A154" s="31"/>
      <c r="B154" s="32"/>
      <c r="C154" s="33"/>
      <c r="D154" s="174" t="s">
        <v>224</v>
      </c>
      <c r="E154" s="33"/>
      <c r="F154" s="179" t="s">
        <v>231</v>
      </c>
      <c r="G154" s="33"/>
      <c r="H154" s="33"/>
      <c r="I154" s="176"/>
      <c r="J154" s="33"/>
      <c r="K154" s="33"/>
      <c r="L154" s="36"/>
      <c r="M154" s="177"/>
      <c r="N154" s="178"/>
      <c r="O154" s="68"/>
      <c r="P154" s="68"/>
      <c r="Q154" s="68"/>
      <c r="R154" s="68"/>
      <c r="S154" s="68"/>
      <c r="T154" s="69"/>
      <c r="U154" s="31"/>
      <c r="V154" s="31"/>
      <c r="W154" s="31"/>
      <c r="X154" s="31"/>
      <c r="Y154" s="31"/>
      <c r="Z154" s="31"/>
      <c r="AA154" s="31"/>
      <c r="AB154" s="31"/>
      <c r="AC154" s="31"/>
      <c r="AD154" s="31"/>
      <c r="AE154" s="31"/>
      <c r="AT154" s="14" t="s">
        <v>224</v>
      </c>
      <c r="AU154" s="14" t="s">
        <v>78</v>
      </c>
    </row>
    <row r="155" spans="1:65" s="2" customFormat="1" ht="24.2" customHeight="1">
      <c r="A155" s="31"/>
      <c r="B155" s="32"/>
      <c r="C155" s="161" t="s">
        <v>232</v>
      </c>
      <c r="D155" s="161" t="s">
        <v>135</v>
      </c>
      <c r="E155" s="162" t="s">
        <v>233</v>
      </c>
      <c r="F155" s="163" t="s">
        <v>234</v>
      </c>
      <c r="G155" s="164" t="s">
        <v>147</v>
      </c>
      <c r="H155" s="165">
        <v>100</v>
      </c>
      <c r="I155" s="166"/>
      <c r="J155" s="167">
        <f>ROUND(I155*H155,2)</f>
        <v>0</v>
      </c>
      <c r="K155" s="163" t="s">
        <v>139</v>
      </c>
      <c r="L155" s="36"/>
      <c r="M155" s="168" t="s">
        <v>1</v>
      </c>
      <c r="N155" s="169" t="s">
        <v>43</v>
      </c>
      <c r="O155" s="68"/>
      <c r="P155" s="170">
        <f>O155*H155</f>
        <v>0</v>
      </c>
      <c r="Q155" s="170">
        <v>0</v>
      </c>
      <c r="R155" s="170">
        <f>Q155*H155</f>
        <v>0</v>
      </c>
      <c r="S155" s="170">
        <v>0</v>
      </c>
      <c r="T155" s="171">
        <f>S155*H155</f>
        <v>0</v>
      </c>
      <c r="U155" s="31"/>
      <c r="V155" s="31"/>
      <c r="W155" s="31"/>
      <c r="X155" s="31"/>
      <c r="Y155" s="31"/>
      <c r="Z155" s="31"/>
      <c r="AA155" s="31"/>
      <c r="AB155" s="31"/>
      <c r="AC155" s="31"/>
      <c r="AD155" s="31"/>
      <c r="AE155" s="31"/>
      <c r="AR155" s="172" t="s">
        <v>140</v>
      </c>
      <c r="AT155" s="172" t="s">
        <v>135</v>
      </c>
      <c r="AU155" s="172" t="s">
        <v>78</v>
      </c>
      <c r="AY155" s="14" t="s">
        <v>141</v>
      </c>
      <c r="BE155" s="173">
        <f>IF(N155="základní",J155,0)</f>
        <v>0</v>
      </c>
      <c r="BF155" s="173">
        <f>IF(N155="snížená",J155,0)</f>
        <v>0</v>
      </c>
      <c r="BG155" s="173">
        <f>IF(N155="zákl. přenesená",J155,0)</f>
        <v>0</v>
      </c>
      <c r="BH155" s="173">
        <f>IF(N155="sníž. přenesená",J155,0)</f>
        <v>0</v>
      </c>
      <c r="BI155" s="173">
        <f>IF(N155="nulová",J155,0)</f>
        <v>0</v>
      </c>
      <c r="BJ155" s="14" t="s">
        <v>86</v>
      </c>
      <c r="BK155" s="173">
        <f>ROUND(I155*H155,2)</f>
        <v>0</v>
      </c>
      <c r="BL155" s="14" t="s">
        <v>140</v>
      </c>
      <c r="BM155" s="172" t="s">
        <v>235</v>
      </c>
    </row>
    <row r="156" spans="1:65" s="2" customFormat="1" ht="68.25">
      <c r="A156" s="31"/>
      <c r="B156" s="32"/>
      <c r="C156" s="33"/>
      <c r="D156" s="174" t="s">
        <v>143</v>
      </c>
      <c r="E156" s="33"/>
      <c r="F156" s="175" t="s">
        <v>236</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143</v>
      </c>
      <c r="AU156" s="14" t="s">
        <v>78</v>
      </c>
    </row>
    <row r="157" spans="1:65" s="2" customFormat="1" ht="19.5">
      <c r="A157" s="31"/>
      <c r="B157" s="32"/>
      <c r="C157" s="33"/>
      <c r="D157" s="174" t="s">
        <v>224</v>
      </c>
      <c r="E157" s="33"/>
      <c r="F157" s="179" t="s">
        <v>237</v>
      </c>
      <c r="G157" s="33"/>
      <c r="H157" s="33"/>
      <c r="I157" s="176"/>
      <c r="J157" s="33"/>
      <c r="K157" s="33"/>
      <c r="L157" s="36"/>
      <c r="M157" s="177"/>
      <c r="N157" s="178"/>
      <c r="O157" s="68"/>
      <c r="P157" s="68"/>
      <c r="Q157" s="68"/>
      <c r="R157" s="68"/>
      <c r="S157" s="68"/>
      <c r="T157" s="69"/>
      <c r="U157" s="31"/>
      <c r="V157" s="31"/>
      <c r="W157" s="31"/>
      <c r="X157" s="31"/>
      <c r="Y157" s="31"/>
      <c r="Z157" s="31"/>
      <c r="AA157" s="31"/>
      <c r="AB157" s="31"/>
      <c r="AC157" s="31"/>
      <c r="AD157" s="31"/>
      <c r="AE157" s="31"/>
      <c r="AT157" s="14" t="s">
        <v>224</v>
      </c>
      <c r="AU157" s="14" t="s">
        <v>78</v>
      </c>
    </row>
    <row r="158" spans="1:65" s="2" customFormat="1" ht="24.2" customHeight="1">
      <c r="A158" s="31"/>
      <c r="B158" s="32"/>
      <c r="C158" s="161" t="s">
        <v>238</v>
      </c>
      <c r="D158" s="161" t="s">
        <v>135</v>
      </c>
      <c r="E158" s="162" t="s">
        <v>239</v>
      </c>
      <c r="F158" s="163" t="s">
        <v>240</v>
      </c>
      <c r="G158" s="164" t="s">
        <v>147</v>
      </c>
      <c r="H158" s="165">
        <v>20</v>
      </c>
      <c r="I158" s="166"/>
      <c r="J158" s="167">
        <f>ROUND(I158*H158,2)</f>
        <v>0</v>
      </c>
      <c r="K158" s="163" t="s">
        <v>139</v>
      </c>
      <c r="L158" s="36"/>
      <c r="M158" s="168" t="s">
        <v>1</v>
      </c>
      <c r="N158" s="169" t="s">
        <v>43</v>
      </c>
      <c r="O158" s="68"/>
      <c r="P158" s="170">
        <f>O158*H158</f>
        <v>0</v>
      </c>
      <c r="Q158" s="170">
        <v>0</v>
      </c>
      <c r="R158" s="170">
        <f>Q158*H158</f>
        <v>0</v>
      </c>
      <c r="S158" s="170">
        <v>0</v>
      </c>
      <c r="T158" s="171">
        <f>S158*H158</f>
        <v>0</v>
      </c>
      <c r="U158" s="31"/>
      <c r="V158" s="31"/>
      <c r="W158" s="31"/>
      <c r="X158" s="31"/>
      <c r="Y158" s="31"/>
      <c r="Z158" s="31"/>
      <c r="AA158" s="31"/>
      <c r="AB158" s="31"/>
      <c r="AC158" s="31"/>
      <c r="AD158" s="31"/>
      <c r="AE158" s="31"/>
      <c r="AR158" s="172" t="s">
        <v>140</v>
      </c>
      <c r="AT158" s="172" t="s">
        <v>135</v>
      </c>
      <c r="AU158" s="172" t="s">
        <v>78</v>
      </c>
      <c r="AY158" s="14" t="s">
        <v>141</v>
      </c>
      <c r="BE158" s="173">
        <f>IF(N158="základní",J158,0)</f>
        <v>0</v>
      </c>
      <c r="BF158" s="173">
        <f>IF(N158="snížená",J158,0)</f>
        <v>0</v>
      </c>
      <c r="BG158" s="173">
        <f>IF(N158="zákl. přenesená",J158,0)</f>
        <v>0</v>
      </c>
      <c r="BH158" s="173">
        <f>IF(N158="sníž. přenesená",J158,0)</f>
        <v>0</v>
      </c>
      <c r="BI158" s="173">
        <f>IF(N158="nulová",J158,0)</f>
        <v>0</v>
      </c>
      <c r="BJ158" s="14" t="s">
        <v>86</v>
      </c>
      <c r="BK158" s="173">
        <f>ROUND(I158*H158,2)</f>
        <v>0</v>
      </c>
      <c r="BL158" s="14" t="s">
        <v>140</v>
      </c>
      <c r="BM158" s="172" t="s">
        <v>241</v>
      </c>
    </row>
    <row r="159" spans="1:65" s="2" customFormat="1" ht="68.25">
      <c r="A159" s="31"/>
      <c r="B159" s="32"/>
      <c r="C159" s="33"/>
      <c r="D159" s="174" t="s">
        <v>143</v>
      </c>
      <c r="E159" s="33"/>
      <c r="F159" s="175" t="s">
        <v>242</v>
      </c>
      <c r="G159" s="33"/>
      <c r="H159" s="33"/>
      <c r="I159" s="176"/>
      <c r="J159" s="33"/>
      <c r="K159" s="33"/>
      <c r="L159" s="36"/>
      <c r="M159" s="177"/>
      <c r="N159" s="178"/>
      <c r="O159" s="68"/>
      <c r="P159" s="68"/>
      <c r="Q159" s="68"/>
      <c r="R159" s="68"/>
      <c r="S159" s="68"/>
      <c r="T159" s="69"/>
      <c r="U159" s="31"/>
      <c r="V159" s="31"/>
      <c r="W159" s="31"/>
      <c r="X159" s="31"/>
      <c r="Y159" s="31"/>
      <c r="Z159" s="31"/>
      <c r="AA159" s="31"/>
      <c r="AB159" s="31"/>
      <c r="AC159" s="31"/>
      <c r="AD159" s="31"/>
      <c r="AE159" s="31"/>
      <c r="AT159" s="14" t="s">
        <v>143</v>
      </c>
      <c r="AU159" s="14" t="s">
        <v>78</v>
      </c>
    </row>
    <row r="160" spans="1:65" s="2" customFormat="1" ht="19.5">
      <c r="A160" s="31"/>
      <c r="B160" s="32"/>
      <c r="C160" s="33"/>
      <c r="D160" s="174" t="s">
        <v>224</v>
      </c>
      <c r="E160" s="33"/>
      <c r="F160" s="179" t="s">
        <v>243</v>
      </c>
      <c r="G160" s="33"/>
      <c r="H160" s="33"/>
      <c r="I160" s="176"/>
      <c r="J160" s="33"/>
      <c r="K160" s="33"/>
      <c r="L160" s="36"/>
      <c r="M160" s="177"/>
      <c r="N160" s="178"/>
      <c r="O160" s="68"/>
      <c r="P160" s="68"/>
      <c r="Q160" s="68"/>
      <c r="R160" s="68"/>
      <c r="S160" s="68"/>
      <c r="T160" s="69"/>
      <c r="U160" s="31"/>
      <c r="V160" s="31"/>
      <c r="W160" s="31"/>
      <c r="X160" s="31"/>
      <c r="Y160" s="31"/>
      <c r="Z160" s="31"/>
      <c r="AA160" s="31"/>
      <c r="AB160" s="31"/>
      <c r="AC160" s="31"/>
      <c r="AD160" s="31"/>
      <c r="AE160" s="31"/>
      <c r="AT160" s="14" t="s">
        <v>224</v>
      </c>
      <c r="AU160" s="14" t="s">
        <v>78</v>
      </c>
    </row>
    <row r="161" spans="1:65" s="2" customFormat="1" ht="24.2" customHeight="1">
      <c r="A161" s="31"/>
      <c r="B161" s="32"/>
      <c r="C161" s="161" t="s">
        <v>7</v>
      </c>
      <c r="D161" s="161" t="s">
        <v>135</v>
      </c>
      <c r="E161" s="162" t="s">
        <v>244</v>
      </c>
      <c r="F161" s="163" t="s">
        <v>245</v>
      </c>
      <c r="G161" s="164" t="s">
        <v>147</v>
      </c>
      <c r="H161" s="165">
        <v>20</v>
      </c>
      <c r="I161" s="166"/>
      <c r="J161" s="167">
        <f>ROUND(I161*H161,2)</f>
        <v>0</v>
      </c>
      <c r="K161" s="163" t="s">
        <v>139</v>
      </c>
      <c r="L161" s="36"/>
      <c r="M161" s="168" t="s">
        <v>1</v>
      </c>
      <c r="N161" s="169" t="s">
        <v>43</v>
      </c>
      <c r="O161" s="68"/>
      <c r="P161" s="170">
        <f>O161*H161</f>
        <v>0</v>
      </c>
      <c r="Q161" s="170">
        <v>0</v>
      </c>
      <c r="R161" s="170">
        <f>Q161*H161</f>
        <v>0</v>
      </c>
      <c r="S161" s="170">
        <v>0</v>
      </c>
      <c r="T161" s="171">
        <f>S161*H161</f>
        <v>0</v>
      </c>
      <c r="U161" s="31"/>
      <c r="V161" s="31"/>
      <c r="W161" s="31"/>
      <c r="X161" s="31"/>
      <c r="Y161" s="31"/>
      <c r="Z161" s="31"/>
      <c r="AA161" s="31"/>
      <c r="AB161" s="31"/>
      <c r="AC161" s="31"/>
      <c r="AD161" s="31"/>
      <c r="AE161" s="31"/>
      <c r="AR161" s="172" t="s">
        <v>140</v>
      </c>
      <c r="AT161" s="172" t="s">
        <v>135</v>
      </c>
      <c r="AU161" s="172" t="s">
        <v>78</v>
      </c>
      <c r="AY161" s="14" t="s">
        <v>141</v>
      </c>
      <c r="BE161" s="173">
        <f>IF(N161="základní",J161,0)</f>
        <v>0</v>
      </c>
      <c r="BF161" s="173">
        <f>IF(N161="snížená",J161,0)</f>
        <v>0</v>
      </c>
      <c r="BG161" s="173">
        <f>IF(N161="zákl. přenesená",J161,0)</f>
        <v>0</v>
      </c>
      <c r="BH161" s="173">
        <f>IF(N161="sníž. přenesená",J161,0)</f>
        <v>0</v>
      </c>
      <c r="BI161" s="173">
        <f>IF(N161="nulová",J161,0)</f>
        <v>0</v>
      </c>
      <c r="BJ161" s="14" t="s">
        <v>86</v>
      </c>
      <c r="BK161" s="173">
        <f>ROUND(I161*H161,2)</f>
        <v>0</v>
      </c>
      <c r="BL161" s="14" t="s">
        <v>140</v>
      </c>
      <c r="BM161" s="172" t="s">
        <v>246</v>
      </c>
    </row>
    <row r="162" spans="1:65" s="2" customFormat="1" ht="68.25">
      <c r="A162" s="31"/>
      <c r="B162" s="32"/>
      <c r="C162" s="33"/>
      <c r="D162" s="174" t="s">
        <v>143</v>
      </c>
      <c r="E162" s="33"/>
      <c r="F162" s="175" t="s">
        <v>247</v>
      </c>
      <c r="G162" s="33"/>
      <c r="H162" s="33"/>
      <c r="I162" s="176"/>
      <c r="J162" s="33"/>
      <c r="K162" s="33"/>
      <c r="L162" s="36"/>
      <c r="M162" s="177"/>
      <c r="N162" s="178"/>
      <c r="O162" s="68"/>
      <c r="P162" s="68"/>
      <c r="Q162" s="68"/>
      <c r="R162" s="68"/>
      <c r="S162" s="68"/>
      <c r="T162" s="69"/>
      <c r="U162" s="31"/>
      <c r="V162" s="31"/>
      <c r="W162" s="31"/>
      <c r="X162" s="31"/>
      <c r="Y162" s="31"/>
      <c r="Z162" s="31"/>
      <c r="AA162" s="31"/>
      <c r="AB162" s="31"/>
      <c r="AC162" s="31"/>
      <c r="AD162" s="31"/>
      <c r="AE162" s="31"/>
      <c r="AT162" s="14" t="s">
        <v>143</v>
      </c>
      <c r="AU162" s="14" t="s">
        <v>78</v>
      </c>
    </row>
    <row r="163" spans="1:65" s="2" customFormat="1" ht="19.5">
      <c r="A163" s="31"/>
      <c r="B163" s="32"/>
      <c r="C163" s="33"/>
      <c r="D163" s="174" t="s">
        <v>224</v>
      </c>
      <c r="E163" s="33"/>
      <c r="F163" s="179" t="s">
        <v>248</v>
      </c>
      <c r="G163" s="33"/>
      <c r="H163" s="33"/>
      <c r="I163" s="176"/>
      <c r="J163" s="33"/>
      <c r="K163" s="33"/>
      <c r="L163" s="36"/>
      <c r="M163" s="177"/>
      <c r="N163" s="178"/>
      <c r="O163" s="68"/>
      <c r="P163" s="68"/>
      <c r="Q163" s="68"/>
      <c r="R163" s="68"/>
      <c r="S163" s="68"/>
      <c r="T163" s="69"/>
      <c r="U163" s="31"/>
      <c r="V163" s="31"/>
      <c r="W163" s="31"/>
      <c r="X163" s="31"/>
      <c r="Y163" s="31"/>
      <c r="Z163" s="31"/>
      <c r="AA163" s="31"/>
      <c r="AB163" s="31"/>
      <c r="AC163" s="31"/>
      <c r="AD163" s="31"/>
      <c r="AE163" s="31"/>
      <c r="AT163" s="14" t="s">
        <v>224</v>
      </c>
      <c r="AU163" s="14" t="s">
        <v>78</v>
      </c>
    </row>
    <row r="164" spans="1:65" s="2" customFormat="1" ht="24.2" customHeight="1">
      <c r="A164" s="31"/>
      <c r="B164" s="32"/>
      <c r="C164" s="161" t="s">
        <v>249</v>
      </c>
      <c r="D164" s="161" t="s">
        <v>135</v>
      </c>
      <c r="E164" s="162" t="s">
        <v>250</v>
      </c>
      <c r="F164" s="163" t="s">
        <v>251</v>
      </c>
      <c r="G164" s="164" t="s">
        <v>147</v>
      </c>
      <c r="H164" s="165">
        <v>10</v>
      </c>
      <c r="I164" s="166"/>
      <c r="J164" s="167">
        <f>ROUND(I164*H164,2)</f>
        <v>0</v>
      </c>
      <c r="K164" s="163" t="s">
        <v>139</v>
      </c>
      <c r="L164" s="36"/>
      <c r="M164" s="168" t="s">
        <v>1</v>
      </c>
      <c r="N164" s="169" t="s">
        <v>43</v>
      </c>
      <c r="O164" s="68"/>
      <c r="P164" s="170">
        <f>O164*H164</f>
        <v>0</v>
      </c>
      <c r="Q164" s="170">
        <v>0</v>
      </c>
      <c r="R164" s="170">
        <f>Q164*H164</f>
        <v>0</v>
      </c>
      <c r="S164" s="170">
        <v>0</v>
      </c>
      <c r="T164" s="171">
        <f>S164*H164</f>
        <v>0</v>
      </c>
      <c r="U164" s="31"/>
      <c r="V164" s="31"/>
      <c r="W164" s="31"/>
      <c r="X164" s="31"/>
      <c r="Y164" s="31"/>
      <c r="Z164" s="31"/>
      <c r="AA164" s="31"/>
      <c r="AB164" s="31"/>
      <c r="AC164" s="31"/>
      <c r="AD164" s="31"/>
      <c r="AE164" s="31"/>
      <c r="AR164" s="172" t="s">
        <v>140</v>
      </c>
      <c r="AT164" s="172" t="s">
        <v>135</v>
      </c>
      <c r="AU164" s="172" t="s">
        <v>78</v>
      </c>
      <c r="AY164" s="14" t="s">
        <v>141</v>
      </c>
      <c r="BE164" s="173">
        <f>IF(N164="základní",J164,0)</f>
        <v>0</v>
      </c>
      <c r="BF164" s="173">
        <f>IF(N164="snížená",J164,0)</f>
        <v>0</v>
      </c>
      <c r="BG164" s="173">
        <f>IF(N164="zákl. přenesená",J164,0)</f>
        <v>0</v>
      </c>
      <c r="BH164" s="173">
        <f>IF(N164="sníž. přenesená",J164,0)</f>
        <v>0</v>
      </c>
      <c r="BI164" s="173">
        <f>IF(N164="nulová",J164,0)</f>
        <v>0</v>
      </c>
      <c r="BJ164" s="14" t="s">
        <v>86</v>
      </c>
      <c r="BK164" s="173">
        <f>ROUND(I164*H164,2)</f>
        <v>0</v>
      </c>
      <c r="BL164" s="14" t="s">
        <v>140</v>
      </c>
      <c r="BM164" s="172" t="s">
        <v>252</v>
      </c>
    </row>
    <row r="165" spans="1:65" s="2" customFormat="1" ht="68.25">
      <c r="A165" s="31"/>
      <c r="B165" s="32"/>
      <c r="C165" s="33"/>
      <c r="D165" s="174" t="s">
        <v>143</v>
      </c>
      <c r="E165" s="33"/>
      <c r="F165" s="175" t="s">
        <v>253</v>
      </c>
      <c r="G165" s="33"/>
      <c r="H165" s="33"/>
      <c r="I165" s="176"/>
      <c r="J165" s="33"/>
      <c r="K165" s="33"/>
      <c r="L165" s="36"/>
      <c r="M165" s="177"/>
      <c r="N165" s="178"/>
      <c r="O165" s="68"/>
      <c r="P165" s="68"/>
      <c r="Q165" s="68"/>
      <c r="R165" s="68"/>
      <c r="S165" s="68"/>
      <c r="T165" s="69"/>
      <c r="U165" s="31"/>
      <c r="V165" s="31"/>
      <c r="W165" s="31"/>
      <c r="X165" s="31"/>
      <c r="Y165" s="31"/>
      <c r="Z165" s="31"/>
      <c r="AA165" s="31"/>
      <c r="AB165" s="31"/>
      <c r="AC165" s="31"/>
      <c r="AD165" s="31"/>
      <c r="AE165" s="31"/>
      <c r="AT165" s="14" t="s">
        <v>143</v>
      </c>
      <c r="AU165" s="14" t="s">
        <v>78</v>
      </c>
    </row>
    <row r="166" spans="1:65" s="2" customFormat="1" ht="19.5">
      <c r="A166" s="31"/>
      <c r="B166" s="32"/>
      <c r="C166" s="33"/>
      <c r="D166" s="174" t="s">
        <v>224</v>
      </c>
      <c r="E166" s="33"/>
      <c r="F166" s="179" t="s">
        <v>254</v>
      </c>
      <c r="G166" s="33"/>
      <c r="H166" s="33"/>
      <c r="I166" s="176"/>
      <c r="J166" s="33"/>
      <c r="K166" s="33"/>
      <c r="L166" s="36"/>
      <c r="M166" s="177"/>
      <c r="N166" s="178"/>
      <c r="O166" s="68"/>
      <c r="P166" s="68"/>
      <c r="Q166" s="68"/>
      <c r="R166" s="68"/>
      <c r="S166" s="68"/>
      <c r="T166" s="69"/>
      <c r="U166" s="31"/>
      <c r="V166" s="31"/>
      <c r="W166" s="31"/>
      <c r="X166" s="31"/>
      <c r="Y166" s="31"/>
      <c r="Z166" s="31"/>
      <c r="AA166" s="31"/>
      <c r="AB166" s="31"/>
      <c r="AC166" s="31"/>
      <c r="AD166" s="31"/>
      <c r="AE166" s="31"/>
      <c r="AT166" s="14" t="s">
        <v>224</v>
      </c>
      <c r="AU166" s="14" t="s">
        <v>78</v>
      </c>
    </row>
    <row r="167" spans="1:65" s="2" customFormat="1" ht="24.2" customHeight="1">
      <c r="A167" s="31"/>
      <c r="B167" s="32"/>
      <c r="C167" s="161" t="s">
        <v>255</v>
      </c>
      <c r="D167" s="161" t="s">
        <v>135</v>
      </c>
      <c r="E167" s="162" t="s">
        <v>256</v>
      </c>
      <c r="F167" s="163" t="s">
        <v>257</v>
      </c>
      <c r="G167" s="164" t="s">
        <v>147</v>
      </c>
      <c r="H167" s="165">
        <v>100</v>
      </c>
      <c r="I167" s="166"/>
      <c r="J167" s="167">
        <f>ROUND(I167*H167,2)</f>
        <v>0</v>
      </c>
      <c r="K167" s="163" t="s">
        <v>139</v>
      </c>
      <c r="L167" s="36"/>
      <c r="M167" s="168" t="s">
        <v>1</v>
      </c>
      <c r="N167" s="169" t="s">
        <v>43</v>
      </c>
      <c r="O167" s="68"/>
      <c r="P167" s="170">
        <f>O167*H167</f>
        <v>0</v>
      </c>
      <c r="Q167" s="170">
        <v>0</v>
      </c>
      <c r="R167" s="170">
        <f>Q167*H167</f>
        <v>0</v>
      </c>
      <c r="S167" s="170">
        <v>0</v>
      </c>
      <c r="T167" s="171">
        <f>S167*H167</f>
        <v>0</v>
      </c>
      <c r="U167" s="31"/>
      <c r="V167" s="31"/>
      <c r="W167" s="31"/>
      <c r="X167" s="31"/>
      <c r="Y167" s="31"/>
      <c r="Z167" s="31"/>
      <c r="AA167" s="31"/>
      <c r="AB167" s="31"/>
      <c r="AC167" s="31"/>
      <c r="AD167" s="31"/>
      <c r="AE167" s="31"/>
      <c r="AR167" s="172" t="s">
        <v>140</v>
      </c>
      <c r="AT167" s="172" t="s">
        <v>135</v>
      </c>
      <c r="AU167" s="172" t="s">
        <v>78</v>
      </c>
      <c r="AY167" s="14" t="s">
        <v>141</v>
      </c>
      <c r="BE167" s="173">
        <f>IF(N167="základní",J167,0)</f>
        <v>0</v>
      </c>
      <c r="BF167" s="173">
        <f>IF(N167="snížená",J167,0)</f>
        <v>0</v>
      </c>
      <c r="BG167" s="173">
        <f>IF(N167="zákl. přenesená",J167,0)</f>
        <v>0</v>
      </c>
      <c r="BH167" s="173">
        <f>IF(N167="sníž. přenesená",J167,0)</f>
        <v>0</v>
      </c>
      <c r="BI167" s="173">
        <f>IF(N167="nulová",J167,0)</f>
        <v>0</v>
      </c>
      <c r="BJ167" s="14" t="s">
        <v>86</v>
      </c>
      <c r="BK167" s="173">
        <f>ROUND(I167*H167,2)</f>
        <v>0</v>
      </c>
      <c r="BL167" s="14" t="s">
        <v>140</v>
      </c>
      <c r="BM167" s="172" t="s">
        <v>258</v>
      </c>
    </row>
    <row r="168" spans="1:65" s="2" customFormat="1" ht="68.25">
      <c r="A168" s="31"/>
      <c r="B168" s="32"/>
      <c r="C168" s="33"/>
      <c r="D168" s="174" t="s">
        <v>143</v>
      </c>
      <c r="E168" s="33"/>
      <c r="F168" s="175" t="s">
        <v>259</v>
      </c>
      <c r="G168" s="33"/>
      <c r="H168" s="33"/>
      <c r="I168" s="176"/>
      <c r="J168" s="33"/>
      <c r="K168" s="33"/>
      <c r="L168" s="36"/>
      <c r="M168" s="177"/>
      <c r="N168" s="178"/>
      <c r="O168" s="68"/>
      <c r="P168" s="68"/>
      <c r="Q168" s="68"/>
      <c r="R168" s="68"/>
      <c r="S168" s="68"/>
      <c r="T168" s="69"/>
      <c r="U168" s="31"/>
      <c r="V168" s="31"/>
      <c r="W168" s="31"/>
      <c r="X168" s="31"/>
      <c r="Y168" s="31"/>
      <c r="Z168" s="31"/>
      <c r="AA168" s="31"/>
      <c r="AB168" s="31"/>
      <c r="AC168" s="31"/>
      <c r="AD168" s="31"/>
      <c r="AE168" s="31"/>
      <c r="AT168" s="14" t="s">
        <v>143</v>
      </c>
      <c r="AU168" s="14" t="s">
        <v>78</v>
      </c>
    </row>
    <row r="169" spans="1:65" s="2" customFormat="1" ht="19.5">
      <c r="A169" s="31"/>
      <c r="B169" s="32"/>
      <c r="C169" s="33"/>
      <c r="D169" s="174" t="s">
        <v>224</v>
      </c>
      <c r="E169" s="33"/>
      <c r="F169" s="179" t="s">
        <v>225</v>
      </c>
      <c r="G169" s="33"/>
      <c r="H169" s="33"/>
      <c r="I169" s="176"/>
      <c r="J169" s="33"/>
      <c r="K169" s="33"/>
      <c r="L169" s="36"/>
      <c r="M169" s="177"/>
      <c r="N169" s="178"/>
      <c r="O169" s="68"/>
      <c r="P169" s="68"/>
      <c r="Q169" s="68"/>
      <c r="R169" s="68"/>
      <c r="S169" s="68"/>
      <c r="T169" s="69"/>
      <c r="U169" s="31"/>
      <c r="V169" s="31"/>
      <c r="W169" s="31"/>
      <c r="X169" s="31"/>
      <c r="Y169" s="31"/>
      <c r="Z169" s="31"/>
      <c r="AA169" s="31"/>
      <c r="AB169" s="31"/>
      <c r="AC169" s="31"/>
      <c r="AD169" s="31"/>
      <c r="AE169" s="31"/>
      <c r="AT169" s="14" t="s">
        <v>224</v>
      </c>
      <c r="AU169" s="14" t="s">
        <v>78</v>
      </c>
    </row>
    <row r="170" spans="1:65" s="2" customFormat="1" ht="24.2" customHeight="1">
      <c r="A170" s="31"/>
      <c r="B170" s="32"/>
      <c r="C170" s="161" t="s">
        <v>260</v>
      </c>
      <c r="D170" s="161" t="s">
        <v>135</v>
      </c>
      <c r="E170" s="162" t="s">
        <v>261</v>
      </c>
      <c r="F170" s="163" t="s">
        <v>262</v>
      </c>
      <c r="G170" s="164" t="s">
        <v>147</v>
      </c>
      <c r="H170" s="165">
        <v>100</v>
      </c>
      <c r="I170" s="166"/>
      <c r="J170" s="167">
        <f>ROUND(I170*H170,2)</f>
        <v>0</v>
      </c>
      <c r="K170" s="163" t="s">
        <v>139</v>
      </c>
      <c r="L170" s="36"/>
      <c r="M170" s="168" t="s">
        <v>1</v>
      </c>
      <c r="N170" s="169" t="s">
        <v>43</v>
      </c>
      <c r="O170" s="68"/>
      <c r="P170" s="170">
        <f>O170*H170</f>
        <v>0</v>
      </c>
      <c r="Q170" s="170">
        <v>0</v>
      </c>
      <c r="R170" s="170">
        <f>Q170*H170</f>
        <v>0</v>
      </c>
      <c r="S170" s="170">
        <v>0</v>
      </c>
      <c r="T170" s="171">
        <f>S170*H170</f>
        <v>0</v>
      </c>
      <c r="U170" s="31"/>
      <c r="V170" s="31"/>
      <c r="W170" s="31"/>
      <c r="X170" s="31"/>
      <c r="Y170" s="31"/>
      <c r="Z170" s="31"/>
      <c r="AA170" s="31"/>
      <c r="AB170" s="31"/>
      <c r="AC170" s="31"/>
      <c r="AD170" s="31"/>
      <c r="AE170" s="31"/>
      <c r="AR170" s="172" t="s">
        <v>140</v>
      </c>
      <c r="AT170" s="172" t="s">
        <v>135</v>
      </c>
      <c r="AU170" s="172" t="s">
        <v>78</v>
      </c>
      <c r="AY170" s="14" t="s">
        <v>141</v>
      </c>
      <c r="BE170" s="173">
        <f>IF(N170="základní",J170,0)</f>
        <v>0</v>
      </c>
      <c r="BF170" s="173">
        <f>IF(N170="snížená",J170,0)</f>
        <v>0</v>
      </c>
      <c r="BG170" s="173">
        <f>IF(N170="zákl. přenesená",J170,0)</f>
        <v>0</v>
      </c>
      <c r="BH170" s="173">
        <f>IF(N170="sníž. přenesená",J170,0)</f>
        <v>0</v>
      </c>
      <c r="BI170" s="173">
        <f>IF(N170="nulová",J170,0)</f>
        <v>0</v>
      </c>
      <c r="BJ170" s="14" t="s">
        <v>86</v>
      </c>
      <c r="BK170" s="173">
        <f>ROUND(I170*H170,2)</f>
        <v>0</v>
      </c>
      <c r="BL170" s="14" t="s">
        <v>140</v>
      </c>
      <c r="BM170" s="172" t="s">
        <v>263</v>
      </c>
    </row>
    <row r="171" spans="1:65" s="2" customFormat="1" ht="68.25">
      <c r="A171" s="31"/>
      <c r="B171" s="32"/>
      <c r="C171" s="33"/>
      <c r="D171" s="174" t="s">
        <v>143</v>
      </c>
      <c r="E171" s="33"/>
      <c r="F171" s="175" t="s">
        <v>264</v>
      </c>
      <c r="G171" s="33"/>
      <c r="H171" s="33"/>
      <c r="I171" s="176"/>
      <c r="J171" s="33"/>
      <c r="K171" s="33"/>
      <c r="L171" s="36"/>
      <c r="M171" s="177"/>
      <c r="N171" s="178"/>
      <c r="O171" s="68"/>
      <c r="P171" s="68"/>
      <c r="Q171" s="68"/>
      <c r="R171" s="68"/>
      <c r="S171" s="68"/>
      <c r="T171" s="69"/>
      <c r="U171" s="31"/>
      <c r="V171" s="31"/>
      <c r="W171" s="31"/>
      <c r="X171" s="31"/>
      <c r="Y171" s="31"/>
      <c r="Z171" s="31"/>
      <c r="AA171" s="31"/>
      <c r="AB171" s="31"/>
      <c r="AC171" s="31"/>
      <c r="AD171" s="31"/>
      <c r="AE171" s="31"/>
      <c r="AT171" s="14" t="s">
        <v>143</v>
      </c>
      <c r="AU171" s="14" t="s">
        <v>78</v>
      </c>
    </row>
    <row r="172" spans="1:65" s="2" customFormat="1" ht="19.5">
      <c r="A172" s="31"/>
      <c r="B172" s="32"/>
      <c r="C172" s="33"/>
      <c r="D172" s="174" t="s">
        <v>224</v>
      </c>
      <c r="E172" s="33"/>
      <c r="F172" s="179" t="s">
        <v>231</v>
      </c>
      <c r="G172" s="33"/>
      <c r="H172" s="33"/>
      <c r="I172" s="176"/>
      <c r="J172" s="33"/>
      <c r="K172" s="33"/>
      <c r="L172" s="36"/>
      <c r="M172" s="177"/>
      <c r="N172" s="178"/>
      <c r="O172" s="68"/>
      <c r="P172" s="68"/>
      <c r="Q172" s="68"/>
      <c r="R172" s="68"/>
      <c r="S172" s="68"/>
      <c r="T172" s="69"/>
      <c r="U172" s="31"/>
      <c r="V172" s="31"/>
      <c r="W172" s="31"/>
      <c r="X172" s="31"/>
      <c r="Y172" s="31"/>
      <c r="Z172" s="31"/>
      <c r="AA172" s="31"/>
      <c r="AB172" s="31"/>
      <c r="AC172" s="31"/>
      <c r="AD172" s="31"/>
      <c r="AE172" s="31"/>
      <c r="AT172" s="14" t="s">
        <v>224</v>
      </c>
      <c r="AU172" s="14" t="s">
        <v>78</v>
      </c>
    </row>
    <row r="173" spans="1:65" s="2" customFormat="1" ht="24.2" customHeight="1">
      <c r="A173" s="31"/>
      <c r="B173" s="32"/>
      <c r="C173" s="161" t="s">
        <v>265</v>
      </c>
      <c r="D173" s="161" t="s">
        <v>135</v>
      </c>
      <c r="E173" s="162" t="s">
        <v>266</v>
      </c>
      <c r="F173" s="163" t="s">
        <v>267</v>
      </c>
      <c r="G173" s="164" t="s">
        <v>147</v>
      </c>
      <c r="H173" s="165">
        <v>100</v>
      </c>
      <c r="I173" s="166"/>
      <c r="J173" s="167">
        <f>ROUND(I173*H173,2)</f>
        <v>0</v>
      </c>
      <c r="K173" s="163" t="s">
        <v>139</v>
      </c>
      <c r="L173" s="36"/>
      <c r="M173" s="168" t="s">
        <v>1</v>
      </c>
      <c r="N173" s="169" t="s">
        <v>43</v>
      </c>
      <c r="O173" s="68"/>
      <c r="P173" s="170">
        <f>O173*H173</f>
        <v>0</v>
      </c>
      <c r="Q173" s="170">
        <v>0</v>
      </c>
      <c r="R173" s="170">
        <f>Q173*H173</f>
        <v>0</v>
      </c>
      <c r="S173" s="170">
        <v>0</v>
      </c>
      <c r="T173" s="171">
        <f>S173*H173</f>
        <v>0</v>
      </c>
      <c r="U173" s="31"/>
      <c r="V173" s="31"/>
      <c r="W173" s="31"/>
      <c r="X173" s="31"/>
      <c r="Y173" s="31"/>
      <c r="Z173" s="31"/>
      <c r="AA173" s="31"/>
      <c r="AB173" s="31"/>
      <c r="AC173" s="31"/>
      <c r="AD173" s="31"/>
      <c r="AE173" s="31"/>
      <c r="AR173" s="172" t="s">
        <v>140</v>
      </c>
      <c r="AT173" s="172" t="s">
        <v>135</v>
      </c>
      <c r="AU173" s="172" t="s">
        <v>78</v>
      </c>
      <c r="AY173" s="14" t="s">
        <v>141</v>
      </c>
      <c r="BE173" s="173">
        <f>IF(N173="základní",J173,0)</f>
        <v>0</v>
      </c>
      <c r="BF173" s="173">
        <f>IF(N173="snížená",J173,0)</f>
        <v>0</v>
      </c>
      <c r="BG173" s="173">
        <f>IF(N173="zákl. přenesená",J173,0)</f>
        <v>0</v>
      </c>
      <c r="BH173" s="173">
        <f>IF(N173="sníž. přenesená",J173,0)</f>
        <v>0</v>
      </c>
      <c r="BI173" s="173">
        <f>IF(N173="nulová",J173,0)</f>
        <v>0</v>
      </c>
      <c r="BJ173" s="14" t="s">
        <v>86</v>
      </c>
      <c r="BK173" s="173">
        <f>ROUND(I173*H173,2)</f>
        <v>0</v>
      </c>
      <c r="BL173" s="14" t="s">
        <v>140</v>
      </c>
      <c r="BM173" s="172" t="s">
        <v>268</v>
      </c>
    </row>
    <row r="174" spans="1:65" s="2" customFormat="1" ht="68.25">
      <c r="A174" s="31"/>
      <c r="B174" s="32"/>
      <c r="C174" s="33"/>
      <c r="D174" s="174" t="s">
        <v>143</v>
      </c>
      <c r="E174" s="33"/>
      <c r="F174" s="175" t="s">
        <v>269</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143</v>
      </c>
      <c r="AU174" s="14" t="s">
        <v>78</v>
      </c>
    </row>
    <row r="175" spans="1:65" s="2" customFormat="1" ht="19.5">
      <c r="A175" s="31"/>
      <c r="B175" s="32"/>
      <c r="C175" s="33"/>
      <c r="D175" s="174" t="s">
        <v>224</v>
      </c>
      <c r="E175" s="33"/>
      <c r="F175" s="179" t="s">
        <v>237</v>
      </c>
      <c r="G175" s="33"/>
      <c r="H175" s="33"/>
      <c r="I175" s="176"/>
      <c r="J175" s="33"/>
      <c r="K175" s="33"/>
      <c r="L175" s="36"/>
      <c r="M175" s="177"/>
      <c r="N175" s="178"/>
      <c r="O175" s="68"/>
      <c r="P175" s="68"/>
      <c r="Q175" s="68"/>
      <c r="R175" s="68"/>
      <c r="S175" s="68"/>
      <c r="T175" s="69"/>
      <c r="U175" s="31"/>
      <c r="V175" s="31"/>
      <c r="W175" s="31"/>
      <c r="X175" s="31"/>
      <c r="Y175" s="31"/>
      <c r="Z175" s="31"/>
      <c r="AA175" s="31"/>
      <c r="AB175" s="31"/>
      <c r="AC175" s="31"/>
      <c r="AD175" s="31"/>
      <c r="AE175" s="31"/>
      <c r="AT175" s="14" t="s">
        <v>224</v>
      </c>
      <c r="AU175" s="14" t="s">
        <v>78</v>
      </c>
    </row>
    <row r="176" spans="1:65" s="2" customFormat="1" ht="24.2" customHeight="1">
      <c r="A176" s="31"/>
      <c r="B176" s="32"/>
      <c r="C176" s="161" t="s">
        <v>270</v>
      </c>
      <c r="D176" s="161" t="s">
        <v>135</v>
      </c>
      <c r="E176" s="162" t="s">
        <v>271</v>
      </c>
      <c r="F176" s="163" t="s">
        <v>272</v>
      </c>
      <c r="G176" s="164" t="s">
        <v>147</v>
      </c>
      <c r="H176" s="165">
        <v>20</v>
      </c>
      <c r="I176" s="166"/>
      <c r="J176" s="167">
        <f>ROUND(I176*H176,2)</f>
        <v>0</v>
      </c>
      <c r="K176" s="163" t="s">
        <v>139</v>
      </c>
      <c r="L176" s="36"/>
      <c r="M176" s="168" t="s">
        <v>1</v>
      </c>
      <c r="N176" s="169" t="s">
        <v>43</v>
      </c>
      <c r="O176" s="68"/>
      <c r="P176" s="170">
        <f>O176*H176</f>
        <v>0</v>
      </c>
      <c r="Q176" s="170">
        <v>0</v>
      </c>
      <c r="R176" s="170">
        <f>Q176*H176</f>
        <v>0</v>
      </c>
      <c r="S176" s="170">
        <v>0</v>
      </c>
      <c r="T176" s="171">
        <f>S176*H176</f>
        <v>0</v>
      </c>
      <c r="U176" s="31"/>
      <c r="V176" s="31"/>
      <c r="W176" s="31"/>
      <c r="X176" s="31"/>
      <c r="Y176" s="31"/>
      <c r="Z176" s="31"/>
      <c r="AA176" s="31"/>
      <c r="AB176" s="31"/>
      <c r="AC176" s="31"/>
      <c r="AD176" s="31"/>
      <c r="AE176" s="31"/>
      <c r="AR176" s="172" t="s">
        <v>140</v>
      </c>
      <c r="AT176" s="172" t="s">
        <v>135</v>
      </c>
      <c r="AU176" s="172" t="s">
        <v>78</v>
      </c>
      <c r="AY176" s="14" t="s">
        <v>141</v>
      </c>
      <c r="BE176" s="173">
        <f>IF(N176="základní",J176,0)</f>
        <v>0</v>
      </c>
      <c r="BF176" s="173">
        <f>IF(N176="snížená",J176,0)</f>
        <v>0</v>
      </c>
      <c r="BG176" s="173">
        <f>IF(N176="zákl. přenesená",J176,0)</f>
        <v>0</v>
      </c>
      <c r="BH176" s="173">
        <f>IF(N176="sníž. přenesená",J176,0)</f>
        <v>0</v>
      </c>
      <c r="BI176" s="173">
        <f>IF(N176="nulová",J176,0)</f>
        <v>0</v>
      </c>
      <c r="BJ176" s="14" t="s">
        <v>86</v>
      </c>
      <c r="BK176" s="173">
        <f>ROUND(I176*H176,2)</f>
        <v>0</v>
      </c>
      <c r="BL176" s="14" t="s">
        <v>140</v>
      </c>
      <c r="BM176" s="172" t="s">
        <v>273</v>
      </c>
    </row>
    <row r="177" spans="1:65" s="2" customFormat="1" ht="68.25">
      <c r="A177" s="31"/>
      <c r="B177" s="32"/>
      <c r="C177" s="33"/>
      <c r="D177" s="174" t="s">
        <v>143</v>
      </c>
      <c r="E177" s="33"/>
      <c r="F177" s="175" t="s">
        <v>274</v>
      </c>
      <c r="G177" s="33"/>
      <c r="H177" s="33"/>
      <c r="I177" s="176"/>
      <c r="J177" s="33"/>
      <c r="K177" s="33"/>
      <c r="L177" s="36"/>
      <c r="M177" s="177"/>
      <c r="N177" s="178"/>
      <c r="O177" s="68"/>
      <c r="P177" s="68"/>
      <c r="Q177" s="68"/>
      <c r="R177" s="68"/>
      <c r="S177" s="68"/>
      <c r="T177" s="69"/>
      <c r="U177" s="31"/>
      <c r="V177" s="31"/>
      <c r="W177" s="31"/>
      <c r="X177" s="31"/>
      <c r="Y177" s="31"/>
      <c r="Z177" s="31"/>
      <c r="AA177" s="31"/>
      <c r="AB177" s="31"/>
      <c r="AC177" s="31"/>
      <c r="AD177" s="31"/>
      <c r="AE177" s="31"/>
      <c r="AT177" s="14" t="s">
        <v>143</v>
      </c>
      <c r="AU177" s="14" t="s">
        <v>78</v>
      </c>
    </row>
    <row r="178" spans="1:65" s="2" customFormat="1" ht="19.5">
      <c r="A178" s="31"/>
      <c r="B178" s="32"/>
      <c r="C178" s="33"/>
      <c r="D178" s="174" t="s">
        <v>224</v>
      </c>
      <c r="E178" s="33"/>
      <c r="F178" s="179" t="s">
        <v>243</v>
      </c>
      <c r="G178" s="33"/>
      <c r="H178" s="33"/>
      <c r="I178" s="176"/>
      <c r="J178" s="33"/>
      <c r="K178" s="33"/>
      <c r="L178" s="36"/>
      <c r="M178" s="177"/>
      <c r="N178" s="178"/>
      <c r="O178" s="68"/>
      <c r="P178" s="68"/>
      <c r="Q178" s="68"/>
      <c r="R178" s="68"/>
      <c r="S178" s="68"/>
      <c r="T178" s="69"/>
      <c r="U178" s="31"/>
      <c r="V178" s="31"/>
      <c r="W178" s="31"/>
      <c r="X178" s="31"/>
      <c r="Y178" s="31"/>
      <c r="Z178" s="31"/>
      <c r="AA178" s="31"/>
      <c r="AB178" s="31"/>
      <c r="AC178" s="31"/>
      <c r="AD178" s="31"/>
      <c r="AE178" s="31"/>
      <c r="AT178" s="14" t="s">
        <v>224</v>
      </c>
      <c r="AU178" s="14" t="s">
        <v>78</v>
      </c>
    </row>
    <row r="179" spans="1:65" s="2" customFormat="1" ht="24.2" customHeight="1">
      <c r="A179" s="31"/>
      <c r="B179" s="32"/>
      <c r="C179" s="161" t="s">
        <v>275</v>
      </c>
      <c r="D179" s="161" t="s">
        <v>135</v>
      </c>
      <c r="E179" s="162" t="s">
        <v>276</v>
      </c>
      <c r="F179" s="163" t="s">
        <v>277</v>
      </c>
      <c r="G179" s="164" t="s">
        <v>147</v>
      </c>
      <c r="H179" s="165">
        <v>20</v>
      </c>
      <c r="I179" s="166"/>
      <c r="J179" s="167">
        <f>ROUND(I179*H179,2)</f>
        <v>0</v>
      </c>
      <c r="K179" s="163" t="s">
        <v>139</v>
      </c>
      <c r="L179" s="36"/>
      <c r="M179" s="168" t="s">
        <v>1</v>
      </c>
      <c r="N179" s="169" t="s">
        <v>43</v>
      </c>
      <c r="O179" s="68"/>
      <c r="P179" s="170">
        <f>O179*H179</f>
        <v>0</v>
      </c>
      <c r="Q179" s="170">
        <v>0</v>
      </c>
      <c r="R179" s="170">
        <f>Q179*H179</f>
        <v>0</v>
      </c>
      <c r="S179" s="170">
        <v>0</v>
      </c>
      <c r="T179" s="171">
        <f>S179*H179</f>
        <v>0</v>
      </c>
      <c r="U179" s="31"/>
      <c r="V179" s="31"/>
      <c r="W179" s="31"/>
      <c r="X179" s="31"/>
      <c r="Y179" s="31"/>
      <c r="Z179" s="31"/>
      <c r="AA179" s="31"/>
      <c r="AB179" s="31"/>
      <c r="AC179" s="31"/>
      <c r="AD179" s="31"/>
      <c r="AE179" s="31"/>
      <c r="AR179" s="172" t="s">
        <v>140</v>
      </c>
      <c r="AT179" s="172" t="s">
        <v>135</v>
      </c>
      <c r="AU179" s="172" t="s">
        <v>78</v>
      </c>
      <c r="AY179" s="14" t="s">
        <v>141</v>
      </c>
      <c r="BE179" s="173">
        <f>IF(N179="základní",J179,0)</f>
        <v>0</v>
      </c>
      <c r="BF179" s="173">
        <f>IF(N179="snížená",J179,0)</f>
        <v>0</v>
      </c>
      <c r="BG179" s="173">
        <f>IF(N179="zákl. přenesená",J179,0)</f>
        <v>0</v>
      </c>
      <c r="BH179" s="173">
        <f>IF(N179="sníž. přenesená",J179,0)</f>
        <v>0</v>
      </c>
      <c r="BI179" s="173">
        <f>IF(N179="nulová",J179,0)</f>
        <v>0</v>
      </c>
      <c r="BJ179" s="14" t="s">
        <v>86</v>
      </c>
      <c r="BK179" s="173">
        <f>ROUND(I179*H179,2)</f>
        <v>0</v>
      </c>
      <c r="BL179" s="14" t="s">
        <v>140</v>
      </c>
      <c r="BM179" s="172" t="s">
        <v>278</v>
      </c>
    </row>
    <row r="180" spans="1:65" s="2" customFormat="1" ht="68.25">
      <c r="A180" s="31"/>
      <c r="B180" s="32"/>
      <c r="C180" s="33"/>
      <c r="D180" s="174" t="s">
        <v>143</v>
      </c>
      <c r="E180" s="33"/>
      <c r="F180" s="175" t="s">
        <v>279</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143</v>
      </c>
      <c r="AU180" s="14" t="s">
        <v>78</v>
      </c>
    </row>
    <row r="181" spans="1:65" s="2" customFormat="1" ht="19.5">
      <c r="A181" s="31"/>
      <c r="B181" s="32"/>
      <c r="C181" s="33"/>
      <c r="D181" s="174" t="s">
        <v>224</v>
      </c>
      <c r="E181" s="33"/>
      <c r="F181" s="179" t="s">
        <v>248</v>
      </c>
      <c r="G181" s="33"/>
      <c r="H181" s="33"/>
      <c r="I181" s="176"/>
      <c r="J181" s="33"/>
      <c r="K181" s="33"/>
      <c r="L181" s="36"/>
      <c r="M181" s="177"/>
      <c r="N181" s="178"/>
      <c r="O181" s="68"/>
      <c r="P181" s="68"/>
      <c r="Q181" s="68"/>
      <c r="R181" s="68"/>
      <c r="S181" s="68"/>
      <c r="T181" s="69"/>
      <c r="U181" s="31"/>
      <c r="V181" s="31"/>
      <c r="W181" s="31"/>
      <c r="X181" s="31"/>
      <c r="Y181" s="31"/>
      <c r="Z181" s="31"/>
      <c r="AA181" s="31"/>
      <c r="AB181" s="31"/>
      <c r="AC181" s="31"/>
      <c r="AD181" s="31"/>
      <c r="AE181" s="31"/>
      <c r="AT181" s="14" t="s">
        <v>224</v>
      </c>
      <c r="AU181" s="14" t="s">
        <v>78</v>
      </c>
    </row>
    <row r="182" spans="1:65" s="2" customFormat="1" ht="24.2" customHeight="1">
      <c r="A182" s="31"/>
      <c r="B182" s="32"/>
      <c r="C182" s="161" t="s">
        <v>280</v>
      </c>
      <c r="D182" s="161" t="s">
        <v>135</v>
      </c>
      <c r="E182" s="162" t="s">
        <v>281</v>
      </c>
      <c r="F182" s="163" t="s">
        <v>282</v>
      </c>
      <c r="G182" s="164" t="s">
        <v>147</v>
      </c>
      <c r="H182" s="165">
        <v>10</v>
      </c>
      <c r="I182" s="166"/>
      <c r="J182" s="167">
        <f>ROUND(I182*H182,2)</f>
        <v>0</v>
      </c>
      <c r="K182" s="163" t="s">
        <v>139</v>
      </c>
      <c r="L182" s="36"/>
      <c r="M182" s="168" t="s">
        <v>1</v>
      </c>
      <c r="N182" s="169" t="s">
        <v>43</v>
      </c>
      <c r="O182" s="68"/>
      <c r="P182" s="170">
        <f>O182*H182</f>
        <v>0</v>
      </c>
      <c r="Q182" s="170">
        <v>0</v>
      </c>
      <c r="R182" s="170">
        <f>Q182*H182</f>
        <v>0</v>
      </c>
      <c r="S182" s="170">
        <v>0</v>
      </c>
      <c r="T182" s="171">
        <f>S182*H182</f>
        <v>0</v>
      </c>
      <c r="U182" s="31"/>
      <c r="V182" s="31"/>
      <c r="W182" s="31"/>
      <c r="X182" s="31"/>
      <c r="Y182" s="31"/>
      <c r="Z182" s="31"/>
      <c r="AA182" s="31"/>
      <c r="AB182" s="31"/>
      <c r="AC182" s="31"/>
      <c r="AD182" s="31"/>
      <c r="AE182" s="31"/>
      <c r="AR182" s="172" t="s">
        <v>140</v>
      </c>
      <c r="AT182" s="172" t="s">
        <v>135</v>
      </c>
      <c r="AU182" s="172" t="s">
        <v>78</v>
      </c>
      <c r="AY182" s="14" t="s">
        <v>141</v>
      </c>
      <c r="BE182" s="173">
        <f>IF(N182="základní",J182,0)</f>
        <v>0</v>
      </c>
      <c r="BF182" s="173">
        <f>IF(N182="snížená",J182,0)</f>
        <v>0</v>
      </c>
      <c r="BG182" s="173">
        <f>IF(N182="zákl. přenesená",J182,0)</f>
        <v>0</v>
      </c>
      <c r="BH182" s="173">
        <f>IF(N182="sníž. přenesená",J182,0)</f>
        <v>0</v>
      </c>
      <c r="BI182" s="173">
        <f>IF(N182="nulová",J182,0)</f>
        <v>0</v>
      </c>
      <c r="BJ182" s="14" t="s">
        <v>86</v>
      </c>
      <c r="BK182" s="173">
        <f>ROUND(I182*H182,2)</f>
        <v>0</v>
      </c>
      <c r="BL182" s="14" t="s">
        <v>140</v>
      </c>
      <c r="BM182" s="172" t="s">
        <v>283</v>
      </c>
    </row>
    <row r="183" spans="1:65" s="2" customFormat="1" ht="68.25">
      <c r="A183" s="31"/>
      <c r="B183" s="32"/>
      <c r="C183" s="33"/>
      <c r="D183" s="174" t="s">
        <v>143</v>
      </c>
      <c r="E183" s="33"/>
      <c r="F183" s="175" t="s">
        <v>284</v>
      </c>
      <c r="G183" s="33"/>
      <c r="H183" s="33"/>
      <c r="I183" s="176"/>
      <c r="J183" s="33"/>
      <c r="K183" s="33"/>
      <c r="L183" s="36"/>
      <c r="M183" s="177"/>
      <c r="N183" s="178"/>
      <c r="O183" s="68"/>
      <c r="P183" s="68"/>
      <c r="Q183" s="68"/>
      <c r="R183" s="68"/>
      <c r="S183" s="68"/>
      <c r="T183" s="69"/>
      <c r="U183" s="31"/>
      <c r="V183" s="31"/>
      <c r="W183" s="31"/>
      <c r="X183" s="31"/>
      <c r="Y183" s="31"/>
      <c r="Z183" s="31"/>
      <c r="AA183" s="31"/>
      <c r="AB183" s="31"/>
      <c r="AC183" s="31"/>
      <c r="AD183" s="31"/>
      <c r="AE183" s="31"/>
      <c r="AT183" s="14" t="s">
        <v>143</v>
      </c>
      <c r="AU183" s="14" t="s">
        <v>78</v>
      </c>
    </row>
    <row r="184" spans="1:65" s="2" customFormat="1" ht="19.5">
      <c r="A184" s="31"/>
      <c r="B184" s="32"/>
      <c r="C184" s="33"/>
      <c r="D184" s="174" t="s">
        <v>224</v>
      </c>
      <c r="E184" s="33"/>
      <c r="F184" s="179" t="s">
        <v>254</v>
      </c>
      <c r="G184" s="33"/>
      <c r="H184" s="33"/>
      <c r="I184" s="176"/>
      <c r="J184" s="33"/>
      <c r="K184" s="33"/>
      <c r="L184" s="36"/>
      <c r="M184" s="177"/>
      <c r="N184" s="178"/>
      <c r="O184" s="68"/>
      <c r="P184" s="68"/>
      <c r="Q184" s="68"/>
      <c r="R184" s="68"/>
      <c r="S184" s="68"/>
      <c r="T184" s="69"/>
      <c r="U184" s="31"/>
      <c r="V184" s="31"/>
      <c r="W184" s="31"/>
      <c r="X184" s="31"/>
      <c r="Y184" s="31"/>
      <c r="Z184" s="31"/>
      <c r="AA184" s="31"/>
      <c r="AB184" s="31"/>
      <c r="AC184" s="31"/>
      <c r="AD184" s="31"/>
      <c r="AE184" s="31"/>
      <c r="AT184" s="14" t="s">
        <v>224</v>
      </c>
      <c r="AU184" s="14" t="s">
        <v>78</v>
      </c>
    </row>
    <row r="185" spans="1:65" s="2" customFormat="1" ht="33" customHeight="1">
      <c r="A185" s="31"/>
      <c r="B185" s="32"/>
      <c r="C185" s="161" t="s">
        <v>285</v>
      </c>
      <c r="D185" s="161" t="s">
        <v>135</v>
      </c>
      <c r="E185" s="162" t="s">
        <v>286</v>
      </c>
      <c r="F185" s="163" t="s">
        <v>287</v>
      </c>
      <c r="G185" s="164" t="s">
        <v>147</v>
      </c>
      <c r="H185" s="165">
        <v>100</v>
      </c>
      <c r="I185" s="166"/>
      <c r="J185" s="167">
        <f>ROUND(I185*H185,2)</f>
        <v>0</v>
      </c>
      <c r="K185" s="163" t="s">
        <v>139</v>
      </c>
      <c r="L185" s="36"/>
      <c r="M185" s="168" t="s">
        <v>1</v>
      </c>
      <c r="N185" s="169" t="s">
        <v>43</v>
      </c>
      <c r="O185" s="68"/>
      <c r="P185" s="170">
        <f>O185*H185</f>
        <v>0</v>
      </c>
      <c r="Q185" s="170">
        <v>0</v>
      </c>
      <c r="R185" s="170">
        <f>Q185*H185</f>
        <v>0</v>
      </c>
      <c r="S185" s="170">
        <v>0</v>
      </c>
      <c r="T185" s="171">
        <f>S185*H185</f>
        <v>0</v>
      </c>
      <c r="U185" s="31"/>
      <c r="V185" s="31"/>
      <c r="W185" s="31"/>
      <c r="X185" s="31"/>
      <c r="Y185" s="31"/>
      <c r="Z185" s="31"/>
      <c r="AA185" s="31"/>
      <c r="AB185" s="31"/>
      <c r="AC185" s="31"/>
      <c r="AD185" s="31"/>
      <c r="AE185" s="31"/>
      <c r="AR185" s="172" t="s">
        <v>140</v>
      </c>
      <c r="AT185" s="172" t="s">
        <v>135</v>
      </c>
      <c r="AU185" s="172" t="s">
        <v>78</v>
      </c>
      <c r="AY185" s="14" t="s">
        <v>141</v>
      </c>
      <c r="BE185" s="173">
        <f>IF(N185="základní",J185,0)</f>
        <v>0</v>
      </c>
      <c r="BF185" s="173">
        <f>IF(N185="snížená",J185,0)</f>
        <v>0</v>
      </c>
      <c r="BG185" s="173">
        <f>IF(N185="zákl. přenesená",J185,0)</f>
        <v>0</v>
      </c>
      <c r="BH185" s="173">
        <f>IF(N185="sníž. přenesená",J185,0)</f>
        <v>0</v>
      </c>
      <c r="BI185" s="173">
        <f>IF(N185="nulová",J185,0)</f>
        <v>0</v>
      </c>
      <c r="BJ185" s="14" t="s">
        <v>86</v>
      </c>
      <c r="BK185" s="173">
        <f>ROUND(I185*H185,2)</f>
        <v>0</v>
      </c>
      <c r="BL185" s="14" t="s">
        <v>140</v>
      </c>
      <c r="BM185" s="172" t="s">
        <v>288</v>
      </c>
    </row>
    <row r="186" spans="1:65" s="2" customFormat="1" ht="68.25">
      <c r="A186" s="31"/>
      <c r="B186" s="32"/>
      <c r="C186" s="33"/>
      <c r="D186" s="174" t="s">
        <v>143</v>
      </c>
      <c r="E186" s="33"/>
      <c r="F186" s="175" t="s">
        <v>289</v>
      </c>
      <c r="G186" s="33"/>
      <c r="H186" s="33"/>
      <c r="I186" s="176"/>
      <c r="J186" s="33"/>
      <c r="K186" s="33"/>
      <c r="L186" s="36"/>
      <c r="M186" s="177"/>
      <c r="N186" s="178"/>
      <c r="O186" s="68"/>
      <c r="P186" s="68"/>
      <c r="Q186" s="68"/>
      <c r="R186" s="68"/>
      <c r="S186" s="68"/>
      <c r="T186" s="69"/>
      <c r="U186" s="31"/>
      <c r="V186" s="31"/>
      <c r="W186" s="31"/>
      <c r="X186" s="31"/>
      <c r="Y186" s="31"/>
      <c r="Z186" s="31"/>
      <c r="AA186" s="31"/>
      <c r="AB186" s="31"/>
      <c r="AC186" s="31"/>
      <c r="AD186" s="31"/>
      <c r="AE186" s="31"/>
      <c r="AT186" s="14" t="s">
        <v>143</v>
      </c>
      <c r="AU186" s="14" t="s">
        <v>78</v>
      </c>
    </row>
    <row r="187" spans="1:65" s="2" customFormat="1" ht="19.5">
      <c r="A187" s="31"/>
      <c r="B187" s="32"/>
      <c r="C187" s="33"/>
      <c r="D187" s="174" t="s">
        <v>224</v>
      </c>
      <c r="E187" s="33"/>
      <c r="F187" s="179" t="s">
        <v>225</v>
      </c>
      <c r="G187" s="33"/>
      <c r="H187" s="33"/>
      <c r="I187" s="176"/>
      <c r="J187" s="33"/>
      <c r="K187" s="33"/>
      <c r="L187" s="36"/>
      <c r="M187" s="177"/>
      <c r="N187" s="178"/>
      <c r="O187" s="68"/>
      <c r="P187" s="68"/>
      <c r="Q187" s="68"/>
      <c r="R187" s="68"/>
      <c r="S187" s="68"/>
      <c r="T187" s="69"/>
      <c r="U187" s="31"/>
      <c r="V187" s="31"/>
      <c r="W187" s="31"/>
      <c r="X187" s="31"/>
      <c r="Y187" s="31"/>
      <c r="Z187" s="31"/>
      <c r="AA187" s="31"/>
      <c r="AB187" s="31"/>
      <c r="AC187" s="31"/>
      <c r="AD187" s="31"/>
      <c r="AE187" s="31"/>
      <c r="AT187" s="14" t="s">
        <v>224</v>
      </c>
      <c r="AU187" s="14" t="s">
        <v>78</v>
      </c>
    </row>
    <row r="188" spans="1:65" s="2" customFormat="1" ht="33" customHeight="1">
      <c r="A188" s="31"/>
      <c r="B188" s="32"/>
      <c r="C188" s="161" t="s">
        <v>290</v>
      </c>
      <c r="D188" s="161" t="s">
        <v>135</v>
      </c>
      <c r="E188" s="162" t="s">
        <v>291</v>
      </c>
      <c r="F188" s="163" t="s">
        <v>292</v>
      </c>
      <c r="G188" s="164" t="s">
        <v>147</v>
      </c>
      <c r="H188" s="165">
        <v>100</v>
      </c>
      <c r="I188" s="166"/>
      <c r="J188" s="167">
        <f>ROUND(I188*H188,2)</f>
        <v>0</v>
      </c>
      <c r="K188" s="163" t="s">
        <v>139</v>
      </c>
      <c r="L188" s="36"/>
      <c r="M188" s="168" t="s">
        <v>1</v>
      </c>
      <c r="N188" s="169" t="s">
        <v>43</v>
      </c>
      <c r="O188" s="68"/>
      <c r="P188" s="170">
        <f>O188*H188</f>
        <v>0</v>
      </c>
      <c r="Q188" s="170">
        <v>0</v>
      </c>
      <c r="R188" s="170">
        <f>Q188*H188</f>
        <v>0</v>
      </c>
      <c r="S188" s="170">
        <v>0</v>
      </c>
      <c r="T188" s="171">
        <f>S188*H188</f>
        <v>0</v>
      </c>
      <c r="U188" s="31"/>
      <c r="V188" s="31"/>
      <c r="W188" s="31"/>
      <c r="X188" s="31"/>
      <c r="Y188" s="31"/>
      <c r="Z188" s="31"/>
      <c r="AA188" s="31"/>
      <c r="AB188" s="31"/>
      <c r="AC188" s="31"/>
      <c r="AD188" s="31"/>
      <c r="AE188" s="31"/>
      <c r="AR188" s="172" t="s">
        <v>140</v>
      </c>
      <c r="AT188" s="172" t="s">
        <v>135</v>
      </c>
      <c r="AU188" s="172" t="s">
        <v>78</v>
      </c>
      <c r="AY188" s="14" t="s">
        <v>141</v>
      </c>
      <c r="BE188" s="173">
        <f>IF(N188="základní",J188,0)</f>
        <v>0</v>
      </c>
      <c r="BF188" s="173">
        <f>IF(N188="snížená",J188,0)</f>
        <v>0</v>
      </c>
      <c r="BG188" s="173">
        <f>IF(N188="zákl. přenesená",J188,0)</f>
        <v>0</v>
      </c>
      <c r="BH188" s="173">
        <f>IF(N188="sníž. přenesená",J188,0)</f>
        <v>0</v>
      </c>
      <c r="BI188" s="173">
        <f>IF(N188="nulová",J188,0)</f>
        <v>0</v>
      </c>
      <c r="BJ188" s="14" t="s">
        <v>86</v>
      </c>
      <c r="BK188" s="173">
        <f>ROUND(I188*H188,2)</f>
        <v>0</v>
      </c>
      <c r="BL188" s="14" t="s">
        <v>140</v>
      </c>
      <c r="BM188" s="172" t="s">
        <v>293</v>
      </c>
    </row>
    <row r="189" spans="1:65" s="2" customFormat="1" ht="68.25">
      <c r="A189" s="31"/>
      <c r="B189" s="32"/>
      <c r="C189" s="33"/>
      <c r="D189" s="174" t="s">
        <v>143</v>
      </c>
      <c r="E189" s="33"/>
      <c r="F189" s="175" t="s">
        <v>294</v>
      </c>
      <c r="G189" s="33"/>
      <c r="H189" s="33"/>
      <c r="I189" s="176"/>
      <c r="J189" s="33"/>
      <c r="K189" s="33"/>
      <c r="L189" s="36"/>
      <c r="M189" s="177"/>
      <c r="N189" s="178"/>
      <c r="O189" s="68"/>
      <c r="P189" s="68"/>
      <c r="Q189" s="68"/>
      <c r="R189" s="68"/>
      <c r="S189" s="68"/>
      <c r="T189" s="69"/>
      <c r="U189" s="31"/>
      <c r="V189" s="31"/>
      <c r="W189" s="31"/>
      <c r="X189" s="31"/>
      <c r="Y189" s="31"/>
      <c r="Z189" s="31"/>
      <c r="AA189" s="31"/>
      <c r="AB189" s="31"/>
      <c r="AC189" s="31"/>
      <c r="AD189" s="31"/>
      <c r="AE189" s="31"/>
      <c r="AT189" s="14" t="s">
        <v>143</v>
      </c>
      <c r="AU189" s="14" t="s">
        <v>78</v>
      </c>
    </row>
    <row r="190" spans="1:65" s="2" customFormat="1" ht="19.5">
      <c r="A190" s="31"/>
      <c r="B190" s="32"/>
      <c r="C190" s="33"/>
      <c r="D190" s="174" t="s">
        <v>224</v>
      </c>
      <c r="E190" s="33"/>
      <c r="F190" s="179" t="s">
        <v>231</v>
      </c>
      <c r="G190" s="33"/>
      <c r="H190" s="33"/>
      <c r="I190" s="176"/>
      <c r="J190" s="33"/>
      <c r="K190" s="33"/>
      <c r="L190" s="36"/>
      <c r="M190" s="177"/>
      <c r="N190" s="178"/>
      <c r="O190" s="68"/>
      <c r="P190" s="68"/>
      <c r="Q190" s="68"/>
      <c r="R190" s="68"/>
      <c r="S190" s="68"/>
      <c r="T190" s="69"/>
      <c r="U190" s="31"/>
      <c r="V190" s="31"/>
      <c r="W190" s="31"/>
      <c r="X190" s="31"/>
      <c r="Y190" s="31"/>
      <c r="Z190" s="31"/>
      <c r="AA190" s="31"/>
      <c r="AB190" s="31"/>
      <c r="AC190" s="31"/>
      <c r="AD190" s="31"/>
      <c r="AE190" s="31"/>
      <c r="AT190" s="14" t="s">
        <v>224</v>
      </c>
      <c r="AU190" s="14" t="s">
        <v>78</v>
      </c>
    </row>
    <row r="191" spans="1:65" s="2" customFormat="1" ht="33" customHeight="1">
      <c r="A191" s="31"/>
      <c r="B191" s="32"/>
      <c r="C191" s="161" t="s">
        <v>295</v>
      </c>
      <c r="D191" s="161" t="s">
        <v>135</v>
      </c>
      <c r="E191" s="162" t="s">
        <v>296</v>
      </c>
      <c r="F191" s="163" t="s">
        <v>297</v>
      </c>
      <c r="G191" s="164" t="s">
        <v>147</v>
      </c>
      <c r="H191" s="165">
        <v>100</v>
      </c>
      <c r="I191" s="166"/>
      <c r="J191" s="167">
        <f>ROUND(I191*H191,2)</f>
        <v>0</v>
      </c>
      <c r="K191" s="163" t="s">
        <v>139</v>
      </c>
      <c r="L191" s="36"/>
      <c r="M191" s="168" t="s">
        <v>1</v>
      </c>
      <c r="N191" s="169" t="s">
        <v>43</v>
      </c>
      <c r="O191" s="68"/>
      <c r="P191" s="170">
        <f>O191*H191</f>
        <v>0</v>
      </c>
      <c r="Q191" s="170">
        <v>0</v>
      </c>
      <c r="R191" s="170">
        <f>Q191*H191</f>
        <v>0</v>
      </c>
      <c r="S191" s="170">
        <v>0</v>
      </c>
      <c r="T191" s="171">
        <f>S191*H191</f>
        <v>0</v>
      </c>
      <c r="U191" s="31"/>
      <c r="V191" s="31"/>
      <c r="W191" s="31"/>
      <c r="X191" s="31"/>
      <c r="Y191" s="31"/>
      <c r="Z191" s="31"/>
      <c r="AA191" s="31"/>
      <c r="AB191" s="31"/>
      <c r="AC191" s="31"/>
      <c r="AD191" s="31"/>
      <c r="AE191" s="31"/>
      <c r="AR191" s="172" t="s">
        <v>140</v>
      </c>
      <c r="AT191" s="172" t="s">
        <v>135</v>
      </c>
      <c r="AU191" s="172" t="s">
        <v>78</v>
      </c>
      <c r="AY191" s="14" t="s">
        <v>141</v>
      </c>
      <c r="BE191" s="173">
        <f>IF(N191="základní",J191,0)</f>
        <v>0</v>
      </c>
      <c r="BF191" s="173">
        <f>IF(N191="snížená",J191,0)</f>
        <v>0</v>
      </c>
      <c r="BG191" s="173">
        <f>IF(N191="zákl. přenesená",J191,0)</f>
        <v>0</v>
      </c>
      <c r="BH191" s="173">
        <f>IF(N191="sníž. přenesená",J191,0)</f>
        <v>0</v>
      </c>
      <c r="BI191" s="173">
        <f>IF(N191="nulová",J191,0)</f>
        <v>0</v>
      </c>
      <c r="BJ191" s="14" t="s">
        <v>86</v>
      </c>
      <c r="BK191" s="173">
        <f>ROUND(I191*H191,2)</f>
        <v>0</v>
      </c>
      <c r="BL191" s="14" t="s">
        <v>140</v>
      </c>
      <c r="BM191" s="172" t="s">
        <v>298</v>
      </c>
    </row>
    <row r="192" spans="1:65" s="2" customFormat="1" ht="68.25">
      <c r="A192" s="31"/>
      <c r="B192" s="32"/>
      <c r="C192" s="33"/>
      <c r="D192" s="174" t="s">
        <v>143</v>
      </c>
      <c r="E192" s="33"/>
      <c r="F192" s="175" t="s">
        <v>299</v>
      </c>
      <c r="G192" s="33"/>
      <c r="H192" s="33"/>
      <c r="I192" s="176"/>
      <c r="J192" s="33"/>
      <c r="K192" s="33"/>
      <c r="L192" s="36"/>
      <c r="M192" s="177"/>
      <c r="N192" s="178"/>
      <c r="O192" s="68"/>
      <c r="P192" s="68"/>
      <c r="Q192" s="68"/>
      <c r="R192" s="68"/>
      <c r="S192" s="68"/>
      <c r="T192" s="69"/>
      <c r="U192" s="31"/>
      <c r="V192" s="31"/>
      <c r="W192" s="31"/>
      <c r="X192" s="31"/>
      <c r="Y192" s="31"/>
      <c r="Z192" s="31"/>
      <c r="AA192" s="31"/>
      <c r="AB192" s="31"/>
      <c r="AC192" s="31"/>
      <c r="AD192" s="31"/>
      <c r="AE192" s="31"/>
      <c r="AT192" s="14" t="s">
        <v>143</v>
      </c>
      <c r="AU192" s="14" t="s">
        <v>78</v>
      </c>
    </row>
    <row r="193" spans="1:65" s="2" customFormat="1" ht="19.5">
      <c r="A193" s="31"/>
      <c r="B193" s="32"/>
      <c r="C193" s="33"/>
      <c r="D193" s="174" t="s">
        <v>224</v>
      </c>
      <c r="E193" s="33"/>
      <c r="F193" s="179" t="s">
        <v>237</v>
      </c>
      <c r="G193" s="33"/>
      <c r="H193" s="33"/>
      <c r="I193" s="176"/>
      <c r="J193" s="33"/>
      <c r="K193" s="33"/>
      <c r="L193" s="36"/>
      <c r="M193" s="177"/>
      <c r="N193" s="178"/>
      <c r="O193" s="68"/>
      <c r="P193" s="68"/>
      <c r="Q193" s="68"/>
      <c r="R193" s="68"/>
      <c r="S193" s="68"/>
      <c r="T193" s="69"/>
      <c r="U193" s="31"/>
      <c r="V193" s="31"/>
      <c r="W193" s="31"/>
      <c r="X193" s="31"/>
      <c r="Y193" s="31"/>
      <c r="Z193" s="31"/>
      <c r="AA193" s="31"/>
      <c r="AB193" s="31"/>
      <c r="AC193" s="31"/>
      <c r="AD193" s="31"/>
      <c r="AE193" s="31"/>
      <c r="AT193" s="14" t="s">
        <v>224</v>
      </c>
      <c r="AU193" s="14" t="s">
        <v>78</v>
      </c>
    </row>
    <row r="194" spans="1:65" s="2" customFormat="1" ht="33" customHeight="1">
      <c r="A194" s="31"/>
      <c r="B194" s="32"/>
      <c r="C194" s="161" t="s">
        <v>300</v>
      </c>
      <c r="D194" s="161" t="s">
        <v>135</v>
      </c>
      <c r="E194" s="162" t="s">
        <v>301</v>
      </c>
      <c r="F194" s="163" t="s">
        <v>302</v>
      </c>
      <c r="G194" s="164" t="s">
        <v>147</v>
      </c>
      <c r="H194" s="165">
        <v>20</v>
      </c>
      <c r="I194" s="166"/>
      <c r="J194" s="167">
        <f>ROUND(I194*H194,2)</f>
        <v>0</v>
      </c>
      <c r="K194" s="163" t="s">
        <v>139</v>
      </c>
      <c r="L194" s="36"/>
      <c r="M194" s="168" t="s">
        <v>1</v>
      </c>
      <c r="N194" s="169" t="s">
        <v>43</v>
      </c>
      <c r="O194" s="68"/>
      <c r="P194" s="170">
        <f>O194*H194</f>
        <v>0</v>
      </c>
      <c r="Q194" s="170">
        <v>0</v>
      </c>
      <c r="R194" s="170">
        <f>Q194*H194</f>
        <v>0</v>
      </c>
      <c r="S194" s="170">
        <v>0</v>
      </c>
      <c r="T194" s="171">
        <f>S194*H194</f>
        <v>0</v>
      </c>
      <c r="U194" s="31"/>
      <c r="V194" s="31"/>
      <c r="W194" s="31"/>
      <c r="X194" s="31"/>
      <c r="Y194" s="31"/>
      <c r="Z194" s="31"/>
      <c r="AA194" s="31"/>
      <c r="AB194" s="31"/>
      <c r="AC194" s="31"/>
      <c r="AD194" s="31"/>
      <c r="AE194" s="31"/>
      <c r="AR194" s="172" t="s">
        <v>140</v>
      </c>
      <c r="AT194" s="172" t="s">
        <v>135</v>
      </c>
      <c r="AU194" s="172" t="s">
        <v>78</v>
      </c>
      <c r="AY194" s="14" t="s">
        <v>141</v>
      </c>
      <c r="BE194" s="173">
        <f>IF(N194="základní",J194,0)</f>
        <v>0</v>
      </c>
      <c r="BF194" s="173">
        <f>IF(N194="snížená",J194,0)</f>
        <v>0</v>
      </c>
      <c r="BG194" s="173">
        <f>IF(N194="zákl. přenesená",J194,0)</f>
        <v>0</v>
      </c>
      <c r="BH194" s="173">
        <f>IF(N194="sníž. přenesená",J194,0)</f>
        <v>0</v>
      </c>
      <c r="BI194" s="173">
        <f>IF(N194="nulová",J194,0)</f>
        <v>0</v>
      </c>
      <c r="BJ194" s="14" t="s">
        <v>86</v>
      </c>
      <c r="BK194" s="173">
        <f>ROUND(I194*H194,2)</f>
        <v>0</v>
      </c>
      <c r="BL194" s="14" t="s">
        <v>140</v>
      </c>
      <c r="BM194" s="172" t="s">
        <v>303</v>
      </c>
    </row>
    <row r="195" spans="1:65" s="2" customFormat="1" ht="68.25">
      <c r="A195" s="31"/>
      <c r="B195" s="32"/>
      <c r="C195" s="33"/>
      <c r="D195" s="174" t="s">
        <v>143</v>
      </c>
      <c r="E195" s="33"/>
      <c r="F195" s="175" t="s">
        <v>304</v>
      </c>
      <c r="G195" s="33"/>
      <c r="H195" s="33"/>
      <c r="I195" s="176"/>
      <c r="J195" s="33"/>
      <c r="K195" s="33"/>
      <c r="L195" s="36"/>
      <c r="M195" s="177"/>
      <c r="N195" s="178"/>
      <c r="O195" s="68"/>
      <c r="P195" s="68"/>
      <c r="Q195" s="68"/>
      <c r="R195" s="68"/>
      <c r="S195" s="68"/>
      <c r="T195" s="69"/>
      <c r="U195" s="31"/>
      <c r="V195" s="31"/>
      <c r="W195" s="31"/>
      <c r="X195" s="31"/>
      <c r="Y195" s="31"/>
      <c r="Z195" s="31"/>
      <c r="AA195" s="31"/>
      <c r="AB195" s="31"/>
      <c r="AC195" s="31"/>
      <c r="AD195" s="31"/>
      <c r="AE195" s="31"/>
      <c r="AT195" s="14" t="s">
        <v>143</v>
      </c>
      <c r="AU195" s="14" t="s">
        <v>78</v>
      </c>
    </row>
    <row r="196" spans="1:65" s="2" customFormat="1" ht="19.5">
      <c r="A196" s="31"/>
      <c r="B196" s="32"/>
      <c r="C196" s="33"/>
      <c r="D196" s="174" t="s">
        <v>224</v>
      </c>
      <c r="E196" s="33"/>
      <c r="F196" s="179" t="s">
        <v>243</v>
      </c>
      <c r="G196" s="33"/>
      <c r="H196" s="33"/>
      <c r="I196" s="176"/>
      <c r="J196" s="33"/>
      <c r="K196" s="33"/>
      <c r="L196" s="36"/>
      <c r="M196" s="177"/>
      <c r="N196" s="178"/>
      <c r="O196" s="68"/>
      <c r="P196" s="68"/>
      <c r="Q196" s="68"/>
      <c r="R196" s="68"/>
      <c r="S196" s="68"/>
      <c r="T196" s="69"/>
      <c r="U196" s="31"/>
      <c r="V196" s="31"/>
      <c r="W196" s="31"/>
      <c r="X196" s="31"/>
      <c r="Y196" s="31"/>
      <c r="Z196" s="31"/>
      <c r="AA196" s="31"/>
      <c r="AB196" s="31"/>
      <c r="AC196" s="31"/>
      <c r="AD196" s="31"/>
      <c r="AE196" s="31"/>
      <c r="AT196" s="14" t="s">
        <v>224</v>
      </c>
      <c r="AU196" s="14" t="s">
        <v>78</v>
      </c>
    </row>
    <row r="197" spans="1:65" s="2" customFormat="1" ht="33" customHeight="1">
      <c r="A197" s="31"/>
      <c r="B197" s="32"/>
      <c r="C197" s="161" t="s">
        <v>305</v>
      </c>
      <c r="D197" s="161" t="s">
        <v>135</v>
      </c>
      <c r="E197" s="162" t="s">
        <v>306</v>
      </c>
      <c r="F197" s="163" t="s">
        <v>307</v>
      </c>
      <c r="G197" s="164" t="s">
        <v>147</v>
      </c>
      <c r="H197" s="165">
        <v>20</v>
      </c>
      <c r="I197" s="166"/>
      <c r="J197" s="167">
        <f>ROUND(I197*H197,2)</f>
        <v>0</v>
      </c>
      <c r="K197" s="163" t="s">
        <v>139</v>
      </c>
      <c r="L197" s="36"/>
      <c r="M197" s="168" t="s">
        <v>1</v>
      </c>
      <c r="N197" s="169" t="s">
        <v>43</v>
      </c>
      <c r="O197" s="68"/>
      <c r="P197" s="170">
        <f>O197*H197</f>
        <v>0</v>
      </c>
      <c r="Q197" s="170">
        <v>0</v>
      </c>
      <c r="R197" s="170">
        <f>Q197*H197</f>
        <v>0</v>
      </c>
      <c r="S197" s="170">
        <v>0</v>
      </c>
      <c r="T197" s="171">
        <f>S197*H197</f>
        <v>0</v>
      </c>
      <c r="U197" s="31"/>
      <c r="V197" s="31"/>
      <c r="W197" s="31"/>
      <c r="X197" s="31"/>
      <c r="Y197" s="31"/>
      <c r="Z197" s="31"/>
      <c r="AA197" s="31"/>
      <c r="AB197" s="31"/>
      <c r="AC197" s="31"/>
      <c r="AD197" s="31"/>
      <c r="AE197" s="31"/>
      <c r="AR197" s="172" t="s">
        <v>140</v>
      </c>
      <c r="AT197" s="172" t="s">
        <v>135</v>
      </c>
      <c r="AU197" s="172" t="s">
        <v>78</v>
      </c>
      <c r="AY197" s="14" t="s">
        <v>141</v>
      </c>
      <c r="BE197" s="173">
        <f>IF(N197="základní",J197,0)</f>
        <v>0</v>
      </c>
      <c r="BF197" s="173">
        <f>IF(N197="snížená",J197,0)</f>
        <v>0</v>
      </c>
      <c r="BG197" s="173">
        <f>IF(N197="zákl. přenesená",J197,0)</f>
        <v>0</v>
      </c>
      <c r="BH197" s="173">
        <f>IF(N197="sníž. přenesená",J197,0)</f>
        <v>0</v>
      </c>
      <c r="BI197" s="173">
        <f>IF(N197="nulová",J197,0)</f>
        <v>0</v>
      </c>
      <c r="BJ197" s="14" t="s">
        <v>86</v>
      </c>
      <c r="BK197" s="173">
        <f>ROUND(I197*H197,2)</f>
        <v>0</v>
      </c>
      <c r="BL197" s="14" t="s">
        <v>140</v>
      </c>
      <c r="BM197" s="172" t="s">
        <v>308</v>
      </c>
    </row>
    <row r="198" spans="1:65" s="2" customFormat="1" ht="68.25">
      <c r="A198" s="31"/>
      <c r="B198" s="32"/>
      <c r="C198" s="33"/>
      <c r="D198" s="174" t="s">
        <v>143</v>
      </c>
      <c r="E198" s="33"/>
      <c r="F198" s="175" t="s">
        <v>309</v>
      </c>
      <c r="G198" s="33"/>
      <c r="H198" s="33"/>
      <c r="I198" s="176"/>
      <c r="J198" s="33"/>
      <c r="K198" s="33"/>
      <c r="L198" s="36"/>
      <c r="M198" s="177"/>
      <c r="N198" s="178"/>
      <c r="O198" s="68"/>
      <c r="P198" s="68"/>
      <c r="Q198" s="68"/>
      <c r="R198" s="68"/>
      <c r="S198" s="68"/>
      <c r="T198" s="69"/>
      <c r="U198" s="31"/>
      <c r="V198" s="31"/>
      <c r="W198" s="31"/>
      <c r="X198" s="31"/>
      <c r="Y198" s="31"/>
      <c r="Z198" s="31"/>
      <c r="AA198" s="31"/>
      <c r="AB198" s="31"/>
      <c r="AC198" s="31"/>
      <c r="AD198" s="31"/>
      <c r="AE198" s="31"/>
      <c r="AT198" s="14" t="s">
        <v>143</v>
      </c>
      <c r="AU198" s="14" t="s">
        <v>78</v>
      </c>
    </row>
    <row r="199" spans="1:65" s="2" customFormat="1" ht="19.5">
      <c r="A199" s="31"/>
      <c r="B199" s="32"/>
      <c r="C199" s="33"/>
      <c r="D199" s="174" t="s">
        <v>224</v>
      </c>
      <c r="E199" s="33"/>
      <c r="F199" s="179" t="s">
        <v>248</v>
      </c>
      <c r="G199" s="33"/>
      <c r="H199" s="33"/>
      <c r="I199" s="176"/>
      <c r="J199" s="33"/>
      <c r="K199" s="33"/>
      <c r="L199" s="36"/>
      <c r="M199" s="177"/>
      <c r="N199" s="178"/>
      <c r="O199" s="68"/>
      <c r="P199" s="68"/>
      <c r="Q199" s="68"/>
      <c r="R199" s="68"/>
      <c r="S199" s="68"/>
      <c r="T199" s="69"/>
      <c r="U199" s="31"/>
      <c r="V199" s="31"/>
      <c r="W199" s="31"/>
      <c r="X199" s="31"/>
      <c r="Y199" s="31"/>
      <c r="Z199" s="31"/>
      <c r="AA199" s="31"/>
      <c r="AB199" s="31"/>
      <c r="AC199" s="31"/>
      <c r="AD199" s="31"/>
      <c r="AE199" s="31"/>
      <c r="AT199" s="14" t="s">
        <v>224</v>
      </c>
      <c r="AU199" s="14" t="s">
        <v>78</v>
      </c>
    </row>
    <row r="200" spans="1:65" s="2" customFormat="1" ht="24.2" customHeight="1">
      <c r="A200" s="31"/>
      <c r="B200" s="32"/>
      <c r="C200" s="161" t="s">
        <v>310</v>
      </c>
      <c r="D200" s="161" t="s">
        <v>135</v>
      </c>
      <c r="E200" s="162" t="s">
        <v>311</v>
      </c>
      <c r="F200" s="163" t="s">
        <v>312</v>
      </c>
      <c r="G200" s="164" t="s">
        <v>147</v>
      </c>
      <c r="H200" s="165">
        <v>10</v>
      </c>
      <c r="I200" s="166"/>
      <c r="J200" s="167">
        <f>ROUND(I200*H200,2)</f>
        <v>0</v>
      </c>
      <c r="K200" s="163" t="s">
        <v>139</v>
      </c>
      <c r="L200" s="36"/>
      <c r="M200" s="168" t="s">
        <v>1</v>
      </c>
      <c r="N200" s="169" t="s">
        <v>43</v>
      </c>
      <c r="O200" s="68"/>
      <c r="P200" s="170">
        <f>O200*H200</f>
        <v>0</v>
      </c>
      <c r="Q200" s="170">
        <v>0</v>
      </c>
      <c r="R200" s="170">
        <f>Q200*H200</f>
        <v>0</v>
      </c>
      <c r="S200" s="170">
        <v>0</v>
      </c>
      <c r="T200" s="171">
        <f>S200*H200</f>
        <v>0</v>
      </c>
      <c r="U200" s="31"/>
      <c r="V200" s="31"/>
      <c r="W200" s="31"/>
      <c r="X200" s="31"/>
      <c r="Y200" s="31"/>
      <c r="Z200" s="31"/>
      <c r="AA200" s="31"/>
      <c r="AB200" s="31"/>
      <c r="AC200" s="31"/>
      <c r="AD200" s="31"/>
      <c r="AE200" s="31"/>
      <c r="AR200" s="172" t="s">
        <v>140</v>
      </c>
      <c r="AT200" s="172" t="s">
        <v>135</v>
      </c>
      <c r="AU200" s="172" t="s">
        <v>78</v>
      </c>
      <c r="AY200" s="14" t="s">
        <v>141</v>
      </c>
      <c r="BE200" s="173">
        <f>IF(N200="základní",J200,0)</f>
        <v>0</v>
      </c>
      <c r="BF200" s="173">
        <f>IF(N200="snížená",J200,0)</f>
        <v>0</v>
      </c>
      <c r="BG200" s="173">
        <f>IF(N200="zákl. přenesená",J200,0)</f>
        <v>0</v>
      </c>
      <c r="BH200" s="173">
        <f>IF(N200="sníž. přenesená",J200,0)</f>
        <v>0</v>
      </c>
      <c r="BI200" s="173">
        <f>IF(N200="nulová",J200,0)</f>
        <v>0</v>
      </c>
      <c r="BJ200" s="14" t="s">
        <v>86</v>
      </c>
      <c r="BK200" s="173">
        <f>ROUND(I200*H200,2)</f>
        <v>0</v>
      </c>
      <c r="BL200" s="14" t="s">
        <v>140</v>
      </c>
      <c r="BM200" s="172" t="s">
        <v>313</v>
      </c>
    </row>
    <row r="201" spans="1:65" s="2" customFormat="1" ht="68.25">
      <c r="A201" s="31"/>
      <c r="B201" s="32"/>
      <c r="C201" s="33"/>
      <c r="D201" s="174" t="s">
        <v>143</v>
      </c>
      <c r="E201" s="33"/>
      <c r="F201" s="175" t="s">
        <v>314</v>
      </c>
      <c r="G201" s="33"/>
      <c r="H201" s="33"/>
      <c r="I201" s="176"/>
      <c r="J201" s="33"/>
      <c r="K201" s="33"/>
      <c r="L201" s="36"/>
      <c r="M201" s="177"/>
      <c r="N201" s="178"/>
      <c r="O201" s="68"/>
      <c r="P201" s="68"/>
      <c r="Q201" s="68"/>
      <c r="R201" s="68"/>
      <c r="S201" s="68"/>
      <c r="T201" s="69"/>
      <c r="U201" s="31"/>
      <c r="V201" s="31"/>
      <c r="W201" s="31"/>
      <c r="X201" s="31"/>
      <c r="Y201" s="31"/>
      <c r="Z201" s="31"/>
      <c r="AA201" s="31"/>
      <c r="AB201" s="31"/>
      <c r="AC201" s="31"/>
      <c r="AD201" s="31"/>
      <c r="AE201" s="31"/>
      <c r="AT201" s="14" t="s">
        <v>143</v>
      </c>
      <c r="AU201" s="14" t="s">
        <v>78</v>
      </c>
    </row>
    <row r="202" spans="1:65" s="2" customFormat="1" ht="19.5">
      <c r="A202" s="31"/>
      <c r="B202" s="32"/>
      <c r="C202" s="33"/>
      <c r="D202" s="174" t="s">
        <v>224</v>
      </c>
      <c r="E202" s="33"/>
      <c r="F202" s="179" t="s">
        <v>254</v>
      </c>
      <c r="G202" s="33"/>
      <c r="H202" s="33"/>
      <c r="I202" s="176"/>
      <c r="J202" s="33"/>
      <c r="K202" s="33"/>
      <c r="L202" s="36"/>
      <c r="M202" s="177"/>
      <c r="N202" s="178"/>
      <c r="O202" s="68"/>
      <c r="P202" s="68"/>
      <c r="Q202" s="68"/>
      <c r="R202" s="68"/>
      <c r="S202" s="68"/>
      <c r="T202" s="69"/>
      <c r="U202" s="31"/>
      <c r="V202" s="31"/>
      <c r="W202" s="31"/>
      <c r="X202" s="31"/>
      <c r="Y202" s="31"/>
      <c r="Z202" s="31"/>
      <c r="AA202" s="31"/>
      <c r="AB202" s="31"/>
      <c r="AC202" s="31"/>
      <c r="AD202" s="31"/>
      <c r="AE202" s="31"/>
      <c r="AT202" s="14" t="s">
        <v>224</v>
      </c>
      <c r="AU202" s="14" t="s">
        <v>78</v>
      </c>
    </row>
    <row r="203" spans="1:65" s="2" customFormat="1" ht="33" customHeight="1">
      <c r="A203" s="31"/>
      <c r="B203" s="32"/>
      <c r="C203" s="161" t="s">
        <v>315</v>
      </c>
      <c r="D203" s="161" t="s">
        <v>135</v>
      </c>
      <c r="E203" s="162" t="s">
        <v>316</v>
      </c>
      <c r="F203" s="163" t="s">
        <v>317</v>
      </c>
      <c r="G203" s="164" t="s">
        <v>147</v>
      </c>
      <c r="H203" s="165">
        <v>100</v>
      </c>
      <c r="I203" s="166"/>
      <c r="J203" s="167">
        <f>ROUND(I203*H203,2)</f>
        <v>0</v>
      </c>
      <c r="K203" s="163" t="s">
        <v>139</v>
      </c>
      <c r="L203" s="36"/>
      <c r="M203" s="168" t="s">
        <v>1</v>
      </c>
      <c r="N203" s="169" t="s">
        <v>43</v>
      </c>
      <c r="O203" s="68"/>
      <c r="P203" s="170">
        <f>O203*H203</f>
        <v>0</v>
      </c>
      <c r="Q203" s="170">
        <v>0</v>
      </c>
      <c r="R203" s="170">
        <f>Q203*H203</f>
        <v>0</v>
      </c>
      <c r="S203" s="170">
        <v>0</v>
      </c>
      <c r="T203" s="171">
        <f>S203*H203</f>
        <v>0</v>
      </c>
      <c r="U203" s="31"/>
      <c r="V203" s="31"/>
      <c r="W203" s="31"/>
      <c r="X203" s="31"/>
      <c r="Y203" s="31"/>
      <c r="Z203" s="31"/>
      <c r="AA203" s="31"/>
      <c r="AB203" s="31"/>
      <c r="AC203" s="31"/>
      <c r="AD203" s="31"/>
      <c r="AE203" s="31"/>
      <c r="AR203" s="172" t="s">
        <v>140</v>
      </c>
      <c r="AT203" s="172" t="s">
        <v>135</v>
      </c>
      <c r="AU203" s="172" t="s">
        <v>78</v>
      </c>
      <c r="AY203" s="14" t="s">
        <v>141</v>
      </c>
      <c r="BE203" s="173">
        <f>IF(N203="základní",J203,0)</f>
        <v>0</v>
      </c>
      <c r="BF203" s="173">
        <f>IF(N203="snížená",J203,0)</f>
        <v>0</v>
      </c>
      <c r="BG203" s="173">
        <f>IF(N203="zákl. přenesená",J203,0)</f>
        <v>0</v>
      </c>
      <c r="BH203" s="173">
        <f>IF(N203="sníž. přenesená",J203,0)</f>
        <v>0</v>
      </c>
      <c r="BI203" s="173">
        <f>IF(N203="nulová",J203,0)</f>
        <v>0</v>
      </c>
      <c r="BJ203" s="14" t="s">
        <v>86</v>
      </c>
      <c r="BK203" s="173">
        <f>ROUND(I203*H203,2)</f>
        <v>0</v>
      </c>
      <c r="BL203" s="14" t="s">
        <v>140</v>
      </c>
      <c r="BM203" s="172" t="s">
        <v>318</v>
      </c>
    </row>
    <row r="204" spans="1:65" s="2" customFormat="1" ht="68.25">
      <c r="A204" s="31"/>
      <c r="B204" s="32"/>
      <c r="C204" s="33"/>
      <c r="D204" s="174" t="s">
        <v>143</v>
      </c>
      <c r="E204" s="33"/>
      <c r="F204" s="175" t="s">
        <v>319</v>
      </c>
      <c r="G204" s="33"/>
      <c r="H204" s="33"/>
      <c r="I204" s="176"/>
      <c r="J204" s="33"/>
      <c r="K204" s="33"/>
      <c r="L204" s="36"/>
      <c r="M204" s="177"/>
      <c r="N204" s="178"/>
      <c r="O204" s="68"/>
      <c r="P204" s="68"/>
      <c r="Q204" s="68"/>
      <c r="R204" s="68"/>
      <c r="S204" s="68"/>
      <c r="T204" s="69"/>
      <c r="U204" s="31"/>
      <c r="V204" s="31"/>
      <c r="W204" s="31"/>
      <c r="X204" s="31"/>
      <c r="Y204" s="31"/>
      <c r="Z204" s="31"/>
      <c r="AA204" s="31"/>
      <c r="AB204" s="31"/>
      <c r="AC204" s="31"/>
      <c r="AD204" s="31"/>
      <c r="AE204" s="31"/>
      <c r="AT204" s="14" t="s">
        <v>143</v>
      </c>
      <c r="AU204" s="14" t="s">
        <v>78</v>
      </c>
    </row>
    <row r="205" spans="1:65" s="2" customFormat="1" ht="19.5">
      <c r="A205" s="31"/>
      <c r="B205" s="32"/>
      <c r="C205" s="33"/>
      <c r="D205" s="174" t="s">
        <v>224</v>
      </c>
      <c r="E205" s="33"/>
      <c r="F205" s="179" t="s">
        <v>225</v>
      </c>
      <c r="G205" s="33"/>
      <c r="H205" s="33"/>
      <c r="I205" s="176"/>
      <c r="J205" s="33"/>
      <c r="K205" s="33"/>
      <c r="L205" s="36"/>
      <c r="M205" s="177"/>
      <c r="N205" s="178"/>
      <c r="O205" s="68"/>
      <c r="P205" s="68"/>
      <c r="Q205" s="68"/>
      <c r="R205" s="68"/>
      <c r="S205" s="68"/>
      <c r="T205" s="69"/>
      <c r="U205" s="31"/>
      <c r="V205" s="31"/>
      <c r="W205" s="31"/>
      <c r="X205" s="31"/>
      <c r="Y205" s="31"/>
      <c r="Z205" s="31"/>
      <c r="AA205" s="31"/>
      <c r="AB205" s="31"/>
      <c r="AC205" s="31"/>
      <c r="AD205" s="31"/>
      <c r="AE205" s="31"/>
      <c r="AT205" s="14" t="s">
        <v>224</v>
      </c>
      <c r="AU205" s="14" t="s">
        <v>78</v>
      </c>
    </row>
    <row r="206" spans="1:65" s="2" customFormat="1" ht="33" customHeight="1">
      <c r="A206" s="31"/>
      <c r="B206" s="32"/>
      <c r="C206" s="161" t="s">
        <v>320</v>
      </c>
      <c r="D206" s="161" t="s">
        <v>135</v>
      </c>
      <c r="E206" s="162" t="s">
        <v>321</v>
      </c>
      <c r="F206" s="163" t="s">
        <v>322</v>
      </c>
      <c r="G206" s="164" t="s">
        <v>147</v>
      </c>
      <c r="H206" s="165">
        <v>100</v>
      </c>
      <c r="I206" s="166"/>
      <c r="J206" s="167">
        <f>ROUND(I206*H206,2)</f>
        <v>0</v>
      </c>
      <c r="K206" s="163" t="s">
        <v>139</v>
      </c>
      <c r="L206" s="36"/>
      <c r="M206" s="168" t="s">
        <v>1</v>
      </c>
      <c r="N206" s="169" t="s">
        <v>43</v>
      </c>
      <c r="O206" s="68"/>
      <c r="P206" s="170">
        <f>O206*H206</f>
        <v>0</v>
      </c>
      <c r="Q206" s="170">
        <v>0</v>
      </c>
      <c r="R206" s="170">
        <f>Q206*H206</f>
        <v>0</v>
      </c>
      <c r="S206" s="170">
        <v>0</v>
      </c>
      <c r="T206" s="171">
        <f>S206*H206</f>
        <v>0</v>
      </c>
      <c r="U206" s="31"/>
      <c r="V206" s="31"/>
      <c r="W206" s="31"/>
      <c r="X206" s="31"/>
      <c r="Y206" s="31"/>
      <c r="Z206" s="31"/>
      <c r="AA206" s="31"/>
      <c r="AB206" s="31"/>
      <c r="AC206" s="31"/>
      <c r="AD206" s="31"/>
      <c r="AE206" s="31"/>
      <c r="AR206" s="172" t="s">
        <v>140</v>
      </c>
      <c r="AT206" s="172" t="s">
        <v>135</v>
      </c>
      <c r="AU206" s="172" t="s">
        <v>78</v>
      </c>
      <c r="AY206" s="14" t="s">
        <v>141</v>
      </c>
      <c r="BE206" s="173">
        <f>IF(N206="základní",J206,0)</f>
        <v>0</v>
      </c>
      <c r="BF206" s="173">
        <f>IF(N206="snížená",J206,0)</f>
        <v>0</v>
      </c>
      <c r="BG206" s="173">
        <f>IF(N206="zákl. přenesená",J206,0)</f>
        <v>0</v>
      </c>
      <c r="BH206" s="173">
        <f>IF(N206="sníž. přenesená",J206,0)</f>
        <v>0</v>
      </c>
      <c r="BI206" s="173">
        <f>IF(N206="nulová",J206,0)</f>
        <v>0</v>
      </c>
      <c r="BJ206" s="14" t="s">
        <v>86</v>
      </c>
      <c r="BK206" s="173">
        <f>ROUND(I206*H206,2)</f>
        <v>0</v>
      </c>
      <c r="BL206" s="14" t="s">
        <v>140</v>
      </c>
      <c r="BM206" s="172" t="s">
        <v>323</v>
      </c>
    </row>
    <row r="207" spans="1:65" s="2" customFormat="1" ht="68.25">
      <c r="A207" s="31"/>
      <c r="B207" s="32"/>
      <c r="C207" s="33"/>
      <c r="D207" s="174" t="s">
        <v>143</v>
      </c>
      <c r="E207" s="33"/>
      <c r="F207" s="175" t="s">
        <v>324</v>
      </c>
      <c r="G207" s="33"/>
      <c r="H207" s="33"/>
      <c r="I207" s="176"/>
      <c r="J207" s="33"/>
      <c r="K207" s="33"/>
      <c r="L207" s="36"/>
      <c r="M207" s="177"/>
      <c r="N207" s="178"/>
      <c r="O207" s="68"/>
      <c r="P207" s="68"/>
      <c r="Q207" s="68"/>
      <c r="R207" s="68"/>
      <c r="S207" s="68"/>
      <c r="T207" s="69"/>
      <c r="U207" s="31"/>
      <c r="V207" s="31"/>
      <c r="W207" s="31"/>
      <c r="X207" s="31"/>
      <c r="Y207" s="31"/>
      <c r="Z207" s="31"/>
      <c r="AA207" s="31"/>
      <c r="AB207" s="31"/>
      <c r="AC207" s="31"/>
      <c r="AD207" s="31"/>
      <c r="AE207" s="31"/>
      <c r="AT207" s="14" t="s">
        <v>143</v>
      </c>
      <c r="AU207" s="14" t="s">
        <v>78</v>
      </c>
    </row>
    <row r="208" spans="1:65" s="2" customFormat="1" ht="19.5">
      <c r="A208" s="31"/>
      <c r="B208" s="32"/>
      <c r="C208" s="33"/>
      <c r="D208" s="174" t="s">
        <v>224</v>
      </c>
      <c r="E208" s="33"/>
      <c r="F208" s="179" t="s">
        <v>231</v>
      </c>
      <c r="G208" s="33"/>
      <c r="H208" s="33"/>
      <c r="I208" s="176"/>
      <c r="J208" s="33"/>
      <c r="K208" s="33"/>
      <c r="L208" s="36"/>
      <c r="M208" s="177"/>
      <c r="N208" s="178"/>
      <c r="O208" s="68"/>
      <c r="P208" s="68"/>
      <c r="Q208" s="68"/>
      <c r="R208" s="68"/>
      <c r="S208" s="68"/>
      <c r="T208" s="69"/>
      <c r="U208" s="31"/>
      <c r="V208" s="31"/>
      <c r="W208" s="31"/>
      <c r="X208" s="31"/>
      <c r="Y208" s="31"/>
      <c r="Z208" s="31"/>
      <c r="AA208" s="31"/>
      <c r="AB208" s="31"/>
      <c r="AC208" s="31"/>
      <c r="AD208" s="31"/>
      <c r="AE208" s="31"/>
      <c r="AT208" s="14" t="s">
        <v>224</v>
      </c>
      <c r="AU208" s="14" t="s">
        <v>78</v>
      </c>
    </row>
    <row r="209" spans="1:65" s="2" customFormat="1" ht="33" customHeight="1">
      <c r="A209" s="31"/>
      <c r="B209" s="32"/>
      <c r="C209" s="161" t="s">
        <v>325</v>
      </c>
      <c r="D209" s="161" t="s">
        <v>135</v>
      </c>
      <c r="E209" s="162" t="s">
        <v>326</v>
      </c>
      <c r="F209" s="163" t="s">
        <v>327</v>
      </c>
      <c r="G209" s="164" t="s">
        <v>147</v>
      </c>
      <c r="H209" s="165">
        <v>100</v>
      </c>
      <c r="I209" s="166"/>
      <c r="J209" s="167">
        <f>ROUND(I209*H209,2)</f>
        <v>0</v>
      </c>
      <c r="K209" s="163" t="s">
        <v>139</v>
      </c>
      <c r="L209" s="36"/>
      <c r="M209" s="168" t="s">
        <v>1</v>
      </c>
      <c r="N209" s="169" t="s">
        <v>43</v>
      </c>
      <c r="O209" s="68"/>
      <c r="P209" s="170">
        <f>O209*H209</f>
        <v>0</v>
      </c>
      <c r="Q209" s="170">
        <v>0</v>
      </c>
      <c r="R209" s="170">
        <f>Q209*H209</f>
        <v>0</v>
      </c>
      <c r="S209" s="170">
        <v>0</v>
      </c>
      <c r="T209" s="171">
        <f>S209*H209</f>
        <v>0</v>
      </c>
      <c r="U209" s="31"/>
      <c r="V209" s="31"/>
      <c r="W209" s="31"/>
      <c r="X209" s="31"/>
      <c r="Y209" s="31"/>
      <c r="Z209" s="31"/>
      <c r="AA209" s="31"/>
      <c r="AB209" s="31"/>
      <c r="AC209" s="31"/>
      <c r="AD209" s="31"/>
      <c r="AE209" s="31"/>
      <c r="AR209" s="172" t="s">
        <v>140</v>
      </c>
      <c r="AT209" s="172" t="s">
        <v>135</v>
      </c>
      <c r="AU209" s="172" t="s">
        <v>78</v>
      </c>
      <c r="AY209" s="14" t="s">
        <v>141</v>
      </c>
      <c r="BE209" s="173">
        <f>IF(N209="základní",J209,0)</f>
        <v>0</v>
      </c>
      <c r="BF209" s="173">
        <f>IF(N209="snížená",J209,0)</f>
        <v>0</v>
      </c>
      <c r="BG209" s="173">
        <f>IF(N209="zákl. přenesená",J209,0)</f>
        <v>0</v>
      </c>
      <c r="BH209" s="173">
        <f>IF(N209="sníž. přenesená",J209,0)</f>
        <v>0</v>
      </c>
      <c r="BI209" s="173">
        <f>IF(N209="nulová",J209,0)</f>
        <v>0</v>
      </c>
      <c r="BJ209" s="14" t="s">
        <v>86</v>
      </c>
      <c r="BK209" s="173">
        <f>ROUND(I209*H209,2)</f>
        <v>0</v>
      </c>
      <c r="BL209" s="14" t="s">
        <v>140</v>
      </c>
      <c r="BM209" s="172" t="s">
        <v>328</v>
      </c>
    </row>
    <row r="210" spans="1:65" s="2" customFormat="1" ht="68.25">
      <c r="A210" s="31"/>
      <c r="B210" s="32"/>
      <c r="C210" s="33"/>
      <c r="D210" s="174" t="s">
        <v>143</v>
      </c>
      <c r="E210" s="33"/>
      <c r="F210" s="175" t="s">
        <v>329</v>
      </c>
      <c r="G210" s="33"/>
      <c r="H210" s="33"/>
      <c r="I210" s="176"/>
      <c r="J210" s="33"/>
      <c r="K210" s="33"/>
      <c r="L210" s="36"/>
      <c r="M210" s="177"/>
      <c r="N210" s="178"/>
      <c r="O210" s="68"/>
      <c r="P210" s="68"/>
      <c r="Q210" s="68"/>
      <c r="R210" s="68"/>
      <c r="S210" s="68"/>
      <c r="T210" s="69"/>
      <c r="U210" s="31"/>
      <c r="V210" s="31"/>
      <c r="W210" s="31"/>
      <c r="X210" s="31"/>
      <c r="Y210" s="31"/>
      <c r="Z210" s="31"/>
      <c r="AA210" s="31"/>
      <c r="AB210" s="31"/>
      <c r="AC210" s="31"/>
      <c r="AD210" s="31"/>
      <c r="AE210" s="31"/>
      <c r="AT210" s="14" t="s">
        <v>143</v>
      </c>
      <c r="AU210" s="14" t="s">
        <v>78</v>
      </c>
    </row>
    <row r="211" spans="1:65" s="2" customFormat="1" ht="19.5">
      <c r="A211" s="31"/>
      <c r="B211" s="32"/>
      <c r="C211" s="33"/>
      <c r="D211" s="174" t="s">
        <v>224</v>
      </c>
      <c r="E211" s="33"/>
      <c r="F211" s="179" t="s">
        <v>237</v>
      </c>
      <c r="G211" s="33"/>
      <c r="H211" s="33"/>
      <c r="I211" s="176"/>
      <c r="J211" s="33"/>
      <c r="K211" s="33"/>
      <c r="L211" s="36"/>
      <c r="M211" s="177"/>
      <c r="N211" s="178"/>
      <c r="O211" s="68"/>
      <c r="P211" s="68"/>
      <c r="Q211" s="68"/>
      <c r="R211" s="68"/>
      <c r="S211" s="68"/>
      <c r="T211" s="69"/>
      <c r="U211" s="31"/>
      <c r="V211" s="31"/>
      <c r="W211" s="31"/>
      <c r="X211" s="31"/>
      <c r="Y211" s="31"/>
      <c r="Z211" s="31"/>
      <c r="AA211" s="31"/>
      <c r="AB211" s="31"/>
      <c r="AC211" s="31"/>
      <c r="AD211" s="31"/>
      <c r="AE211" s="31"/>
      <c r="AT211" s="14" t="s">
        <v>224</v>
      </c>
      <c r="AU211" s="14" t="s">
        <v>78</v>
      </c>
    </row>
    <row r="212" spans="1:65" s="2" customFormat="1" ht="33" customHeight="1">
      <c r="A212" s="31"/>
      <c r="B212" s="32"/>
      <c r="C212" s="161" t="s">
        <v>330</v>
      </c>
      <c r="D212" s="161" t="s">
        <v>135</v>
      </c>
      <c r="E212" s="162" t="s">
        <v>331</v>
      </c>
      <c r="F212" s="163" t="s">
        <v>332</v>
      </c>
      <c r="G212" s="164" t="s">
        <v>147</v>
      </c>
      <c r="H212" s="165">
        <v>20</v>
      </c>
      <c r="I212" s="166"/>
      <c r="J212" s="167">
        <f>ROUND(I212*H212,2)</f>
        <v>0</v>
      </c>
      <c r="K212" s="163" t="s">
        <v>139</v>
      </c>
      <c r="L212" s="36"/>
      <c r="M212" s="168" t="s">
        <v>1</v>
      </c>
      <c r="N212" s="169" t="s">
        <v>43</v>
      </c>
      <c r="O212" s="68"/>
      <c r="P212" s="170">
        <f>O212*H212</f>
        <v>0</v>
      </c>
      <c r="Q212" s="170">
        <v>0</v>
      </c>
      <c r="R212" s="170">
        <f>Q212*H212</f>
        <v>0</v>
      </c>
      <c r="S212" s="170">
        <v>0</v>
      </c>
      <c r="T212" s="171">
        <f>S212*H212</f>
        <v>0</v>
      </c>
      <c r="U212" s="31"/>
      <c r="V212" s="31"/>
      <c r="W212" s="31"/>
      <c r="X212" s="31"/>
      <c r="Y212" s="31"/>
      <c r="Z212" s="31"/>
      <c r="AA212" s="31"/>
      <c r="AB212" s="31"/>
      <c r="AC212" s="31"/>
      <c r="AD212" s="31"/>
      <c r="AE212" s="31"/>
      <c r="AR212" s="172" t="s">
        <v>140</v>
      </c>
      <c r="AT212" s="172" t="s">
        <v>135</v>
      </c>
      <c r="AU212" s="172" t="s">
        <v>78</v>
      </c>
      <c r="AY212" s="14" t="s">
        <v>141</v>
      </c>
      <c r="BE212" s="173">
        <f>IF(N212="základní",J212,0)</f>
        <v>0</v>
      </c>
      <c r="BF212" s="173">
        <f>IF(N212="snížená",J212,0)</f>
        <v>0</v>
      </c>
      <c r="BG212" s="173">
        <f>IF(N212="zákl. přenesená",J212,0)</f>
        <v>0</v>
      </c>
      <c r="BH212" s="173">
        <f>IF(N212="sníž. přenesená",J212,0)</f>
        <v>0</v>
      </c>
      <c r="BI212" s="173">
        <f>IF(N212="nulová",J212,0)</f>
        <v>0</v>
      </c>
      <c r="BJ212" s="14" t="s">
        <v>86</v>
      </c>
      <c r="BK212" s="173">
        <f>ROUND(I212*H212,2)</f>
        <v>0</v>
      </c>
      <c r="BL212" s="14" t="s">
        <v>140</v>
      </c>
      <c r="BM212" s="172" t="s">
        <v>333</v>
      </c>
    </row>
    <row r="213" spans="1:65" s="2" customFormat="1" ht="68.25">
      <c r="A213" s="31"/>
      <c r="B213" s="32"/>
      <c r="C213" s="33"/>
      <c r="D213" s="174" t="s">
        <v>143</v>
      </c>
      <c r="E213" s="33"/>
      <c r="F213" s="175" t="s">
        <v>334</v>
      </c>
      <c r="G213" s="33"/>
      <c r="H213" s="33"/>
      <c r="I213" s="176"/>
      <c r="J213" s="33"/>
      <c r="K213" s="33"/>
      <c r="L213" s="36"/>
      <c r="M213" s="177"/>
      <c r="N213" s="178"/>
      <c r="O213" s="68"/>
      <c r="P213" s="68"/>
      <c r="Q213" s="68"/>
      <c r="R213" s="68"/>
      <c r="S213" s="68"/>
      <c r="T213" s="69"/>
      <c r="U213" s="31"/>
      <c r="V213" s="31"/>
      <c r="W213" s="31"/>
      <c r="X213" s="31"/>
      <c r="Y213" s="31"/>
      <c r="Z213" s="31"/>
      <c r="AA213" s="31"/>
      <c r="AB213" s="31"/>
      <c r="AC213" s="31"/>
      <c r="AD213" s="31"/>
      <c r="AE213" s="31"/>
      <c r="AT213" s="14" t="s">
        <v>143</v>
      </c>
      <c r="AU213" s="14" t="s">
        <v>78</v>
      </c>
    </row>
    <row r="214" spans="1:65" s="2" customFormat="1" ht="19.5">
      <c r="A214" s="31"/>
      <c r="B214" s="32"/>
      <c r="C214" s="33"/>
      <c r="D214" s="174" t="s">
        <v>224</v>
      </c>
      <c r="E214" s="33"/>
      <c r="F214" s="179" t="s">
        <v>243</v>
      </c>
      <c r="G214" s="33"/>
      <c r="H214" s="33"/>
      <c r="I214" s="176"/>
      <c r="J214" s="33"/>
      <c r="K214" s="33"/>
      <c r="L214" s="36"/>
      <c r="M214" s="177"/>
      <c r="N214" s="178"/>
      <c r="O214" s="68"/>
      <c r="P214" s="68"/>
      <c r="Q214" s="68"/>
      <c r="R214" s="68"/>
      <c r="S214" s="68"/>
      <c r="T214" s="69"/>
      <c r="U214" s="31"/>
      <c r="V214" s="31"/>
      <c r="W214" s="31"/>
      <c r="X214" s="31"/>
      <c r="Y214" s="31"/>
      <c r="Z214" s="31"/>
      <c r="AA214" s="31"/>
      <c r="AB214" s="31"/>
      <c r="AC214" s="31"/>
      <c r="AD214" s="31"/>
      <c r="AE214" s="31"/>
      <c r="AT214" s="14" t="s">
        <v>224</v>
      </c>
      <c r="AU214" s="14" t="s">
        <v>78</v>
      </c>
    </row>
    <row r="215" spans="1:65" s="2" customFormat="1" ht="33" customHeight="1">
      <c r="A215" s="31"/>
      <c r="B215" s="32"/>
      <c r="C215" s="161" t="s">
        <v>335</v>
      </c>
      <c r="D215" s="161" t="s">
        <v>135</v>
      </c>
      <c r="E215" s="162" t="s">
        <v>336</v>
      </c>
      <c r="F215" s="163" t="s">
        <v>337</v>
      </c>
      <c r="G215" s="164" t="s">
        <v>147</v>
      </c>
      <c r="H215" s="165">
        <v>20</v>
      </c>
      <c r="I215" s="166"/>
      <c r="J215" s="167">
        <f>ROUND(I215*H215,2)</f>
        <v>0</v>
      </c>
      <c r="K215" s="163" t="s">
        <v>139</v>
      </c>
      <c r="L215" s="36"/>
      <c r="M215" s="168" t="s">
        <v>1</v>
      </c>
      <c r="N215" s="169" t="s">
        <v>43</v>
      </c>
      <c r="O215" s="68"/>
      <c r="P215" s="170">
        <f>O215*H215</f>
        <v>0</v>
      </c>
      <c r="Q215" s="170">
        <v>0</v>
      </c>
      <c r="R215" s="170">
        <f>Q215*H215</f>
        <v>0</v>
      </c>
      <c r="S215" s="170">
        <v>0</v>
      </c>
      <c r="T215" s="171">
        <f>S215*H215</f>
        <v>0</v>
      </c>
      <c r="U215" s="31"/>
      <c r="V215" s="31"/>
      <c r="W215" s="31"/>
      <c r="X215" s="31"/>
      <c r="Y215" s="31"/>
      <c r="Z215" s="31"/>
      <c r="AA215" s="31"/>
      <c r="AB215" s="31"/>
      <c r="AC215" s="31"/>
      <c r="AD215" s="31"/>
      <c r="AE215" s="31"/>
      <c r="AR215" s="172" t="s">
        <v>140</v>
      </c>
      <c r="AT215" s="172" t="s">
        <v>135</v>
      </c>
      <c r="AU215" s="172" t="s">
        <v>78</v>
      </c>
      <c r="AY215" s="14" t="s">
        <v>141</v>
      </c>
      <c r="BE215" s="173">
        <f>IF(N215="základní",J215,0)</f>
        <v>0</v>
      </c>
      <c r="BF215" s="173">
        <f>IF(N215="snížená",J215,0)</f>
        <v>0</v>
      </c>
      <c r="BG215" s="173">
        <f>IF(N215="zákl. přenesená",J215,0)</f>
        <v>0</v>
      </c>
      <c r="BH215" s="173">
        <f>IF(N215="sníž. přenesená",J215,0)</f>
        <v>0</v>
      </c>
      <c r="BI215" s="173">
        <f>IF(N215="nulová",J215,0)</f>
        <v>0</v>
      </c>
      <c r="BJ215" s="14" t="s">
        <v>86</v>
      </c>
      <c r="BK215" s="173">
        <f>ROUND(I215*H215,2)</f>
        <v>0</v>
      </c>
      <c r="BL215" s="14" t="s">
        <v>140</v>
      </c>
      <c r="BM215" s="172" t="s">
        <v>338</v>
      </c>
    </row>
    <row r="216" spans="1:65" s="2" customFormat="1" ht="68.25">
      <c r="A216" s="31"/>
      <c r="B216" s="32"/>
      <c r="C216" s="33"/>
      <c r="D216" s="174" t="s">
        <v>143</v>
      </c>
      <c r="E216" s="33"/>
      <c r="F216" s="175" t="s">
        <v>339</v>
      </c>
      <c r="G216" s="33"/>
      <c r="H216" s="33"/>
      <c r="I216" s="176"/>
      <c r="J216" s="33"/>
      <c r="K216" s="33"/>
      <c r="L216" s="36"/>
      <c r="M216" s="177"/>
      <c r="N216" s="178"/>
      <c r="O216" s="68"/>
      <c r="P216" s="68"/>
      <c r="Q216" s="68"/>
      <c r="R216" s="68"/>
      <c r="S216" s="68"/>
      <c r="T216" s="69"/>
      <c r="U216" s="31"/>
      <c r="V216" s="31"/>
      <c r="W216" s="31"/>
      <c r="X216" s="31"/>
      <c r="Y216" s="31"/>
      <c r="Z216" s="31"/>
      <c r="AA216" s="31"/>
      <c r="AB216" s="31"/>
      <c r="AC216" s="31"/>
      <c r="AD216" s="31"/>
      <c r="AE216" s="31"/>
      <c r="AT216" s="14" t="s">
        <v>143</v>
      </c>
      <c r="AU216" s="14" t="s">
        <v>78</v>
      </c>
    </row>
    <row r="217" spans="1:65" s="2" customFormat="1" ht="19.5">
      <c r="A217" s="31"/>
      <c r="B217" s="32"/>
      <c r="C217" s="33"/>
      <c r="D217" s="174" t="s">
        <v>224</v>
      </c>
      <c r="E217" s="33"/>
      <c r="F217" s="179" t="s">
        <v>248</v>
      </c>
      <c r="G217" s="33"/>
      <c r="H217" s="33"/>
      <c r="I217" s="176"/>
      <c r="J217" s="33"/>
      <c r="K217" s="33"/>
      <c r="L217" s="36"/>
      <c r="M217" s="177"/>
      <c r="N217" s="178"/>
      <c r="O217" s="68"/>
      <c r="P217" s="68"/>
      <c r="Q217" s="68"/>
      <c r="R217" s="68"/>
      <c r="S217" s="68"/>
      <c r="T217" s="69"/>
      <c r="U217" s="31"/>
      <c r="V217" s="31"/>
      <c r="W217" s="31"/>
      <c r="X217" s="31"/>
      <c r="Y217" s="31"/>
      <c r="Z217" s="31"/>
      <c r="AA217" s="31"/>
      <c r="AB217" s="31"/>
      <c r="AC217" s="31"/>
      <c r="AD217" s="31"/>
      <c r="AE217" s="31"/>
      <c r="AT217" s="14" t="s">
        <v>224</v>
      </c>
      <c r="AU217" s="14" t="s">
        <v>78</v>
      </c>
    </row>
    <row r="218" spans="1:65" s="2" customFormat="1" ht="24.2" customHeight="1">
      <c r="A218" s="31"/>
      <c r="B218" s="32"/>
      <c r="C218" s="161" t="s">
        <v>340</v>
      </c>
      <c r="D218" s="161" t="s">
        <v>135</v>
      </c>
      <c r="E218" s="162" t="s">
        <v>341</v>
      </c>
      <c r="F218" s="163" t="s">
        <v>342</v>
      </c>
      <c r="G218" s="164" t="s">
        <v>147</v>
      </c>
      <c r="H218" s="165">
        <v>10</v>
      </c>
      <c r="I218" s="166"/>
      <c r="J218" s="167">
        <f>ROUND(I218*H218,2)</f>
        <v>0</v>
      </c>
      <c r="K218" s="163" t="s">
        <v>139</v>
      </c>
      <c r="L218" s="36"/>
      <c r="M218" s="168" t="s">
        <v>1</v>
      </c>
      <c r="N218" s="169" t="s">
        <v>43</v>
      </c>
      <c r="O218" s="68"/>
      <c r="P218" s="170">
        <f>O218*H218</f>
        <v>0</v>
      </c>
      <c r="Q218" s="170">
        <v>0</v>
      </c>
      <c r="R218" s="170">
        <f>Q218*H218</f>
        <v>0</v>
      </c>
      <c r="S218" s="170">
        <v>0</v>
      </c>
      <c r="T218" s="171">
        <f>S218*H218</f>
        <v>0</v>
      </c>
      <c r="U218" s="31"/>
      <c r="V218" s="31"/>
      <c r="W218" s="31"/>
      <c r="X218" s="31"/>
      <c r="Y218" s="31"/>
      <c r="Z218" s="31"/>
      <c r="AA218" s="31"/>
      <c r="AB218" s="31"/>
      <c r="AC218" s="31"/>
      <c r="AD218" s="31"/>
      <c r="AE218" s="31"/>
      <c r="AR218" s="172" t="s">
        <v>140</v>
      </c>
      <c r="AT218" s="172" t="s">
        <v>135</v>
      </c>
      <c r="AU218" s="172" t="s">
        <v>78</v>
      </c>
      <c r="AY218" s="14" t="s">
        <v>141</v>
      </c>
      <c r="BE218" s="173">
        <f>IF(N218="základní",J218,0)</f>
        <v>0</v>
      </c>
      <c r="BF218" s="173">
        <f>IF(N218="snížená",J218,0)</f>
        <v>0</v>
      </c>
      <c r="BG218" s="173">
        <f>IF(N218="zákl. přenesená",J218,0)</f>
        <v>0</v>
      </c>
      <c r="BH218" s="173">
        <f>IF(N218="sníž. přenesená",J218,0)</f>
        <v>0</v>
      </c>
      <c r="BI218" s="173">
        <f>IF(N218="nulová",J218,0)</f>
        <v>0</v>
      </c>
      <c r="BJ218" s="14" t="s">
        <v>86</v>
      </c>
      <c r="BK218" s="173">
        <f>ROUND(I218*H218,2)</f>
        <v>0</v>
      </c>
      <c r="BL218" s="14" t="s">
        <v>140</v>
      </c>
      <c r="BM218" s="172" t="s">
        <v>343</v>
      </c>
    </row>
    <row r="219" spans="1:65" s="2" customFormat="1" ht="68.25">
      <c r="A219" s="31"/>
      <c r="B219" s="32"/>
      <c r="C219" s="33"/>
      <c r="D219" s="174" t="s">
        <v>143</v>
      </c>
      <c r="E219" s="33"/>
      <c r="F219" s="175" t="s">
        <v>344</v>
      </c>
      <c r="G219" s="33"/>
      <c r="H219" s="33"/>
      <c r="I219" s="176"/>
      <c r="J219" s="33"/>
      <c r="K219" s="33"/>
      <c r="L219" s="36"/>
      <c r="M219" s="177"/>
      <c r="N219" s="178"/>
      <c r="O219" s="68"/>
      <c r="P219" s="68"/>
      <c r="Q219" s="68"/>
      <c r="R219" s="68"/>
      <c r="S219" s="68"/>
      <c r="T219" s="69"/>
      <c r="U219" s="31"/>
      <c r="V219" s="31"/>
      <c r="W219" s="31"/>
      <c r="X219" s="31"/>
      <c r="Y219" s="31"/>
      <c r="Z219" s="31"/>
      <c r="AA219" s="31"/>
      <c r="AB219" s="31"/>
      <c r="AC219" s="31"/>
      <c r="AD219" s="31"/>
      <c r="AE219" s="31"/>
      <c r="AT219" s="14" t="s">
        <v>143</v>
      </c>
      <c r="AU219" s="14" t="s">
        <v>78</v>
      </c>
    </row>
    <row r="220" spans="1:65" s="2" customFormat="1" ht="19.5">
      <c r="A220" s="31"/>
      <c r="B220" s="32"/>
      <c r="C220" s="33"/>
      <c r="D220" s="174" t="s">
        <v>224</v>
      </c>
      <c r="E220" s="33"/>
      <c r="F220" s="179" t="s">
        <v>254</v>
      </c>
      <c r="G220" s="33"/>
      <c r="H220" s="33"/>
      <c r="I220" s="176"/>
      <c r="J220" s="33"/>
      <c r="K220" s="33"/>
      <c r="L220" s="36"/>
      <c r="M220" s="177"/>
      <c r="N220" s="178"/>
      <c r="O220" s="68"/>
      <c r="P220" s="68"/>
      <c r="Q220" s="68"/>
      <c r="R220" s="68"/>
      <c r="S220" s="68"/>
      <c r="T220" s="69"/>
      <c r="U220" s="31"/>
      <c r="V220" s="31"/>
      <c r="W220" s="31"/>
      <c r="X220" s="31"/>
      <c r="Y220" s="31"/>
      <c r="Z220" s="31"/>
      <c r="AA220" s="31"/>
      <c r="AB220" s="31"/>
      <c r="AC220" s="31"/>
      <c r="AD220" s="31"/>
      <c r="AE220" s="31"/>
      <c r="AT220" s="14" t="s">
        <v>224</v>
      </c>
      <c r="AU220" s="14" t="s">
        <v>78</v>
      </c>
    </row>
    <row r="221" spans="1:65" s="2" customFormat="1" ht="33" customHeight="1">
      <c r="A221" s="31"/>
      <c r="B221" s="32"/>
      <c r="C221" s="161" t="s">
        <v>345</v>
      </c>
      <c r="D221" s="161" t="s">
        <v>135</v>
      </c>
      <c r="E221" s="162" t="s">
        <v>346</v>
      </c>
      <c r="F221" s="163" t="s">
        <v>347</v>
      </c>
      <c r="G221" s="164" t="s">
        <v>147</v>
      </c>
      <c r="H221" s="165">
        <v>100</v>
      </c>
      <c r="I221" s="166"/>
      <c r="J221" s="167">
        <f>ROUND(I221*H221,2)</f>
        <v>0</v>
      </c>
      <c r="K221" s="163" t="s">
        <v>139</v>
      </c>
      <c r="L221" s="36"/>
      <c r="M221" s="168" t="s">
        <v>1</v>
      </c>
      <c r="N221" s="169" t="s">
        <v>43</v>
      </c>
      <c r="O221" s="68"/>
      <c r="P221" s="170">
        <f>O221*H221</f>
        <v>0</v>
      </c>
      <c r="Q221" s="170">
        <v>0</v>
      </c>
      <c r="R221" s="170">
        <f>Q221*H221</f>
        <v>0</v>
      </c>
      <c r="S221" s="170">
        <v>0</v>
      </c>
      <c r="T221" s="171">
        <f>S221*H221</f>
        <v>0</v>
      </c>
      <c r="U221" s="31"/>
      <c r="V221" s="31"/>
      <c r="W221" s="31"/>
      <c r="X221" s="31"/>
      <c r="Y221" s="31"/>
      <c r="Z221" s="31"/>
      <c r="AA221" s="31"/>
      <c r="AB221" s="31"/>
      <c r="AC221" s="31"/>
      <c r="AD221" s="31"/>
      <c r="AE221" s="31"/>
      <c r="AR221" s="172" t="s">
        <v>140</v>
      </c>
      <c r="AT221" s="172" t="s">
        <v>135</v>
      </c>
      <c r="AU221" s="172" t="s">
        <v>78</v>
      </c>
      <c r="AY221" s="14" t="s">
        <v>141</v>
      </c>
      <c r="BE221" s="173">
        <f>IF(N221="základní",J221,0)</f>
        <v>0</v>
      </c>
      <c r="BF221" s="173">
        <f>IF(N221="snížená",J221,0)</f>
        <v>0</v>
      </c>
      <c r="BG221" s="173">
        <f>IF(N221="zákl. přenesená",J221,0)</f>
        <v>0</v>
      </c>
      <c r="BH221" s="173">
        <f>IF(N221="sníž. přenesená",J221,0)</f>
        <v>0</v>
      </c>
      <c r="BI221" s="173">
        <f>IF(N221="nulová",J221,0)</f>
        <v>0</v>
      </c>
      <c r="BJ221" s="14" t="s">
        <v>86</v>
      </c>
      <c r="BK221" s="173">
        <f>ROUND(I221*H221,2)</f>
        <v>0</v>
      </c>
      <c r="BL221" s="14" t="s">
        <v>140</v>
      </c>
      <c r="BM221" s="172" t="s">
        <v>348</v>
      </c>
    </row>
    <row r="222" spans="1:65" s="2" customFormat="1" ht="68.25">
      <c r="A222" s="31"/>
      <c r="B222" s="32"/>
      <c r="C222" s="33"/>
      <c r="D222" s="174" t="s">
        <v>143</v>
      </c>
      <c r="E222" s="33"/>
      <c r="F222" s="175" t="s">
        <v>349</v>
      </c>
      <c r="G222" s="33"/>
      <c r="H222" s="33"/>
      <c r="I222" s="176"/>
      <c r="J222" s="33"/>
      <c r="K222" s="33"/>
      <c r="L222" s="36"/>
      <c r="M222" s="177"/>
      <c r="N222" s="178"/>
      <c r="O222" s="68"/>
      <c r="P222" s="68"/>
      <c r="Q222" s="68"/>
      <c r="R222" s="68"/>
      <c r="S222" s="68"/>
      <c r="T222" s="69"/>
      <c r="U222" s="31"/>
      <c r="V222" s="31"/>
      <c r="W222" s="31"/>
      <c r="X222" s="31"/>
      <c r="Y222" s="31"/>
      <c r="Z222" s="31"/>
      <c r="AA222" s="31"/>
      <c r="AB222" s="31"/>
      <c r="AC222" s="31"/>
      <c r="AD222" s="31"/>
      <c r="AE222" s="31"/>
      <c r="AT222" s="14" t="s">
        <v>143</v>
      </c>
      <c r="AU222" s="14" t="s">
        <v>78</v>
      </c>
    </row>
    <row r="223" spans="1:65" s="2" customFormat="1" ht="19.5">
      <c r="A223" s="31"/>
      <c r="B223" s="32"/>
      <c r="C223" s="33"/>
      <c r="D223" s="174" t="s">
        <v>224</v>
      </c>
      <c r="E223" s="33"/>
      <c r="F223" s="179" t="s">
        <v>225</v>
      </c>
      <c r="G223" s="33"/>
      <c r="H223" s="33"/>
      <c r="I223" s="176"/>
      <c r="J223" s="33"/>
      <c r="K223" s="33"/>
      <c r="L223" s="36"/>
      <c r="M223" s="177"/>
      <c r="N223" s="178"/>
      <c r="O223" s="68"/>
      <c r="P223" s="68"/>
      <c r="Q223" s="68"/>
      <c r="R223" s="68"/>
      <c r="S223" s="68"/>
      <c r="T223" s="69"/>
      <c r="U223" s="31"/>
      <c r="V223" s="31"/>
      <c r="W223" s="31"/>
      <c r="X223" s="31"/>
      <c r="Y223" s="31"/>
      <c r="Z223" s="31"/>
      <c r="AA223" s="31"/>
      <c r="AB223" s="31"/>
      <c r="AC223" s="31"/>
      <c r="AD223" s="31"/>
      <c r="AE223" s="31"/>
      <c r="AT223" s="14" t="s">
        <v>224</v>
      </c>
      <c r="AU223" s="14" t="s">
        <v>78</v>
      </c>
    </row>
    <row r="224" spans="1:65" s="2" customFormat="1" ht="33" customHeight="1">
      <c r="A224" s="31"/>
      <c r="B224" s="32"/>
      <c r="C224" s="161" t="s">
        <v>350</v>
      </c>
      <c r="D224" s="161" t="s">
        <v>135</v>
      </c>
      <c r="E224" s="162" t="s">
        <v>351</v>
      </c>
      <c r="F224" s="163" t="s">
        <v>352</v>
      </c>
      <c r="G224" s="164" t="s">
        <v>147</v>
      </c>
      <c r="H224" s="165">
        <v>100</v>
      </c>
      <c r="I224" s="166"/>
      <c r="J224" s="167">
        <f>ROUND(I224*H224,2)</f>
        <v>0</v>
      </c>
      <c r="K224" s="163" t="s">
        <v>139</v>
      </c>
      <c r="L224" s="36"/>
      <c r="M224" s="168" t="s">
        <v>1</v>
      </c>
      <c r="N224" s="169" t="s">
        <v>43</v>
      </c>
      <c r="O224" s="68"/>
      <c r="P224" s="170">
        <f>O224*H224</f>
        <v>0</v>
      </c>
      <c r="Q224" s="170">
        <v>0</v>
      </c>
      <c r="R224" s="170">
        <f>Q224*H224</f>
        <v>0</v>
      </c>
      <c r="S224" s="170">
        <v>0</v>
      </c>
      <c r="T224" s="171">
        <f>S224*H224</f>
        <v>0</v>
      </c>
      <c r="U224" s="31"/>
      <c r="V224" s="31"/>
      <c r="W224" s="31"/>
      <c r="X224" s="31"/>
      <c r="Y224" s="31"/>
      <c r="Z224" s="31"/>
      <c r="AA224" s="31"/>
      <c r="AB224" s="31"/>
      <c r="AC224" s="31"/>
      <c r="AD224" s="31"/>
      <c r="AE224" s="31"/>
      <c r="AR224" s="172" t="s">
        <v>140</v>
      </c>
      <c r="AT224" s="172" t="s">
        <v>135</v>
      </c>
      <c r="AU224" s="172" t="s">
        <v>78</v>
      </c>
      <c r="AY224" s="14" t="s">
        <v>141</v>
      </c>
      <c r="BE224" s="173">
        <f>IF(N224="základní",J224,0)</f>
        <v>0</v>
      </c>
      <c r="BF224" s="173">
        <f>IF(N224="snížená",J224,0)</f>
        <v>0</v>
      </c>
      <c r="BG224" s="173">
        <f>IF(N224="zákl. přenesená",J224,0)</f>
        <v>0</v>
      </c>
      <c r="BH224" s="173">
        <f>IF(N224="sníž. přenesená",J224,0)</f>
        <v>0</v>
      </c>
      <c r="BI224" s="173">
        <f>IF(N224="nulová",J224,0)</f>
        <v>0</v>
      </c>
      <c r="BJ224" s="14" t="s">
        <v>86</v>
      </c>
      <c r="BK224" s="173">
        <f>ROUND(I224*H224,2)</f>
        <v>0</v>
      </c>
      <c r="BL224" s="14" t="s">
        <v>140</v>
      </c>
      <c r="BM224" s="172" t="s">
        <v>353</v>
      </c>
    </row>
    <row r="225" spans="1:65" s="2" customFormat="1" ht="68.25">
      <c r="A225" s="31"/>
      <c r="B225" s="32"/>
      <c r="C225" s="33"/>
      <c r="D225" s="174" t="s">
        <v>143</v>
      </c>
      <c r="E225" s="33"/>
      <c r="F225" s="175" t="s">
        <v>354</v>
      </c>
      <c r="G225" s="33"/>
      <c r="H225" s="33"/>
      <c r="I225" s="176"/>
      <c r="J225" s="33"/>
      <c r="K225" s="33"/>
      <c r="L225" s="36"/>
      <c r="M225" s="177"/>
      <c r="N225" s="178"/>
      <c r="O225" s="68"/>
      <c r="P225" s="68"/>
      <c r="Q225" s="68"/>
      <c r="R225" s="68"/>
      <c r="S225" s="68"/>
      <c r="T225" s="69"/>
      <c r="U225" s="31"/>
      <c r="V225" s="31"/>
      <c r="W225" s="31"/>
      <c r="X225" s="31"/>
      <c r="Y225" s="31"/>
      <c r="Z225" s="31"/>
      <c r="AA225" s="31"/>
      <c r="AB225" s="31"/>
      <c r="AC225" s="31"/>
      <c r="AD225" s="31"/>
      <c r="AE225" s="31"/>
      <c r="AT225" s="14" t="s">
        <v>143</v>
      </c>
      <c r="AU225" s="14" t="s">
        <v>78</v>
      </c>
    </row>
    <row r="226" spans="1:65" s="2" customFormat="1" ht="19.5">
      <c r="A226" s="31"/>
      <c r="B226" s="32"/>
      <c r="C226" s="33"/>
      <c r="D226" s="174" t="s">
        <v>224</v>
      </c>
      <c r="E226" s="33"/>
      <c r="F226" s="179" t="s">
        <v>231</v>
      </c>
      <c r="G226" s="33"/>
      <c r="H226" s="33"/>
      <c r="I226" s="176"/>
      <c r="J226" s="33"/>
      <c r="K226" s="33"/>
      <c r="L226" s="36"/>
      <c r="M226" s="177"/>
      <c r="N226" s="178"/>
      <c r="O226" s="68"/>
      <c r="P226" s="68"/>
      <c r="Q226" s="68"/>
      <c r="R226" s="68"/>
      <c r="S226" s="68"/>
      <c r="T226" s="69"/>
      <c r="U226" s="31"/>
      <c r="V226" s="31"/>
      <c r="W226" s="31"/>
      <c r="X226" s="31"/>
      <c r="Y226" s="31"/>
      <c r="Z226" s="31"/>
      <c r="AA226" s="31"/>
      <c r="AB226" s="31"/>
      <c r="AC226" s="31"/>
      <c r="AD226" s="31"/>
      <c r="AE226" s="31"/>
      <c r="AT226" s="14" t="s">
        <v>224</v>
      </c>
      <c r="AU226" s="14" t="s">
        <v>78</v>
      </c>
    </row>
    <row r="227" spans="1:65" s="2" customFormat="1" ht="33" customHeight="1">
      <c r="A227" s="31"/>
      <c r="B227" s="32"/>
      <c r="C227" s="161" t="s">
        <v>355</v>
      </c>
      <c r="D227" s="161" t="s">
        <v>135</v>
      </c>
      <c r="E227" s="162" t="s">
        <v>356</v>
      </c>
      <c r="F227" s="163" t="s">
        <v>357</v>
      </c>
      <c r="G227" s="164" t="s">
        <v>147</v>
      </c>
      <c r="H227" s="165">
        <v>100</v>
      </c>
      <c r="I227" s="166"/>
      <c r="J227" s="167">
        <f>ROUND(I227*H227,2)</f>
        <v>0</v>
      </c>
      <c r="K227" s="163" t="s">
        <v>139</v>
      </c>
      <c r="L227" s="36"/>
      <c r="M227" s="168" t="s">
        <v>1</v>
      </c>
      <c r="N227" s="169" t="s">
        <v>43</v>
      </c>
      <c r="O227" s="68"/>
      <c r="P227" s="170">
        <f>O227*H227</f>
        <v>0</v>
      </c>
      <c r="Q227" s="170">
        <v>0</v>
      </c>
      <c r="R227" s="170">
        <f>Q227*H227</f>
        <v>0</v>
      </c>
      <c r="S227" s="170">
        <v>0</v>
      </c>
      <c r="T227" s="171">
        <f>S227*H227</f>
        <v>0</v>
      </c>
      <c r="U227" s="31"/>
      <c r="V227" s="31"/>
      <c r="W227" s="31"/>
      <c r="X227" s="31"/>
      <c r="Y227" s="31"/>
      <c r="Z227" s="31"/>
      <c r="AA227" s="31"/>
      <c r="AB227" s="31"/>
      <c r="AC227" s="31"/>
      <c r="AD227" s="31"/>
      <c r="AE227" s="31"/>
      <c r="AR227" s="172" t="s">
        <v>140</v>
      </c>
      <c r="AT227" s="172" t="s">
        <v>135</v>
      </c>
      <c r="AU227" s="172" t="s">
        <v>78</v>
      </c>
      <c r="AY227" s="14" t="s">
        <v>141</v>
      </c>
      <c r="BE227" s="173">
        <f>IF(N227="základní",J227,0)</f>
        <v>0</v>
      </c>
      <c r="BF227" s="173">
        <f>IF(N227="snížená",J227,0)</f>
        <v>0</v>
      </c>
      <c r="BG227" s="173">
        <f>IF(N227="zákl. přenesená",J227,0)</f>
        <v>0</v>
      </c>
      <c r="BH227" s="173">
        <f>IF(N227="sníž. přenesená",J227,0)</f>
        <v>0</v>
      </c>
      <c r="BI227" s="173">
        <f>IF(N227="nulová",J227,0)</f>
        <v>0</v>
      </c>
      <c r="BJ227" s="14" t="s">
        <v>86</v>
      </c>
      <c r="BK227" s="173">
        <f>ROUND(I227*H227,2)</f>
        <v>0</v>
      </c>
      <c r="BL227" s="14" t="s">
        <v>140</v>
      </c>
      <c r="BM227" s="172" t="s">
        <v>358</v>
      </c>
    </row>
    <row r="228" spans="1:65" s="2" customFormat="1" ht="68.25">
      <c r="A228" s="31"/>
      <c r="B228" s="32"/>
      <c r="C228" s="33"/>
      <c r="D228" s="174" t="s">
        <v>143</v>
      </c>
      <c r="E228" s="33"/>
      <c r="F228" s="175" t="s">
        <v>359</v>
      </c>
      <c r="G228" s="33"/>
      <c r="H228" s="33"/>
      <c r="I228" s="176"/>
      <c r="J228" s="33"/>
      <c r="K228" s="33"/>
      <c r="L228" s="36"/>
      <c r="M228" s="177"/>
      <c r="N228" s="178"/>
      <c r="O228" s="68"/>
      <c r="P228" s="68"/>
      <c r="Q228" s="68"/>
      <c r="R228" s="68"/>
      <c r="S228" s="68"/>
      <c r="T228" s="69"/>
      <c r="U228" s="31"/>
      <c r="V228" s="31"/>
      <c r="W228" s="31"/>
      <c r="X228" s="31"/>
      <c r="Y228" s="31"/>
      <c r="Z228" s="31"/>
      <c r="AA228" s="31"/>
      <c r="AB228" s="31"/>
      <c r="AC228" s="31"/>
      <c r="AD228" s="31"/>
      <c r="AE228" s="31"/>
      <c r="AT228" s="14" t="s">
        <v>143</v>
      </c>
      <c r="AU228" s="14" t="s">
        <v>78</v>
      </c>
    </row>
    <row r="229" spans="1:65" s="2" customFormat="1" ht="19.5">
      <c r="A229" s="31"/>
      <c r="B229" s="32"/>
      <c r="C229" s="33"/>
      <c r="D229" s="174" t="s">
        <v>224</v>
      </c>
      <c r="E229" s="33"/>
      <c r="F229" s="179" t="s">
        <v>237</v>
      </c>
      <c r="G229" s="33"/>
      <c r="H229" s="33"/>
      <c r="I229" s="176"/>
      <c r="J229" s="33"/>
      <c r="K229" s="33"/>
      <c r="L229" s="36"/>
      <c r="M229" s="177"/>
      <c r="N229" s="178"/>
      <c r="O229" s="68"/>
      <c r="P229" s="68"/>
      <c r="Q229" s="68"/>
      <c r="R229" s="68"/>
      <c r="S229" s="68"/>
      <c r="T229" s="69"/>
      <c r="U229" s="31"/>
      <c r="V229" s="31"/>
      <c r="W229" s="31"/>
      <c r="X229" s="31"/>
      <c r="Y229" s="31"/>
      <c r="Z229" s="31"/>
      <c r="AA229" s="31"/>
      <c r="AB229" s="31"/>
      <c r="AC229" s="31"/>
      <c r="AD229" s="31"/>
      <c r="AE229" s="31"/>
      <c r="AT229" s="14" t="s">
        <v>224</v>
      </c>
      <c r="AU229" s="14" t="s">
        <v>78</v>
      </c>
    </row>
    <row r="230" spans="1:65" s="2" customFormat="1" ht="33" customHeight="1">
      <c r="A230" s="31"/>
      <c r="B230" s="32"/>
      <c r="C230" s="161" t="s">
        <v>360</v>
      </c>
      <c r="D230" s="161" t="s">
        <v>135</v>
      </c>
      <c r="E230" s="162" t="s">
        <v>361</v>
      </c>
      <c r="F230" s="163" t="s">
        <v>362</v>
      </c>
      <c r="G230" s="164" t="s">
        <v>147</v>
      </c>
      <c r="H230" s="165">
        <v>20</v>
      </c>
      <c r="I230" s="166"/>
      <c r="J230" s="167">
        <f>ROUND(I230*H230,2)</f>
        <v>0</v>
      </c>
      <c r="K230" s="163" t="s">
        <v>139</v>
      </c>
      <c r="L230" s="36"/>
      <c r="M230" s="168" t="s">
        <v>1</v>
      </c>
      <c r="N230" s="169" t="s">
        <v>43</v>
      </c>
      <c r="O230" s="68"/>
      <c r="P230" s="170">
        <f>O230*H230</f>
        <v>0</v>
      </c>
      <c r="Q230" s="170">
        <v>0</v>
      </c>
      <c r="R230" s="170">
        <f>Q230*H230</f>
        <v>0</v>
      </c>
      <c r="S230" s="170">
        <v>0</v>
      </c>
      <c r="T230" s="171">
        <f>S230*H230</f>
        <v>0</v>
      </c>
      <c r="U230" s="31"/>
      <c r="V230" s="31"/>
      <c r="W230" s="31"/>
      <c r="X230" s="31"/>
      <c r="Y230" s="31"/>
      <c r="Z230" s="31"/>
      <c r="AA230" s="31"/>
      <c r="AB230" s="31"/>
      <c r="AC230" s="31"/>
      <c r="AD230" s="31"/>
      <c r="AE230" s="31"/>
      <c r="AR230" s="172" t="s">
        <v>140</v>
      </c>
      <c r="AT230" s="172" t="s">
        <v>135</v>
      </c>
      <c r="AU230" s="172" t="s">
        <v>78</v>
      </c>
      <c r="AY230" s="14" t="s">
        <v>141</v>
      </c>
      <c r="BE230" s="173">
        <f>IF(N230="základní",J230,0)</f>
        <v>0</v>
      </c>
      <c r="BF230" s="173">
        <f>IF(N230="snížená",J230,0)</f>
        <v>0</v>
      </c>
      <c r="BG230" s="173">
        <f>IF(N230="zákl. přenesená",J230,0)</f>
        <v>0</v>
      </c>
      <c r="BH230" s="173">
        <f>IF(N230="sníž. přenesená",J230,0)</f>
        <v>0</v>
      </c>
      <c r="BI230" s="173">
        <f>IF(N230="nulová",J230,0)</f>
        <v>0</v>
      </c>
      <c r="BJ230" s="14" t="s">
        <v>86</v>
      </c>
      <c r="BK230" s="173">
        <f>ROUND(I230*H230,2)</f>
        <v>0</v>
      </c>
      <c r="BL230" s="14" t="s">
        <v>140</v>
      </c>
      <c r="BM230" s="172" t="s">
        <v>363</v>
      </c>
    </row>
    <row r="231" spans="1:65" s="2" customFormat="1" ht="68.25">
      <c r="A231" s="31"/>
      <c r="B231" s="32"/>
      <c r="C231" s="33"/>
      <c r="D231" s="174" t="s">
        <v>143</v>
      </c>
      <c r="E231" s="33"/>
      <c r="F231" s="175" t="s">
        <v>364</v>
      </c>
      <c r="G231" s="33"/>
      <c r="H231" s="33"/>
      <c r="I231" s="176"/>
      <c r="J231" s="33"/>
      <c r="K231" s="33"/>
      <c r="L231" s="36"/>
      <c r="M231" s="177"/>
      <c r="N231" s="178"/>
      <c r="O231" s="68"/>
      <c r="P231" s="68"/>
      <c r="Q231" s="68"/>
      <c r="R231" s="68"/>
      <c r="S231" s="68"/>
      <c r="T231" s="69"/>
      <c r="U231" s="31"/>
      <c r="V231" s="31"/>
      <c r="W231" s="31"/>
      <c r="X231" s="31"/>
      <c r="Y231" s="31"/>
      <c r="Z231" s="31"/>
      <c r="AA231" s="31"/>
      <c r="AB231" s="31"/>
      <c r="AC231" s="31"/>
      <c r="AD231" s="31"/>
      <c r="AE231" s="31"/>
      <c r="AT231" s="14" t="s">
        <v>143</v>
      </c>
      <c r="AU231" s="14" t="s">
        <v>78</v>
      </c>
    </row>
    <row r="232" spans="1:65" s="2" customFormat="1" ht="19.5">
      <c r="A232" s="31"/>
      <c r="B232" s="32"/>
      <c r="C232" s="33"/>
      <c r="D232" s="174" t="s">
        <v>224</v>
      </c>
      <c r="E232" s="33"/>
      <c r="F232" s="179" t="s">
        <v>243</v>
      </c>
      <c r="G232" s="33"/>
      <c r="H232" s="33"/>
      <c r="I232" s="176"/>
      <c r="J232" s="33"/>
      <c r="K232" s="33"/>
      <c r="L232" s="36"/>
      <c r="M232" s="177"/>
      <c r="N232" s="178"/>
      <c r="O232" s="68"/>
      <c r="P232" s="68"/>
      <c r="Q232" s="68"/>
      <c r="R232" s="68"/>
      <c r="S232" s="68"/>
      <c r="T232" s="69"/>
      <c r="U232" s="31"/>
      <c r="V232" s="31"/>
      <c r="W232" s="31"/>
      <c r="X232" s="31"/>
      <c r="Y232" s="31"/>
      <c r="Z232" s="31"/>
      <c r="AA232" s="31"/>
      <c r="AB232" s="31"/>
      <c r="AC232" s="31"/>
      <c r="AD232" s="31"/>
      <c r="AE232" s="31"/>
      <c r="AT232" s="14" t="s">
        <v>224</v>
      </c>
      <c r="AU232" s="14" t="s">
        <v>78</v>
      </c>
    </row>
    <row r="233" spans="1:65" s="2" customFormat="1" ht="33" customHeight="1">
      <c r="A233" s="31"/>
      <c r="B233" s="32"/>
      <c r="C233" s="161" t="s">
        <v>365</v>
      </c>
      <c r="D233" s="161" t="s">
        <v>135</v>
      </c>
      <c r="E233" s="162" t="s">
        <v>366</v>
      </c>
      <c r="F233" s="163" t="s">
        <v>367</v>
      </c>
      <c r="G233" s="164" t="s">
        <v>147</v>
      </c>
      <c r="H233" s="165">
        <v>20</v>
      </c>
      <c r="I233" s="166"/>
      <c r="J233" s="167">
        <f>ROUND(I233*H233,2)</f>
        <v>0</v>
      </c>
      <c r="K233" s="163" t="s">
        <v>139</v>
      </c>
      <c r="L233" s="36"/>
      <c r="M233" s="168" t="s">
        <v>1</v>
      </c>
      <c r="N233" s="169" t="s">
        <v>43</v>
      </c>
      <c r="O233" s="68"/>
      <c r="P233" s="170">
        <f>O233*H233</f>
        <v>0</v>
      </c>
      <c r="Q233" s="170">
        <v>0</v>
      </c>
      <c r="R233" s="170">
        <f>Q233*H233</f>
        <v>0</v>
      </c>
      <c r="S233" s="170">
        <v>0</v>
      </c>
      <c r="T233" s="171">
        <f>S233*H233</f>
        <v>0</v>
      </c>
      <c r="U233" s="31"/>
      <c r="V233" s="31"/>
      <c r="W233" s="31"/>
      <c r="X233" s="31"/>
      <c r="Y233" s="31"/>
      <c r="Z233" s="31"/>
      <c r="AA233" s="31"/>
      <c r="AB233" s="31"/>
      <c r="AC233" s="31"/>
      <c r="AD233" s="31"/>
      <c r="AE233" s="31"/>
      <c r="AR233" s="172" t="s">
        <v>140</v>
      </c>
      <c r="AT233" s="172" t="s">
        <v>135</v>
      </c>
      <c r="AU233" s="172" t="s">
        <v>78</v>
      </c>
      <c r="AY233" s="14" t="s">
        <v>141</v>
      </c>
      <c r="BE233" s="173">
        <f>IF(N233="základní",J233,0)</f>
        <v>0</v>
      </c>
      <c r="BF233" s="173">
        <f>IF(N233="snížená",J233,0)</f>
        <v>0</v>
      </c>
      <c r="BG233" s="173">
        <f>IF(N233="zákl. přenesená",J233,0)</f>
        <v>0</v>
      </c>
      <c r="BH233" s="173">
        <f>IF(N233="sníž. přenesená",J233,0)</f>
        <v>0</v>
      </c>
      <c r="BI233" s="173">
        <f>IF(N233="nulová",J233,0)</f>
        <v>0</v>
      </c>
      <c r="BJ233" s="14" t="s">
        <v>86</v>
      </c>
      <c r="BK233" s="173">
        <f>ROUND(I233*H233,2)</f>
        <v>0</v>
      </c>
      <c r="BL233" s="14" t="s">
        <v>140</v>
      </c>
      <c r="BM233" s="172" t="s">
        <v>368</v>
      </c>
    </row>
    <row r="234" spans="1:65" s="2" customFormat="1" ht="68.25">
      <c r="A234" s="31"/>
      <c r="B234" s="32"/>
      <c r="C234" s="33"/>
      <c r="D234" s="174" t="s">
        <v>143</v>
      </c>
      <c r="E234" s="33"/>
      <c r="F234" s="175" t="s">
        <v>369</v>
      </c>
      <c r="G234" s="33"/>
      <c r="H234" s="33"/>
      <c r="I234" s="176"/>
      <c r="J234" s="33"/>
      <c r="K234" s="33"/>
      <c r="L234" s="36"/>
      <c r="M234" s="177"/>
      <c r="N234" s="178"/>
      <c r="O234" s="68"/>
      <c r="P234" s="68"/>
      <c r="Q234" s="68"/>
      <c r="R234" s="68"/>
      <c r="S234" s="68"/>
      <c r="T234" s="69"/>
      <c r="U234" s="31"/>
      <c r="V234" s="31"/>
      <c r="W234" s="31"/>
      <c r="X234" s="31"/>
      <c r="Y234" s="31"/>
      <c r="Z234" s="31"/>
      <c r="AA234" s="31"/>
      <c r="AB234" s="31"/>
      <c r="AC234" s="31"/>
      <c r="AD234" s="31"/>
      <c r="AE234" s="31"/>
      <c r="AT234" s="14" t="s">
        <v>143</v>
      </c>
      <c r="AU234" s="14" t="s">
        <v>78</v>
      </c>
    </row>
    <row r="235" spans="1:65" s="2" customFormat="1" ht="19.5">
      <c r="A235" s="31"/>
      <c r="B235" s="32"/>
      <c r="C235" s="33"/>
      <c r="D235" s="174" t="s">
        <v>224</v>
      </c>
      <c r="E235" s="33"/>
      <c r="F235" s="179" t="s">
        <v>248</v>
      </c>
      <c r="G235" s="33"/>
      <c r="H235" s="33"/>
      <c r="I235" s="176"/>
      <c r="J235" s="33"/>
      <c r="K235" s="33"/>
      <c r="L235" s="36"/>
      <c r="M235" s="177"/>
      <c r="N235" s="178"/>
      <c r="O235" s="68"/>
      <c r="P235" s="68"/>
      <c r="Q235" s="68"/>
      <c r="R235" s="68"/>
      <c r="S235" s="68"/>
      <c r="T235" s="69"/>
      <c r="U235" s="31"/>
      <c r="V235" s="31"/>
      <c r="W235" s="31"/>
      <c r="X235" s="31"/>
      <c r="Y235" s="31"/>
      <c r="Z235" s="31"/>
      <c r="AA235" s="31"/>
      <c r="AB235" s="31"/>
      <c r="AC235" s="31"/>
      <c r="AD235" s="31"/>
      <c r="AE235" s="31"/>
      <c r="AT235" s="14" t="s">
        <v>224</v>
      </c>
      <c r="AU235" s="14" t="s">
        <v>78</v>
      </c>
    </row>
    <row r="236" spans="1:65" s="2" customFormat="1" ht="24.2" customHeight="1">
      <c r="A236" s="31"/>
      <c r="B236" s="32"/>
      <c r="C236" s="161" t="s">
        <v>370</v>
      </c>
      <c r="D236" s="161" t="s">
        <v>135</v>
      </c>
      <c r="E236" s="162" t="s">
        <v>371</v>
      </c>
      <c r="F236" s="163" t="s">
        <v>372</v>
      </c>
      <c r="G236" s="164" t="s">
        <v>147</v>
      </c>
      <c r="H236" s="165">
        <v>10</v>
      </c>
      <c r="I236" s="166"/>
      <c r="J236" s="167">
        <f>ROUND(I236*H236,2)</f>
        <v>0</v>
      </c>
      <c r="K236" s="163" t="s">
        <v>139</v>
      </c>
      <c r="L236" s="36"/>
      <c r="M236" s="168" t="s">
        <v>1</v>
      </c>
      <c r="N236" s="169" t="s">
        <v>43</v>
      </c>
      <c r="O236" s="68"/>
      <c r="P236" s="170">
        <f>O236*H236</f>
        <v>0</v>
      </c>
      <c r="Q236" s="170">
        <v>0</v>
      </c>
      <c r="R236" s="170">
        <f>Q236*H236</f>
        <v>0</v>
      </c>
      <c r="S236" s="170">
        <v>0</v>
      </c>
      <c r="T236" s="171">
        <f>S236*H236</f>
        <v>0</v>
      </c>
      <c r="U236" s="31"/>
      <c r="V236" s="31"/>
      <c r="W236" s="31"/>
      <c r="X236" s="31"/>
      <c r="Y236" s="31"/>
      <c r="Z236" s="31"/>
      <c r="AA236" s="31"/>
      <c r="AB236" s="31"/>
      <c r="AC236" s="31"/>
      <c r="AD236" s="31"/>
      <c r="AE236" s="31"/>
      <c r="AR236" s="172" t="s">
        <v>140</v>
      </c>
      <c r="AT236" s="172" t="s">
        <v>135</v>
      </c>
      <c r="AU236" s="172" t="s">
        <v>78</v>
      </c>
      <c r="AY236" s="14" t="s">
        <v>141</v>
      </c>
      <c r="BE236" s="173">
        <f>IF(N236="základní",J236,0)</f>
        <v>0</v>
      </c>
      <c r="BF236" s="173">
        <f>IF(N236="snížená",J236,0)</f>
        <v>0</v>
      </c>
      <c r="BG236" s="173">
        <f>IF(N236="zákl. přenesená",J236,0)</f>
        <v>0</v>
      </c>
      <c r="BH236" s="173">
        <f>IF(N236="sníž. přenesená",J236,0)</f>
        <v>0</v>
      </c>
      <c r="BI236" s="173">
        <f>IF(N236="nulová",J236,0)</f>
        <v>0</v>
      </c>
      <c r="BJ236" s="14" t="s">
        <v>86</v>
      </c>
      <c r="BK236" s="173">
        <f>ROUND(I236*H236,2)</f>
        <v>0</v>
      </c>
      <c r="BL236" s="14" t="s">
        <v>140</v>
      </c>
      <c r="BM236" s="172" t="s">
        <v>373</v>
      </c>
    </row>
    <row r="237" spans="1:65" s="2" customFormat="1" ht="68.25">
      <c r="A237" s="31"/>
      <c r="B237" s="32"/>
      <c r="C237" s="33"/>
      <c r="D237" s="174" t="s">
        <v>143</v>
      </c>
      <c r="E237" s="33"/>
      <c r="F237" s="175" t="s">
        <v>374</v>
      </c>
      <c r="G237" s="33"/>
      <c r="H237" s="33"/>
      <c r="I237" s="176"/>
      <c r="J237" s="33"/>
      <c r="K237" s="33"/>
      <c r="L237" s="36"/>
      <c r="M237" s="177"/>
      <c r="N237" s="178"/>
      <c r="O237" s="68"/>
      <c r="P237" s="68"/>
      <c r="Q237" s="68"/>
      <c r="R237" s="68"/>
      <c r="S237" s="68"/>
      <c r="T237" s="69"/>
      <c r="U237" s="31"/>
      <c r="V237" s="31"/>
      <c r="W237" s="31"/>
      <c r="X237" s="31"/>
      <c r="Y237" s="31"/>
      <c r="Z237" s="31"/>
      <c r="AA237" s="31"/>
      <c r="AB237" s="31"/>
      <c r="AC237" s="31"/>
      <c r="AD237" s="31"/>
      <c r="AE237" s="31"/>
      <c r="AT237" s="14" t="s">
        <v>143</v>
      </c>
      <c r="AU237" s="14" t="s">
        <v>78</v>
      </c>
    </row>
    <row r="238" spans="1:65" s="2" customFormat="1" ht="19.5">
      <c r="A238" s="31"/>
      <c r="B238" s="32"/>
      <c r="C238" s="33"/>
      <c r="D238" s="174" t="s">
        <v>224</v>
      </c>
      <c r="E238" s="33"/>
      <c r="F238" s="179" t="s">
        <v>254</v>
      </c>
      <c r="G238" s="33"/>
      <c r="H238" s="33"/>
      <c r="I238" s="176"/>
      <c r="J238" s="33"/>
      <c r="K238" s="33"/>
      <c r="L238" s="36"/>
      <c r="M238" s="177"/>
      <c r="N238" s="178"/>
      <c r="O238" s="68"/>
      <c r="P238" s="68"/>
      <c r="Q238" s="68"/>
      <c r="R238" s="68"/>
      <c r="S238" s="68"/>
      <c r="T238" s="69"/>
      <c r="U238" s="31"/>
      <c r="V238" s="31"/>
      <c r="W238" s="31"/>
      <c r="X238" s="31"/>
      <c r="Y238" s="31"/>
      <c r="Z238" s="31"/>
      <c r="AA238" s="31"/>
      <c r="AB238" s="31"/>
      <c r="AC238" s="31"/>
      <c r="AD238" s="31"/>
      <c r="AE238" s="31"/>
      <c r="AT238" s="14" t="s">
        <v>224</v>
      </c>
      <c r="AU238" s="14" t="s">
        <v>78</v>
      </c>
    </row>
    <row r="239" spans="1:65" s="2" customFormat="1" ht="33" customHeight="1">
      <c r="A239" s="31"/>
      <c r="B239" s="32"/>
      <c r="C239" s="161" t="s">
        <v>375</v>
      </c>
      <c r="D239" s="161" t="s">
        <v>135</v>
      </c>
      <c r="E239" s="162" t="s">
        <v>376</v>
      </c>
      <c r="F239" s="163" t="s">
        <v>377</v>
      </c>
      <c r="G239" s="164" t="s">
        <v>147</v>
      </c>
      <c r="H239" s="165">
        <v>100</v>
      </c>
      <c r="I239" s="166"/>
      <c r="J239" s="167">
        <f>ROUND(I239*H239,2)</f>
        <v>0</v>
      </c>
      <c r="K239" s="163" t="s">
        <v>139</v>
      </c>
      <c r="L239" s="36"/>
      <c r="M239" s="168" t="s">
        <v>1</v>
      </c>
      <c r="N239" s="169" t="s">
        <v>43</v>
      </c>
      <c r="O239" s="68"/>
      <c r="P239" s="170">
        <f>O239*H239</f>
        <v>0</v>
      </c>
      <c r="Q239" s="170">
        <v>0</v>
      </c>
      <c r="R239" s="170">
        <f>Q239*H239</f>
        <v>0</v>
      </c>
      <c r="S239" s="170">
        <v>0</v>
      </c>
      <c r="T239" s="171">
        <f>S239*H239</f>
        <v>0</v>
      </c>
      <c r="U239" s="31"/>
      <c r="V239" s="31"/>
      <c r="W239" s="31"/>
      <c r="X239" s="31"/>
      <c r="Y239" s="31"/>
      <c r="Z239" s="31"/>
      <c r="AA239" s="31"/>
      <c r="AB239" s="31"/>
      <c r="AC239" s="31"/>
      <c r="AD239" s="31"/>
      <c r="AE239" s="31"/>
      <c r="AR239" s="172" t="s">
        <v>140</v>
      </c>
      <c r="AT239" s="172" t="s">
        <v>135</v>
      </c>
      <c r="AU239" s="172" t="s">
        <v>78</v>
      </c>
      <c r="AY239" s="14" t="s">
        <v>141</v>
      </c>
      <c r="BE239" s="173">
        <f>IF(N239="základní",J239,0)</f>
        <v>0</v>
      </c>
      <c r="BF239" s="173">
        <f>IF(N239="snížená",J239,0)</f>
        <v>0</v>
      </c>
      <c r="BG239" s="173">
        <f>IF(N239="zákl. přenesená",J239,0)</f>
        <v>0</v>
      </c>
      <c r="BH239" s="173">
        <f>IF(N239="sníž. přenesená",J239,0)</f>
        <v>0</v>
      </c>
      <c r="BI239" s="173">
        <f>IF(N239="nulová",J239,0)</f>
        <v>0</v>
      </c>
      <c r="BJ239" s="14" t="s">
        <v>86</v>
      </c>
      <c r="BK239" s="173">
        <f>ROUND(I239*H239,2)</f>
        <v>0</v>
      </c>
      <c r="BL239" s="14" t="s">
        <v>140</v>
      </c>
      <c r="BM239" s="172" t="s">
        <v>378</v>
      </c>
    </row>
    <row r="240" spans="1:65" s="2" customFormat="1" ht="68.25">
      <c r="A240" s="31"/>
      <c r="B240" s="32"/>
      <c r="C240" s="33"/>
      <c r="D240" s="174" t="s">
        <v>143</v>
      </c>
      <c r="E240" s="33"/>
      <c r="F240" s="175" t="s">
        <v>379</v>
      </c>
      <c r="G240" s="33"/>
      <c r="H240" s="33"/>
      <c r="I240" s="176"/>
      <c r="J240" s="33"/>
      <c r="K240" s="33"/>
      <c r="L240" s="36"/>
      <c r="M240" s="177"/>
      <c r="N240" s="178"/>
      <c r="O240" s="68"/>
      <c r="P240" s="68"/>
      <c r="Q240" s="68"/>
      <c r="R240" s="68"/>
      <c r="S240" s="68"/>
      <c r="T240" s="69"/>
      <c r="U240" s="31"/>
      <c r="V240" s="31"/>
      <c r="W240" s="31"/>
      <c r="X240" s="31"/>
      <c r="Y240" s="31"/>
      <c r="Z240" s="31"/>
      <c r="AA240" s="31"/>
      <c r="AB240" s="31"/>
      <c r="AC240" s="31"/>
      <c r="AD240" s="31"/>
      <c r="AE240" s="31"/>
      <c r="AT240" s="14" t="s">
        <v>143</v>
      </c>
      <c r="AU240" s="14" t="s">
        <v>78</v>
      </c>
    </row>
    <row r="241" spans="1:65" s="2" customFormat="1" ht="19.5">
      <c r="A241" s="31"/>
      <c r="B241" s="32"/>
      <c r="C241" s="33"/>
      <c r="D241" s="174" t="s">
        <v>224</v>
      </c>
      <c r="E241" s="33"/>
      <c r="F241" s="179" t="s">
        <v>225</v>
      </c>
      <c r="G241" s="33"/>
      <c r="H241" s="33"/>
      <c r="I241" s="176"/>
      <c r="J241" s="33"/>
      <c r="K241" s="33"/>
      <c r="L241" s="36"/>
      <c r="M241" s="177"/>
      <c r="N241" s="178"/>
      <c r="O241" s="68"/>
      <c r="P241" s="68"/>
      <c r="Q241" s="68"/>
      <c r="R241" s="68"/>
      <c r="S241" s="68"/>
      <c r="T241" s="69"/>
      <c r="U241" s="31"/>
      <c r="V241" s="31"/>
      <c r="W241" s="31"/>
      <c r="X241" s="31"/>
      <c r="Y241" s="31"/>
      <c r="Z241" s="31"/>
      <c r="AA241" s="31"/>
      <c r="AB241" s="31"/>
      <c r="AC241" s="31"/>
      <c r="AD241" s="31"/>
      <c r="AE241" s="31"/>
      <c r="AT241" s="14" t="s">
        <v>224</v>
      </c>
      <c r="AU241" s="14" t="s">
        <v>78</v>
      </c>
    </row>
    <row r="242" spans="1:65" s="2" customFormat="1" ht="33" customHeight="1">
      <c r="A242" s="31"/>
      <c r="B242" s="32"/>
      <c r="C242" s="161" t="s">
        <v>380</v>
      </c>
      <c r="D242" s="161" t="s">
        <v>135</v>
      </c>
      <c r="E242" s="162" t="s">
        <v>381</v>
      </c>
      <c r="F242" s="163" t="s">
        <v>382</v>
      </c>
      <c r="G242" s="164" t="s">
        <v>147</v>
      </c>
      <c r="H242" s="165">
        <v>100</v>
      </c>
      <c r="I242" s="166"/>
      <c r="J242" s="167">
        <f>ROUND(I242*H242,2)</f>
        <v>0</v>
      </c>
      <c r="K242" s="163" t="s">
        <v>139</v>
      </c>
      <c r="L242" s="36"/>
      <c r="M242" s="168" t="s">
        <v>1</v>
      </c>
      <c r="N242" s="169" t="s">
        <v>43</v>
      </c>
      <c r="O242" s="68"/>
      <c r="P242" s="170">
        <f>O242*H242</f>
        <v>0</v>
      </c>
      <c r="Q242" s="170">
        <v>0</v>
      </c>
      <c r="R242" s="170">
        <f>Q242*H242</f>
        <v>0</v>
      </c>
      <c r="S242" s="170">
        <v>0</v>
      </c>
      <c r="T242" s="171">
        <f>S242*H242</f>
        <v>0</v>
      </c>
      <c r="U242" s="31"/>
      <c r="V242" s="31"/>
      <c r="W242" s="31"/>
      <c r="X242" s="31"/>
      <c r="Y242" s="31"/>
      <c r="Z242" s="31"/>
      <c r="AA242" s="31"/>
      <c r="AB242" s="31"/>
      <c r="AC242" s="31"/>
      <c r="AD242" s="31"/>
      <c r="AE242" s="31"/>
      <c r="AR242" s="172" t="s">
        <v>140</v>
      </c>
      <c r="AT242" s="172" t="s">
        <v>135</v>
      </c>
      <c r="AU242" s="172" t="s">
        <v>78</v>
      </c>
      <c r="AY242" s="14" t="s">
        <v>141</v>
      </c>
      <c r="BE242" s="173">
        <f>IF(N242="základní",J242,0)</f>
        <v>0</v>
      </c>
      <c r="BF242" s="173">
        <f>IF(N242="snížená",J242,0)</f>
        <v>0</v>
      </c>
      <c r="BG242" s="173">
        <f>IF(N242="zákl. přenesená",J242,0)</f>
        <v>0</v>
      </c>
      <c r="BH242" s="173">
        <f>IF(N242="sníž. přenesená",J242,0)</f>
        <v>0</v>
      </c>
      <c r="BI242" s="173">
        <f>IF(N242="nulová",J242,0)</f>
        <v>0</v>
      </c>
      <c r="BJ242" s="14" t="s">
        <v>86</v>
      </c>
      <c r="BK242" s="173">
        <f>ROUND(I242*H242,2)</f>
        <v>0</v>
      </c>
      <c r="BL242" s="14" t="s">
        <v>140</v>
      </c>
      <c r="BM242" s="172" t="s">
        <v>383</v>
      </c>
    </row>
    <row r="243" spans="1:65" s="2" customFormat="1" ht="68.25">
      <c r="A243" s="31"/>
      <c r="B243" s="32"/>
      <c r="C243" s="33"/>
      <c r="D243" s="174" t="s">
        <v>143</v>
      </c>
      <c r="E243" s="33"/>
      <c r="F243" s="175" t="s">
        <v>384</v>
      </c>
      <c r="G243" s="33"/>
      <c r="H243" s="33"/>
      <c r="I243" s="176"/>
      <c r="J243" s="33"/>
      <c r="K243" s="33"/>
      <c r="L243" s="36"/>
      <c r="M243" s="177"/>
      <c r="N243" s="178"/>
      <c r="O243" s="68"/>
      <c r="P243" s="68"/>
      <c r="Q243" s="68"/>
      <c r="R243" s="68"/>
      <c r="S243" s="68"/>
      <c r="T243" s="69"/>
      <c r="U243" s="31"/>
      <c r="V243" s="31"/>
      <c r="W243" s="31"/>
      <c r="X243" s="31"/>
      <c r="Y243" s="31"/>
      <c r="Z243" s="31"/>
      <c r="AA243" s="31"/>
      <c r="AB243" s="31"/>
      <c r="AC243" s="31"/>
      <c r="AD243" s="31"/>
      <c r="AE243" s="31"/>
      <c r="AT243" s="14" t="s">
        <v>143</v>
      </c>
      <c r="AU243" s="14" t="s">
        <v>78</v>
      </c>
    </row>
    <row r="244" spans="1:65" s="2" customFormat="1" ht="19.5">
      <c r="A244" s="31"/>
      <c r="B244" s="32"/>
      <c r="C244" s="33"/>
      <c r="D244" s="174" t="s">
        <v>224</v>
      </c>
      <c r="E244" s="33"/>
      <c r="F244" s="179" t="s">
        <v>231</v>
      </c>
      <c r="G244" s="33"/>
      <c r="H244" s="33"/>
      <c r="I244" s="176"/>
      <c r="J244" s="33"/>
      <c r="K244" s="33"/>
      <c r="L244" s="36"/>
      <c r="M244" s="177"/>
      <c r="N244" s="178"/>
      <c r="O244" s="68"/>
      <c r="P244" s="68"/>
      <c r="Q244" s="68"/>
      <c r="R244" s="68"/>
      <c r="S244" s="68"/>
      <c r="T244" s="69"/>
      <c r="U244" s="31"/>
      <c r="V244" s="31"/>
      <c r="W244" s="31"/>
      <c r="X244" s="31"/>
      <c r="Y244" s="31"/>
      <c r="Z244" s="31"/>
      <c r="AA244" s="31"/>
      <c r="AB244" s="31"/>
      <c r="AC244" s="31"/>
      <c r="AD244" s="31"/>
      <c r="AE244" s="31"/>
      <c r="AT244" s="14" t="s">
        <v>224</v>
      </c>
      <c r="AU244" s="14" t="s">
        <v>78</v>
      </c>
    </row>
    <row r="245" spans="1:65" s="2" customFormat="1" ht="33" customHeight="1">
      <c r="A245" s="31"/>
      <c r="B245" s="32"/>
      <c r="C245" s="161" t="s">
        <v>385</v>
      </c>
      <c r="D245" s="161" t="s">
        <v>135</v>
      </c>
      <c r="E245" s="162" t="s">
        <v>386</v>
      </c>
      <c r="F245" s="163" t="s">
        <v>387</v>
      </c>
      <c r="G245" s="164" t="s">
        <v>147</v>
      </c>
      <c r="H245" s="165">
        <v>100</v>
      </c>
      <c r="I245" s="166"/>
      <c r="J245" s="167">
        <f>ROUND(I245*H245,2)</f>
        <v>0</v>
      </c>
      <c r="K245" s="163" t="s">
        <v>139</v>
      </c>
      <c r="L245" s="36"/>
      <c r="M245" s="168" t="s">
        <v>1</v>
      </c>
      <c r="N245" s="169" t="s">
        <v>43</v>
      </c>
      <c r="O245" s="68"/>
      <c r="P245" s="170">
        <f>O245*H245</f>
        <v>0</v>
      </c>
      <c r="Q245" s="170">
        <v>0</v>
      </c>
      <c r="R245" s="170">
        <f>Q245*H245</f>
        <v>0</v>
      </c>
      <c r="S245" s="170">
        <v>0</v>
      </c>
      <c r="T245" s="171">
        <f>S245*H245</f>
        <v>0</v>
      </c>
      <c r="U245" s="31"/>
      <c r="V245" s="31"/>
      <c r="W245" s="31"/>
      <c r="X245" s="31"/>
      <c r="Y245" s="31"/>
      <c r="Z245" s="31"/>
      <c r="AA245" s="31"/>
      <c r="AB245" s="31"/>
      <c r="AC245" s="31"/>
      <c r="AD245" s="31"/>
      <c r="AE245" s="31"/>
      <c r="AR245" s="172" t="s">
        <v>140</v>
      </c>
      <c r="AT245" s="172" t="s">
        <v>135</v>
      </c>
      <c r="AU245" s="172" t="s">
        <v>78</v>
      </c>
      <c r="AY245" s="14" t="s">
        <v>141</v>
      </c>
      <c r="BE245" s="173">
        <f>IF(N245="základní",J245,0)</f>
        <v>0</v>
      </c>
      <c r="BF245" s="173">
        <f>IF(N245="snížená",J245,0)</f>
        <v>0</v>
      </c>
      <c r="BG245" s="173">
        <f>IF(N245="zákl. přenesená",J245,0)</f>
        <v>0</v>
      </c>
      <c r="BH245" s="173">
        <f>IF(N245="sníž. přenesená",J245,0)</f>
        <v>0</v>
      </c>
      <c r="BI245" s="173">
        <f>IF(N245="nulová",J245,0)</f>
        <v>0</v>
      </c>
      <c r="BJ245" s="14" t="s">
        <v>86</v>
      </c>
      <c r="BK245" s="173">
        <f>ROUND(I245*H245,2)</f>
        <v>0</v>
      </c>
      <c r="BL245" s="14" t="s">
        <v>140</v>
      </c>
      <c r="BM245" s="172" t="s">
        <v>388</v>
      </c>
    </row>
    <row r="246" spans="1:65" s="2" customFormat="1" ht="68.25">
      <c r="A246" s="31"/>
      <c r="B246" s="32"/>
      <c r="C246" s="33"/>
      <c r="D246" s="174" t="s">
        <v>143</v>
      </c>
      <c r="E246" s="33"/>
      <c r="F246" s="175" t="s">
        <v>389</v>
      </c>
      <c r="G246" s="33"/>
      <c r="H246" s="33"/>
      <c r="I246" s="176"/>
      <c r="J246" s="33"/>
      <c r="K246" s="33"/>
      <c r="L246" s="36"/>
      <c r="M246" s="177"/>
      <c r="N246" s="178"/>
      <c r="O246" s="68"/>
      <c r="P246" s="68"/>
      <c r="Q246" s="68"/>
      <c r="R246" s="68"/>
      <c r="S246" s="68"/>
      <c r="T246" s="69"/>
      <c r="U246" s="31"/>
      <c r="V246" s="31"/>
      <c r="W246" s="31"/>
      <c r="X246" s="31"/>
      <c r="Y246" s="31"/>
      <c r="Z246" s="31"/>
      <c r="AA246" s="31"/>
      <c r="AB246" s="31"/>
      <c r="AC246" s="31"/>
      <c r="AD246" s="31"/>
      <c r="AE246" s="31"/>
      <c r="AT246" s="14" t="s">
        <v>143</v>
      </c>
      <c r="AU246" s="14" t="s">
        <v>78</v>
      </c>
    </row>
    <row r="247" spans="1:65" s="2" customFormat="1" ht="19.5">
      <c r="A247" s="31"/>
      <c r="B247" s="32"/>
      <c r="C247" s="33"/>
      <c r="D247" s="174" t="s">
        <v>224</v>
      </c>
      <c r="E247" s="33"/>
      <c r="F247" s="179" t="s">
        <v>237</v>
      </c>
      <c r="G247" s="33"/>
      <c r="H247" s="33"/>
      <c r="I247" s="176"/>
      <c r="J247" s="33"/>
      <c r="K247" s="33"/>
      <c r="L247" s="36"/>
      <c r="M247" s="177"/>
      <c r="N247" s="178"/>
      <c r="O247" s="68"/>
      <c r="P247" s="68"/>
      <c r="Q247" s="68"/>
      <c r="R247" s="68"/>
      <c r="S247" s="68"/>
      <c r="T247" s="69"/>
      <c r="U247" s="31"/>
      <c r="V247" s="31"/>
      <c r="W247" s="31"/>
      <c r="X247" s="31"/>
      <c r="Y247" s="31"/>
      <c r="Z247" s="31"/>
      <c r="AA247" s="31"/>
      <c r="AB247" s="31"/>
      <c r="AC247" s="31"/>
      <c r="AD247" s="31"/>
      <c r="AE247" s="31"/>
      <c r="AT247" s="14" t="s">
        <v>224</v>
      </c>
      <c r="AU247" s="14" t="s">
        <v>78</v>
      </c>
    </row>
    <row r="248" spans="1:65" s="2" customFormat="1" ht="33" customHeight="1">
      <c r="A248" s="31"/>
      <c r="B248" s="32"/>
      <c r="C248" s="161" t="s">
        <v>390</v>
      </c>
      <c r="D248" s="161" t="s">
        <v>135</v>
      </c>
      <c r="E248" s="162" t="s">
        <v>391</v>
      </c>
      <c r="F248" s="163" t="s">
        <v>392</v>
      </c>
      <c r="G248" s="164" t="s">
        <v>147</v>
      </c>
      <c r="H248" s="165">
        <v>20</v>
      </c>
      <c r="I248" s="166"/>
      <c r="J248" s="167">
        <f>ROUND(I248*H248,2)</f>
        <v>0</v>
      </c>
      <c r="K248" s="163" t="s">
        <v>139</v>
      </c>
      <c r="L248" s="36"/>
      <c r="M248" s="168" t="s">
        <v>1</v>
      </c>
      <c r="N248" s="169" t="s">
        <v>43</v>
      </c>
      <c r="O248" s="68"/>
      <c r="P248" s="170">
        <f>O248*H248</f>
        <v>0</v>
      </c>
      <c r="Q248" s="170">
        <v>0</v>
      </c>
      <c r="R248" s="170">
        <f>Q248*H248</f>
        <v>0</v>
      </c>
      <c r="S248" s="170">
        <v>0</v>
      </c>
      <c r="T248" s="171">
        <f>S248*H248</f>
        <v>0</v>
      </c>
      <c r="U248" s="31"/>
      <c r="V248" s="31"/>
      <c r="W248" s="31"/>
      <c r="X248" s="31"/>
      <c r="Y248" s="31"/>
      <c r="Z248" s="31"/>
      <c r="AA248" s="31"/>
      <c r="AB248" s="31"/>
      <c r="AC248" s="31"/>
      <c r="AD248" s="31"/>
      <c r="AE248" s="31"/>
      <c r="AR248" s="172" t="s">
        <v>140</v>
      </c>
      <c r="AT248" s="172" t="s">
        <v>135</v>
      </c>
      <c r="AU248" s="172" t="s">
        <v>78</v>
      </c>
      <c r="AY248" s="14" t="s">
        <v>141</v>
      </c>
      <c r="BE248" s="173">
        <f>IF(N248="základní",J248,0)</f>
        <v>0</v>
      </c>
      <c r="BF248" s="173">
        <f>IF(N248="snížená",J248,0)</f>
        <v>0</v>
      </c>
      <c r="BG248" s="173">
        <f>IF(N248="zákl. přenesená",J248,0)</f>
        <v>0</v>
      </c>
      <c r="BH248" s="173">
        <f>IF(N248="sníž. přenesená",J248,0)</f>
        <v>0</v>
      </c>
      <c r="BI248" s="173">
        <f>IF(N248="nulová",J248,0)</f>
        <v>0</v>
      </c>
      <c r="BJ248" s="14" t="s">
        <v>86</v>
      </c>
      <c r="BK248" s="173">
        <f>ROUND(I248*H248,2)</f>
        <v>0</v>
      </c>
      <c r="BL248" s="14" t="s">
        <v>140</v>
      </c>
      <c r="BM248" s="172" t="s">
        <v>393</v>
      </c>
    </row>
    <row r="249" spans="1:65" s="2" customFormat="1" ht="68.25">
      <c r="A249" s="31"/>
      <c r="B249" s="32"/>
      <c r="C249" s="33"/>
      <c r="D249" s="174" t="s">
        <v>143</v>
      </c>
      <c r="E249" s="33"/>
      <c r="F249" s="175" t="s">
        <v>394</v>
      </c>
      <c r="G249" s="33"/>
      <c r="H249" s="33"/>
      <c r="I249" s="176"/>
      <c r="J249" s="33"/>
      <c r="K249" s="33"/>
      <c r="L249" s="36"/>
      <c r="M249" s="177"/>
      <c r="N249" s="178"/>
      <c r="O249" s="68"/>
      <c r="P249" s="68"/>
      <c r="Q249" s="68"/>
      <c r="R249" s="68"/>
      <c r="S249" s="68"/>
      <c r="T249" s="69"/>
      <c r="U249" s="31"/>
      <c r="V249" s="31"/>
      <c r="W249" s="31"/>
      <c r="X249" s="31"/>
      <c r="Y249" s="31"/>
      <c r="Z249" s="31"/>
      <c r="AA249" s="31"/>
      <c r="AB249" s="31"/>
      <c r="AC249" s="31"/>
      <c r="AD249" s="31"/>
      <c r="AE249" s="31"/>
      <c r="AT249" s="14" t="s">
        <v>143</v>
      </c>
      <c r="AU249" s="14" t="s">
        <v>78</v>
      </c>
    </row>
    <row r="250" spans="1:65" s="2" customFormat="1" ht="19.5">
      <c r="A250" s="31"/>
      <c r="B250" s="32"/>
      <c r="C250" s="33"/>
      <c r="D250" s="174" t="s">
        <v>224</v>
      </c>
      <c r="E250" s="33"/>
      <c r="F250" s="179" t="s">
        <v>243</v>
      </c>
      <c r="G250" s="33"/>
      <c r="H250" s="33"/>
      <c r="I250" s="176"/>
      <c r="J250" s="33"/>
      <c r="K250" s="33"/>
      <c r="L250" s="36"/>
      <c r="M250" s="177"/>
      <c r="N250" s="178"/>
      <c r="O250" s="68"/>
      <c r="P250" s="68"/>
      <c r="Q250" s="68"/>
      <c r="R250" s="68"/>
      <c r="S250" s="68"/>
      <c r="T250" s="69"/>
      <c r="U250" s="31"/>
      <c r="V250" s="31"/>
      <c r="W250" s="31"/>
      <c r="X250" s="31"/>
      <c r="Y250" s="31"/>
      <c r="Z250" s="31"/>
      <c r="AA250" s="31"/>
      <c r="AB250" s="31"/>
      <c r="AC250" s="31"/>
      <c r="AD250" s="31"/>
      <c r="AE250" s="31"/>
      <c r="AT250" s="14" t="s">
        <v>224</v>
      </c>
      <c r="AU250" s="14" t="s">
        <v>78</v>
      </c>
    </row>
    <row r="251" spans="1:65" s="2" customFormat="1" ht="33" customHeight="1">
      <c r="A251" s="31"/>
      <c r="B251" s="32"/>
      <c r="C251" s="161" t="s">
        <v>395</v>
      </c>
      <c r="D251" s="161" t="s">
        <v>135</v>
      </c>
      <c r="E251" s="162" t="s">
        <v>396</v>
      </c>
      <c r="F251" s="163" t="s">
        <v>397</v>
      </c>
      <c r="G251" s="164" t="s">
        <v>147</v>
      </c>
      <c r="H251" s="165">
        <v>20</v>
      </c>
      <c r="I251" s="166"/>
      <c r="J251" s="167">
        <f>ROUND(I251*H251,2)</f>
        <v>0</v>
      </c>
      <c r="K251" s="163" t="s">
        <v>139</v>
      </c>
      <c r="L251" s="36"/>
      <c r="M251" s="168" t="s">
        <v>1</v>
      </c>
      <c r="N251" s="169" t="s">
        <v>43</v>
      </c>
      <c r="O251" s="68"/>
      <c r="P251" s="170">
        <f>O251*H251</f>
        <v>0</v>
      </c>
      <c r="Q251" s="170">
        <v>0</v>
      </c>
      <c r="R251" s="170">
        <f>Q251*H251</f>
        <v>0</v>
      </c>
      <c r="S251" s="170">
        <v>0</v>
      </c>
      <c r="T251" s="171">
        <f>S251*H251</f>
        <v>0</v>
      </c>
      <c r="U251" s="31"/>
      <c r="V251" s="31"/>
      <c r="W251" s="31"/>
      <c r="X251" s="31"/>
      <c r="Y251" s="31"/>
      <c r="Z251" s="31"/>
      <c r="AA251" s="31"/>
      <c r="AB251" s="31"/>
      <c r="AC251" s="31"/>
      <c r="AD251" s="31"/>
      <c r="AE251" s="31"/>
      <c r="AR251" s="172" t="s">
        <v>140</v>
      </c>
      <c r="AT251" s="172" t="s">
        <v>135</v>
      </c>
      <c r="AU251" s="172" t="s">
        <v>78</v>
      </c>
      <c r="AY251" s="14" t="s">
        <v>141</v>
      </c>
      <c r="BE251" s="173">
        <f>IF(N251="základní",J251,0)</f>
        <v>0</v>
      </c>
      <c r="BF251" s="173">
        <f>IF(N251="snížená",J251,0)</f>
        <v>0</v>
      </c>
      <c r="BG251" s="173">
        <f>IF(N251="zákl. přenesená",J251,0)</f>
        <v>0</v>
      </c>
      <c r="BH251" s="173">
        <f>IF(N251="sníž. přenesená",J251,0)</f>
        <v>0</v>
      </c>
      <c r="BI251" s="173">
        <f>IF(N251="nulová",J251,0)</f>
        <v>0</v>
      </c>
      <c r="BJ251" s="14" t="s">
        <v>86</v>
      </c>
      <c r="BK251" s="173">
        <f>ROUND(I251*H251,2)</f>
        <v>0</v>
      </c>
      <c r="BL251" s="14" t="s">
        <v>140</v>
      </c>
      <c r="BM251" s="172" t="s">
        <v>398</v>
      </c>
    </row>
    <row r="252" spans="1:65" s="2" customFormat="1" ht="68.25">
      <c r="A252" s="31"/>
      <c r="B252" s="32"/>
      <c r="C252" s="33"/>
      <c r="D252" s="174" t="s">
        <v>143</v>
      </c>
      <c r="E252" s="33"/>
      <c r="F252" s="175" t="s">
        <v>399</v>
      </c>
      <c r="G252" s="33"/>
      <c r="H252" s="33"/>
      <c r="I252" s="176"/>
      <c r="J252" s="33"/>
      <c r="K252" s="33"/>
      <c r="L252" s="36"/>
      <c r="M252" s="177"/>
      <c r="N252" s="178"/>
      <c r="O252" s="68"/>
      <c r="P252" s="68"/>
      <c r="Q252" s="68"/>
      <c r="R252" s="68"/>
      <c r="S252" s="68"/>
      <c r="T252" s="69"/>
      <c r="U252" s="31"/>
      <c r="V252" s="31"/>
      <c r="W252" s="31"/>
      <c r="X252" s="31"/>
      <c r="Y252" s="31"/>
      <c r="Z252" s="31"/>
      <c r="AA252" s="31"/>
      <c r="AB252" s="31"/>
      <c r="AC252" s="31"/>
      <c r="AD252" s="31"/>
      <c r="AE252" s="31"/>
      <c r="AT252" s="14" t="s">
        <v>143</v>
      </c>
      <c r="AU252" s="14" t="s">
        <v>78</v>
      </c>
    </row>
    <row r="253" spans="1:65" s="2" customFormat="1" ht="19.5">
      <c r="A253" s="31"/>
      <c r="B253" s="32"/>
      <c r="C253" s="33"/>
      <c r="D253" s="174" t="s">
        <v>224</v>
      </c>
      <c r="E253" s="33"/>
      <c r="F253" s="179" t="s">
        <v>248</v>
      </c>
      <c r="G253" s="33"/>
      <c r="H253" s="33"/>
      <c r="I253" s="176"/>
      <c r="J253" s="33"/>
      <c r="K253" s="33"/>
      <c r="L253" s="36"/>
      <c r="M253" s="177"/>
      <c r="N253" s="178"/>
      <c r="O253" s="68"/>
      <c r="P253" s="68"/>
      <c r="Q253" s="68"/>
      <c r="R253" s="68"/>
      <c r="S253" s="68"/>
      <c r="T253" s="69"/>
      <c r="U253" s="31"/>
      <c r="V253" s="31"/>
      <c r="W253" s="31"/>
      <c r="X253" s="31"/>
      <c r="Y253" s="31"/>
      <c r="Z253" s="31"/>
      <c r="AA253" s="31"/>
      <c r="AB253" s="31"/>
      <c r="AC253" s="31"/>
      <c r="AD253" s="31"/>
      <c r="AE253" s="31"/>
      <c r="AT253" s="14" t="s">
        <v>224</v>
      </c>
      <c r="AU253" s="14" t="s">
        <v>78</v>
      </c>
    </row>
    <row r="254" spans="1:65" s="2" customFormat="1" ht="24.2" customHeight="1">
      <c r="A254" s="31"/>
      <c r="B254" s="32"/>
      <c r="C254" s="161" t="s">
        <v>400</v>
      </c>
      <c r="D254" s="161" t="s">
        <v>135</v>
      </c>
      <c r="E254" s="162" t="s">
        <v>401</v>
      </c>
      <c r="F254" s="163" t="s">
        <v>402</v>
      </c>
      <c r="G254" s="164" t="s">
        <v>147</v>
      </c>
      <c r="H254" s="165">
        <v>8</v>
      </c>
      <c r="I254" s="166"/>
      <c r="J254" s="167">
        <f>ROUND(I254*H254,2)</f>
        <v>0</v>
      </c>
      <c r="K254" s="163" t="s">
        <v>139</v>
      </c>
      <c r="L254" s="36"/>
      <c r="M254" s="168" t="s">
        <v>1</v>
      </c>
      <c r="N254" s="169" t="s">
        <v>43</v>
      </c>
      <c r="O254" s="68"/>
      <c r="P254" s="170">
        <f>O254*H254</f>
        <v>0</v>
      </c>
      <c r="Q254" s="170">
        <v>0</v>
      </c>
      <c r="R254" s="170">
        <f>Q254*H254</f>
        <v>0</v>
      </c>
      <c r="S254" s="170">
        <v>0</v>
      </c>
      <c r="T254" s="171">
        <f>S254*H254</f>
        <v>0</v>
      </c>
      <c r="U254" s="31"/>
      <c r="V254" s="31"/>
      <c r="W254" s="31"/>
      <c r="X254" s="31"/>
      <c r="Y254" s="31"/>
      <c r="Z254" s="31"/>
      <c r="AA254" s="31"/>
      <c r="AB254" s="31"/>
      <c r="AC254" s="31"/>
      <c r="AD254" s="31"/>
      <c r="AE254" s="31"/>
      <c r="AR254" s="172" t="s">
        <v>140</v>
      </c>
      <c r="AT254" s="172" t="s">
        <v>135</v>
      </c>
      <c r="AU254" s="172" t="s">
        <v>78</v>
      </c>
      <c r="AY254" s="14" t="s">
        <v>141</v>
      </c>
      <c r="BE254" s="173">
        <f>IF(N254="základní",J254,0)</f>
        <v>0</v>
      </c>
      <c r="BF254" s="173">
        <f>IF(N254="snížená",J254,0)</f>
        <v>0</v>
      </c>
      <c r="BG254" s="173">
        <f>IF(N254="zákl. přenesená",J254,0)</f>
        <v>0</v>
      </c>
      <c r="BH254" s="173">
        <f>IF(N254="sníž. přenesená",J254,0)</f>
        <v>0</v>
      </c>
      <c r="BI254" s="173">
        <f>IF(N254="nulová",J254,0)</f>
        <v>0</v>
      </c>
      <c r="BJ254" s="14" t="s">
        <v>86</v>
      </c>
      <c r="BK254" s="173">
        <f>ROUND(I254*H254,2)</f>
        <v>0</v>
      </c>
      <c r="BL254" s="14" t="s">
        <v>140</v>
      </c>
      <c r="BM254" s="172" t="s">
        <v>403</v>
      </c>
    </row>
    <row r="255" spans="1:65" s="2" customFormat="1" ht="68.25">
      <c r="A255" s="31"/>
      <c r="B255" s="32"/>
      <c r="C255" s="33"/>
      <c r="D255" s="174" t="s">
        <v>143</v>
      </c>
      <c r="E255" s="33"/>
      <c r="F255" s="175" t="s">
        <v>404</v>
      </c>
      <c r="G255" s="33"/>
      <c r="H255" s="33"/>
      <c r="I255" s="176"/>
      <c r="J255" s="33"/>
      <c r="K255" s="33"/>
      <c r="L255" s="36"/>
      <c r="M255" s="177"/>
      <c r="N255" s="178"/>
      <c r="O255" s="68"/>
      <c r="P255" s="68"/>
      <c r="Q255" s="68"/>
      <c r="R255" s="68"/>
      <c r="S255" s="68"/>
      <c r="T255" s="69"/>
      <c r="U255" s="31"/>
      <c r="V255" s="31"/>
      <c r="W255" s="31"/>
      <c r="X255" s="31"/>
      <c r="Y255" s="31"/>
      <c r="Z255" s="31"/>
      <c r="AA255" s="31"/>
      <c r="AB255" s="31"/>
      <c r="AC255" s="31"/>
      <c r="AD255" s="31"/>
      <c r="AE255" s="31"/>
      <c r="AT255" s="14" t="s">
        <v>143</v>
      </c>
      <c r="AU255" s="14" t="s">
        <v>78</v>
      </c>
    </row>
    <row r="256" spans="1:65" s="2" customFormat="1" ht="19.5">
      <c r="A256" s="31"/>
      <c r="B256" s="32"/>
      <c r="C256" s="33"/>
      <c r="D256" s="174" t="s">
        <v>224</v>
      </c>
      <c r="E256" s="33"/>
      <c r="F256" s="179" t="s">
        <v>254</v>
      </c>
      <c r="G256" s="33"/>
      <c r="H256" s="33"/>
      <c r="I256" s="176"/>
      <c r="J256" s="33"/>
      <c r="K256" s="33"/>
      <c r="L256" s="36"/>
      <c r="M256" s="177"/>
      <c r="N256" s="178"/>
      <c r="O256" s="68"/>
      <c r="P256" s="68"/>
      <c r="Q256" s="68"/>
      <c r="R256" s="68"/>
      <c r="S256" s="68"/>
      <c r="T256" s="69"/>
      <c r="U256" s="31"/>
      <c r="V256" s="31"/>
      <c r="W256" s="31"/>
      <c r="X256" s="31"/>
      <c r="Y256" s="31"/>
      <c r="Z256" s="31"/>
      <c r="AA256" s="31"/>
      <c r="AB256" s="31"/>
      <c r="AC256" s="31"/>
      <c r="AD256" s="31"/>
      <c r="AE256" s="31"/>
      <c r="AT256" s="14" t="s">
        <v>224</v>
      </c>
      <c r="AU256" s="14" t="s">
        <v>78</v>
      </c>
    </row>
    <row r="257" spans="1:65" s="2" customFormat="1" ht="24.2" customHeight="1">
      <c r="A257" s="31"/>
      <c r="B257" s="32"/>
      <c r="C257" s="161" t="s">
        <v>405</v>
      </c>
      <c r="D257" s="161" t="s">
        <v>135</v>
      </c>
      <c r="E257" s="162" t="s">
        <v>406</v>
      </c>
      <c r="F257" s="163" t="s">
        <v>407</v>
      </c>
      <c r="G257" s="164" t="s">
        <v>147</v>
      </c>
      <c r="H257" s="165">
        <v>10</v>
      </c>
      <c r="I257" s="166"/>
      <c r="J257" s="167">
        <f>ROUND(I257*H257,2)</f>
        <v>0</v>
      </c>
      <c r="K257" s="163" t="s">
        <v>139</v>
      </c>
      <c r="L257" s="36"/>
      <c r="M257" s="168" t="s">
        <v>1</v>
      </c>
      <c r="N257" s="169" t="s">
        <v>43</v>
      </c>
      <c r="O257" s="68"/>
      <c r="P257" s="170">
        <f>O257*H257</f>
        <v>0</v>
      </c>
      <c r="Q257" s="170">
        <v>0</v>
      </c>
      <c r="R257" s="170">
        <f>Q257*H257</f>
        <v>0</v>
      </c>
      <c r="S257" s="170">
        <v>0</v>
      </c>
      <c r="T257" s="171">
        <f>S257*H257</f>
        <v>0</v>
      </c>
      <c r="U257" s="31"/>
      <c r="V257" s="31"/>
      <c r="W257" s="31"/>
      <c r="X257" s="31"/>
      <c r="Y257" s="31"/>
      <c r="Z257" s="31"/>
      <c r="AA257" s="31"/>
      <c r="AB257" s="31"/>
      <c r="AC257" s="31"/>
      <c r="AD257" s="31"/>
      <c r="AE257" s="31"/>
      <c r="AR257" s="172" t="s">
        <v>140</v>
      </c>
      <c r="AT257" s="172" t="s">
        <v>135</v>
      </c>
      <c r="AU257" s="172" t="s">
        <v>78</v>
      </c>
      <c r="AY257" s="14" t="s">
        <v>141</v>
      </c>
      <c r="BE257" s="173">
        <f>IF(N257="základní",J257,0)</f>
        <v>0</v>
      </c>
      <c r="BF257" s="173">
        <f>IF(N257="snížená",J257,0)</f>
        <v>0</v>
      </c>
      <c r="BG257" s="173">
        <f>IF(N257="zákl. přenesená",J257,0)</f>
        <v>0</v>
      </c>
      <c r="BH257" s="173">
        <f>IF(N257="sníž. přenesená",J257,0)</f>
        <v>0</v>
      </c>
      <c r="BI257" s="173">
        <f>IF(N257="nulová",J257,0)</f>
        <v>0</v>
      </c>
      <c r="BJ257" s="14" t="s">
        <v>86</v>
      </c>
      <c r="BK257" s="173">
        <f>ROUND(I257*H257,2)</f>
        <v>0</v>
      </c>
      <c r="BL257" s="14" t="s">
        <v>140</v>
      </c>
      <c r="BM257" s="172" t="s">
        <v>408</v>
      </c>
    </row>
    <row r="258" spans="1:65" s="2" customFormat="1" ht="58.5">
      <c r="A258" s="31"/>
      <c r="B258" s="32"/>
      <c r="C258" s="33"/>
      <c r="D258" s="174" t="s">
        <v>143</v>
      </c>
      <c r="E258" s="33"/>
      <c r="F258" s="175" t="s">
        <v>409</v>
      </c>
      <c r="G258" s="33"/>
      <c r="H258" s="33"/>
      <c r="I258" s="176"/>
      <c r="J258" s="33"/>
      <c r="K258" s="33"/>
      <c r="L258" s="36"/>
      <c r="M258" s="177"/>
      <c r="N258" s="178"/>
      <c r="O258" s="68"/>
      <c r="P258" s="68"/>
      <c r="Q258" s="68"/>
      <c r="R258" s="68"/>
      <c r="S258" s="68"/>
      <c r="T258" s="69"/>
      <c r="U258" s="31"/>
      <c r="V258" s="31"/>
      <c r="W258" s="31"/>
      <c r="X258" s="31"/>
      <c r="Y258" s="31"/>
      <c r="Z258" s="31"/>
      <c r="AA258" s="31"/>
      <c r="AB258" s="31"/>
      <c r="AC258" s="31"/>
      <c r="AD258" s="31"/>
      <c r="AE258" s="31"/>
      <c r="AT258" s="14" t="s">
        <v>143</v>
      </c>
      <c r="AU258" s="14" t="s">
        <v>78</v>
      </c>
    </row>
    <row r="259" spans="1:65" s="2" customFormat="1" ht="24.2" customHeight="1">
      <c r="A259" s="31"/>
      <c r="B259" s="32"/>
      <c r="C259" s="161" t="s">
        <v>410</v>
      </c>
      <c r="D259" s="161" t="s">
        <v>135</v>
      </c>
      <c r="E259" s="162" t="s">
        <v>411</v>
      </c>
      <c r="F259" s="163" t="s">
        <v>412</v>
      </c>
      <c r="G259" s="164" t="s">
        <v>147</v>
      </c>
      <c r="H259" s="165">
        <v>20</v>
      </c>
      <c r="I259" s="166"/>
      <c r="J259" s="167">
        <f>ROUND(I259*H259,2)</f>
        <v>0</v>
      </c>
      <c r="K259" s="163" t="s">
        <v>139</v>
      </c>
      <c r="L259" s="36"/>
      <c r="M259" s="168" t="s">
        <v>1</v>
      </c>
      <c r="N259" s="169" t="s">
        <v>43</v>
      </c>
      <c r="O259" s="68"/>
      <c r="P259" s="170">
        <f>O259*H259</f>
        <v>0</v>
      </c>
      <c r="Q259" s="170">
        <v>0</v>
      </c>
      <c r="R259" s="170">
        <f>Q259*H259</f>
        <v>0</v>
      </c>
      <c r="S259" s="170">
        <v>0</v>
      </c>
      <c r="T259" s="171">
        <f>S259*H259</f>
        <v>0</v>
      </c>
      <c r="U259" s="31"/>
      <c r="V259" s="31"/>
      <c r="W259" s="31"/>
      <c r="X259" s="31"/>
      <c r="Y259" s="31"/>
      <c r="Z259" s="31"/>
      <c r="AA259" s="31"/>
      <c r="AB259" s="31"/>
      <c r="AC259" s="31"/>
      <c r="AD259" s="31"/>
      <c r="AE259" s="31"/>
      <c r="AR259" s="172" t="s">
        <v>140</v>
      </c>
      <c r="AT259" s="172" t="s">
        <v>135</v>
      </c>
      <c r="AU259" s="172" t="s">
        <v>78</v>
      </c>
      <c r="AY259" s="14" t="s">
        <v>141</v>
      </c>
      <c r="BE259" s="173">
        <f>IF(N259="základní",J259,0)</f>
        <v>0</v>
      </c>
      <c r="BF259" s="173">
        <f>IF(N259="snížená",J259,0)</f>
        <v>0</v>
      </c>
      <c r="BG259" s="173">
        <f>IF(N259="zákl. přenesená",J259,0)</f>
        <v>0</v>
      </c>
      <c r="BH259" s="173">
        <f>IF(N259="sníž. přenesená",J259,0)</f>
        <v>0</v>
      </c>
      <c r="BI259" s="173">
        <f>IF(N259="nulová",J259,0)</f>
        <v>0</v>
      </c>
      <c r="BJ259" s="14" t="s">
        <v>86</v>
      </c>
      <c r="BK259" s="173">
        <f>ROUND(I259*H259,2)</f>
        <v>0</v>
      </c>
      <c r="BL259" s="14" t="s">
        <v>140</v>
      </c>
      <c r="BM259" s="172" t="s">
        <v>413</v>
      </c>
    </row>
    <row r="260" spans="1:65" s="2" customFormat="1" ht="39">
      <c r="A260" s="31"/>
      <c r="B260" s="32"/>
      <c r="C260" s="33"/>
      <c r="D260" s="174" t="s">
        <v>143</v>
      </c>
      <c r="E260" s="33"/>
      <c r="F260" s="175" t="s">
        <v>414</v>
      </c>
      <c r="G260" s="33"/>
      <c r="H260" s="33"/>
      <c r="I260" s="176"/>
      <c r="J260" s="33"/>
      <c r="K260" s="33"/>
      <c r="L260" s="36"/>
      <c r="M260" s="177"/>
      <c r="N260" s="178"/>
      <c r="O260" s="68"/>
      <c r="P260" s="68"/>
      <c r="Q260" s="68"/>
      <c r="R260" s="68"/>
      <c r="S260" s="68"/>
      <c r="T260" s="69"/>
      <c r="U260" s="31"/>
      <c r="V260" s="31"/>
      <c r="W260" s="31"/>
      <c r="X260" s="31"/>
      <c r="Y260" s="31"/>
      <c r="Z260" s="31"/>
      <c r="AA260" s="31"/>
      <c r="AB260" s="31"/>
      <c r="AC260" s="31"/>
      <c r="AD260" s="31"/>
      <c r="AE260" s="31"/>
      <c r="AT260" s="14" t="s">
        <v>143</v>
      </c>
      <c r="AU260" s="14" t="s">
        <v>78</v>
      </c>
    </row>
    <row r="261" spans="1:65" s="2" customFormat="1" ht="24.2" customHeight="1">
      <c r="A261" s="31"/>
      <c r="B261" s="32"/>
      <c r="C261" s="161" t="s">
        <v>415</v>
      </c>
      <c r="D261" s="161" t="s">
        <v>135</v>
      </c>
      <c r="E261" s="162" t="s">
        <v>416</v>
      </c>
      <c r="F261" s="163" t="s">
        <v>417</v>
      </c>
      <c r="G261" s="164" t="s">
        <v>147</v>
      </c>
      <c r="H261" s="165">
        <v>20</v>
      </c>
      <c r="I261" s="166"/>
      <c r="J261" s="167">
        <f>ROUND(I261*H261,2)</f>
        <v>0</v>
      </c>
      <c r="K261" s="163" t="s">
        <v>139</v>
      </c>
      <c r="L261" s="36"/>
      <c r="M261" s="168" t="s">
        <v>1</v>
      </c>
      <c r="N261" s="169" t="s">
        <v>43</v>
      </c>
      <c r="O261" s="68"/>
      <c r="P261" s="170">
        <f>O261*H261</f>
        <v>0</v>
      </c>
      <c r="Q261" s="170">
        <v>0</v>
      </c>
      <c r="R261" s="170">
        <f>Q261*H261</f>
        <v>0</v>
      </c>
      <c r="S261" s="170">
        <v>0</v>
      </c>
      <c r="T261" s="171">
        <f>S261*H261</f>
        <v>0</v>
      </c>
      <c r="U261" s="31"/>
      <c r="V261" s="31"/>
      <c r="W261" s="31"/>
      <c r="X261" s="31"/>
      <c r="Y261" s="31"/>
      <c r="Z261" s="31"/>
      <c r="AA261" s="31"/>
      <c r="AB261" s="31"/>
      <c r="AC261" s="31"/>
      <c r="AD261" s="31"/>
      <c r="AE261" s="31"/>
      <c r="AR261" s="172" t="s">
        <v>140</v>
      </c>
      <c r="AT261" s="172" t="s">
        <v>135</v>
      </c>
      <c r="AU261" s="172" t="s">
        <v>78</v>
      </c>
      <c r="AY261" s="14" t="s">
        <v>141</v>
      </c>
      <c r="BE261" s="173">
        <f>IF(N261="základní",J261,0)</f>
        <v>0</v>
      </c>
      <c r="BF261" s="173">
        <f>IF(N261="snížená",J261,0)</f>
        <v>0</v>
      </c>
      <c r="BG261" s="173">
        <f>IF(N261="zákl. přenesená",J261,0)</f>
        <v>0</v>
      </c>
      <c r="BH261" s="173">
        <f>IF(N261="sníž. přenesená",J261,0)</f>
        <v>0</v>
      </c>
      <c r="BI261" s="173">
        <f>IF(N261="nulová",J261,0)</f>
        <v>0</v>
      </c>
      <c r="BJ261" s="14" t="s">
        <v>86</v>
      </c>
      <c r="BK261" s="173">
        <f>ROUND(I261*H261,2)</f>
        <v>0</v>
      </c>
      <c r="BL261" s="14" t="s">
        <v>140</v>
      </c>
      <c r="BM261" s="172" t="s">
        <v>418</v>
      </c>
    </row>
    <row r="262" spans="1:65" s="2" customFormat="1" ht="39">
      <c r="A262" s="31"/>
      <c r="B262" s="32"/>
      <c r="C262" s="33"/>
      <c r="D262" s="174" t="s">
        <v>143</v>
      </c>
      <c r="E262" s="33"/>
      <c r="F262" s="175" t="s">
        <v>419</v>
      </c>
      <c r="G262" s="33"/>
      <c r="H262" s="33"/>
      <c r="I262" s="176"/>
      <c r="J262" s="33"/>
      <c r="K262" s="33"/>
      <c r="L262" s="36"/>
      <c r="M262" s="177"/>
      <c r="N262" s="178"/>
      <c r="O262" s="68"/>
      <c r="P262" s="68"/>
      <c r="Q262" s="68"/>
      <c r="R262" s="68"/>
      <c r="S262" s="68"/>
      <c r="T262" s="69"/>
      <c r="U262" s="31"/>
      <c r="V262" s="31"/>
      <c r="W262" s="31"/>
      <c r="X262" s="31"/>
      <c r="Y262" s="31"/>
      <c r="Z262" s="31"/>
      <c r="AA262" s="31"/>
      <c r="AB262" s="31"/>
      <c r="AC262" s="31"/>
      <c r="AD262" s="31"/>
      <c r="AE262" s="31"/>
      <c r="AT262" s="14" t="s">
        <v>143</v>
      </c>
      <c r="AU262" s="14" t="s">
        <v>78</v>
      </c>
    </row>
    <row r="263" spans="1:65" s="2" customFormat="1" ht="24.2" customHeight="1">
      <c r="A263" s="31"/>
      <c r="B263" s="32"/>
      <c r="C263" s="161" t="s">
        <v>420</v>
      </c>
      <c r="D263" s="161" t="s">
        <v>135</v>
      </c>
      <c r="E263" s="162" t="s">
        <v>421</v>
      </c>
      <c r="F263" s="163" t="s">
        <v>422</v>
      </c>
      <c r="G263" s="164" t="s">
        <v>147</v>
      </c>
      <c r="H263" s="165">
        <v>20</v>
      </c>
      <c r="I263" s="166"/>
      <c r="J263" s="167">
        <f>ROUND(I263*H263,2)</f>
        <v>0</v>
      </c>
      <c r="K263" s="163" t="s">
        <v>139</v>
      </c>
      <c r="L263" s="36"/>
      <c r="M263" s="168" t="s">
        <v>1</v>
      </c>
      <c r="N263" s="169" t="s">
        <v>43</v>
      </c>
      <c r="O263" s="68"/>
      <c r="P263" s="170">
        <f>O263*H263</f>
        <v>0</v>
      </c>
      <c r="Q263" s="170">
        <v>0</v>
      </c>
      <c r="R263" s="170">
        <f>Q263*H263</f>
        <v>0</v>
      </c>
      <c r="S263" s="170">
        <v>0</v>
      </c>
      <c r="T263" s="171">
        <f>S263*H263</f>
        <v>0</v>
      </c>
      <c r="U263" s="31"/>
      <c r="V263" s="31"/>
      <c r="W263" s="31"/>
      <c r="X263" s="31"/>
      <c r="Y263" s="31"/>
      <c r="Z263" s="31"/>
      <c r="AA263" s="31"/>
      <c r="AB263" s="31"/>
      <c r="AC263" s="31"/>
      <c r="AD263" s="31"/>
      <c r="AE263" s="31"/>
      <c r="AR263" s="172" t="s">
        <v>140</v>
      </c>
      <c r="AT263" s="172" t="s">
        <v>135</v>
      </c>
      <c r="AU263" s="172" t="s">
        <v>78</v>
      </c>
      <c r="AY263" s="14" t="s">
        <v>141</v>
      </c>
      <c r="BE263" s="173">
        <f>IF(N263="základní",J263,0)</f>
        <v>0</v>
      </c>
      <c r="BF263" s="173">
        <f>IF(N263="snížená",J263,0)</f>
        <v>0</v>
      </c>
      <c r="BG263" s="173">
        <f>IF(N263="zákl. přenesená",J263,0)</f>
        <v>0</v>
      </c>
      <c r="BH263" s="173">
        <f>IF(N263="sníž. přenesená",J263,0)</f>
        <v>0</v>
      </c>
      <c r="BI263" s="173">
        <f>IF(N263="nulová",J263,0)</f>
        <v>0</v>
      </c>
      <c r="BJ263" s="14" t="s">
        <v>86</v>
      </c>
      <c r="BK263" s="173">
        <f>ROUND(I263*H263,2)</f>
        <v>0</v>
      </c>
      <c r="BL263" s="14" t="s">
        <v>140</v>
      </c>
      <c r="BM263" s="172" t="s">
        <v>423</v>
      </c>
    </row>
    <row r="264" spans="1:65" s="2" customFormat="1" ht="39">
      <c r="A264" s="31"/>
      <c r="B264" s="32"/>
      <c r="C264" s="33"/>
      <c r="D264" s="174" t="s">
        <v>143</v>
      </c>
      <c r="E264" s="33"/>
      <c r="F264" s="175" t="s">
        <v>424</v>
      </c>
      <c r="G264" s="33"/>
      <c r="H264" s="33"/>
      <c r="I264" s="176"/>
      <c r="J264" s="33"/>
      <c r="K264" s="33"/>
      <c r="L264" s="36"/>
      <c r="M264" s="177"/>
      <c r="N264" s="178"/>
      <c r="O264" s="68"/>
      <c r="P264" s="68"/>
      <c r="Q264" s="68"/>
      <c r="R264" s="68"/>
      <c r="S264" s="68"/>
      <c r="T264" s="69"/>
      <c r="U264" s="31"/>
      <c r="V264" s="31"/>
      <c r="W264" s="31"/>
      <c r="X264" s="31"/>
      <c r="Y264" s="31"/>
      <c r="Z264" s="31"/>
      <c r="AA264" s="31"/>
      <c r="AB264" s="31"/>
      <c r="AC264" s="31"/>
      <c r="AD264" s="31"/>
      <c r="AE264" s="31"/>
      <c r="AT264" s="14" t="s">
        <v>143</v>
      </c>
      <c r="AU264" s="14" t="s">
        <v>78</v>
      </c>
    </row>
    <row r="265" spans="1:65" s="2" customFormat="1" ht="24.2" customHeight="1">
      <c r="A265" s="31"/>
      <c r="B265" s="32"/>
      <c r="C265" s="161" t="s">
        <v>425</v>
      </c>
      <c r="D265" s="161" t="s">
        <v>135</v>
      </c>
      <c r="E265" s="162" t="s">
        <v>426</v>
      </c>
      <c r="F265" s="163" t="s">
        <v>427</v>
      </c>
      <c r="G265" s="164" t="s">
        <v>147</v>
      </c>
      <c r="H265" s="165">
        <v>20</v>
      </c>
      <c r="I265" s="166"/>
      <c r="J265" s="167">
        <f>ROUND(I265*H265,2)</f>
        <v>0</v>
      </c>
      <c r="K265" s="163" t="s">
        <v>139</v>
      </c>
      <c r="L265" s="36"/>
      <c r="M265" s="168" t="s">
        <v>1</v>
      </c>
      <c r="N265" s="169" t="s">
        <v>43</v>
      </c>
      <c r="O265" s="68"/>
      <c r="P265" s="170">
        <f>O265*H265</f>
        <v>0</v>
      </c>
      <c r="Q265" s="170">
        <v>0</v>
      </c>
      <c r="R265" s="170">
        <f>Q265*H265</f>
        <v>0</v>
      </c>
      <c r="S265" s="170">
        <v>0</v>
      </c>
      <c r="T265" s="171">
        <f>S265*H265</f>
        <v>0</v>
      </c>
      <c r="U265" s="31"/>
      <c r="V265" s="31"/>
      <c r="W265" s="31"/>
      <c r="X265" s="31"/>
      <c r="Y265" s="31"/>
      <c r="Z265" s="31"/>
      <c r="AA265" s="31"/>
      <c r="AB265" s="31"/>
      <c r="AC265" s="31"/>
      <c r="AD265" s="31"/>
      <c r="AE265" s="31"/>
      <c r="AR265" s="172" t="s">
        <v>140</v>
      </c>
      <c r="AT265" s="172" t="s">
        <v>135</v>
      </c>
      <c r="AU265" s="172" t="s">
        <v>78</v>
      </c>
      <c r="AY265" s="14" t="s">
        <v>141</v>
      </c>
      <c r="BE265" s="173">
        <f>IF(N265="základní",J265,0)</f>
        <v>0</v>
      </c>
      <c r="BF265" s="173">
        <f>IF(N265="snížená",J265,0)</f>
        <v>0</v>
      </c>
      <c r="BG265" s="173">
        <f>IF(N265="zákl. přenesená",J265,0)</f>
        <v>0</v>
      </c>
      <c r="BH265" s="173">
        <f>IF(N265="sníž. přenesená",J265,0)</f>
        <v>0</v>
      </c>
      <c r="BI265" s="173">
        <f>IF(N265="nulová",J265,0)</f>
        <v>0</v>
      </c>
      <c r="BJ265" s="14" t="s">
        <v>86</v>
      </c>
      <c r="BK265" s="173">
        <f>ROUND(I265*H265,2)</f>
        <v>0</v>
      </c>
      <c r="BL265" s="14" t="s">
        <v>140</v>
      </c>
      <c r="BM265" s="172" t="s">
        <v>428</v>
      </c>
    </row>
    <row r="266" spans="1:65" s="2" customFormat="1" ht="39">
      <c r="A266" s="31"/>
      <c r="B266" s="32"/>
      <c r="C266" s="33"/>
      <c r="D266" s="174" t="s">
        <v>143</v>
      </c>
      <c r="E266" s="33"/>
      <c r="F266" s="175" t="s">
        <v>429</v>
      </c>
      <c r="G266" s="33"/>
      <c r="H266" s="33"/>
      <c r="I266" s="176"/>
      <c r="J266" s="33"/>
      <c r="K266" s="33"/>
      <c r="L266" s="36"/>
      <c r="M266" s="177"/>
      <c r="N266" s="178"/>
      <c r="O266" s="68"/>
      <c r="P266" s="68"/>
      <c r="Q266" s="68"/>
      <c r="R266" s="68"/>
      <c r="S266" s="68"/>
      <c r="T266" s="69"/>
      <c r="U266" s="31"/>
      <c r="V266" s="31"/>
      <c r="W266" s="31"/>
      <c r="X266" s="31"/>
      <c r="Y266" s="31"/>
      <c r="Z266" s="31"/>
      <c r="AA266" s="31"/>
      <c r="AB266" s="31"/>
      <c r="AC266" s="31"/>
      <c r="AD266" s="31"/>
      <c r="AE266" s="31"/>
      <c r="AT266" s="14" t="s">
        <v>143</v>
      </c>
      <c r="AU266" s="14" t="s">
        <v>78</v>
      </c>
    </row>
    <row r="267" spans="1:65" s="2" customFormat="1" ht="24.2" customHeight="1">
      <c r="A267" s="31"/>
      <c r="B267" s="32"/>
      <c r="C267" s="161" t="s">
        <v>430</v>
      </c>
      <c r="D267" s="161" t="s">
        <v>135</v>
      </c>
      <c r="E267" s="162" t="s">
        <v>431</v>
      </c>
      <c r="F267" s="163" t="s">
        <v>432</v>
      </c>
      <c r="G267" s="164" t="s">
        <v>147</v>
      </c>
      <c r="H267" s="165">
        <v>20</v>
      </c>
      <c r="I267" s="166"/>
      <c r="J267" s="167">
        <f>ROUND(I267*H267,2)</f>
        <v>0</v>
      </c>
      <c r="K267" s="163" t="s">
        <v>139</v>
      </c>
      <c r="L267" s="36"/>
      <c r="M267" s="168" t="s">
        <v>1</v>
      </c>
      <c r="N267" s="169" t="s">
        <v>43</v>
      </c>
      <c r="O267" s="68"/>
      <c r="P267" s="170">
        <f>O267*H267</f>
        <v>0</v>
      </c>
      <c r="Q267" s="170">
        <v>0</v>
      </c>
      <c r="R267" s="170">
        <f>Q267*H267</f>
        <v>0</v>
      </c>
      <c r="S267" s="170">
        <v>0</v>
      </c>
      <c r="T267" s="171">
        <f>S267*H267</f>
        <v>0</v>
      </c>
      <c r="U267" s="31"/>
      <c r="V267" s="31"/>
      <c r="W267" s="31"/>
      <c r="X267" s="31"/>
      <c r="Y267" s="31"/>
      <c r="Z267" s="31"/>
      <c r="AA267" s="31"/>
      <c r="AB267" s="31"/>
      <c r="AC267" s="31"/>
      <c r="AD267" s="31"/>
      <c r="AE267" s="31"/>
      <c r="AR267" s="172" t="s">
        <v>140</v>
      </c>
      <c r="AT267" s="172" t="s">
        <v>135</v>
      </c>
      <c r="AU267" s="172" t="s">
        <v>78</v>
      </c>
      <c r="AY267" s="14" t="s">
        <v>141</v>
      </c>
      <c r="BE267" s="173">
        <f>IF(N267="základní",J267,0)</f>
        <v>0</v>
      </c>
      <c r="BF267" s="173">
        <f>IF(N267="snížená",J267,0)</f>
        <v>0</v>
      </c>
      <c r="BG267" s="173">
        <f>IF(N267="zákl. přenesená",J267,0)</f>
        <v>0</v>
      </c>
      <c r="BH267" s="173">
        <f>IF(N267="sníž. přenesená",J267,0)</f>
        <v>0</v>
      </c>
      <c r="BI267" s="173">
        <f>IF(N267="nulová",J267,0)</f>
        <v>0</v>
      </c>
      <c r="BJ267" s="14" t="s">
        <v>86</v>
      </c>
      <c r="BK267" s="173">
        <f>ROUND(I267*H267,2)</f>
        <v>0</v>
      </c>
      <c r="BL267" s="14" t="s">
        <v>140</v>
      </c>
      <c r="BM267" s="172" t="s">
        <v>433</v>
      </c>
    </row>
    <row r="268" spans="1:65" s="2" customFormat="1" ht="39">
      <c r="A268" s="31"/>
      <c r="B268" s="32"/>
      <c r="C268" s="33"/>
      <c r="D268" s="174" t="s">
        <v>143</v>
      </c>
      <c r="E268" s="33"/>
      <c r="F268" s="175" t="s">
        <v>434</v>
      </c>
      <c r="G268" s="33"/>
      <c r="H268" s="33"/>
      <c r="I268" s="176"/>
      <c r="J268" s="33"/>
      <c r="K268" s="33"/>
      <c r="L268" s="36"/>
      <c r="M268" s="177"/>
      <c r="N268" s="178"/>
      <c r="O268" s="68"/>
      <c r="P268" s="68"/>
      <c r="Q268" s="68"/>
      <c r="R268" s="68"/>
      <c r="S268" s="68"/>
      <c r="T268" s="69"/>
      <c r="U268" s="31"/>
      <c r="V268" s="31"/>
      <c r="W268" s="31"/>
      <c r="X268" s="31"/>
      <c r="Y268" s="31"/>
      <c r="Z268" s="31"/>
      <c r="AA268" s="31"/>
      <c r="AB268" s="31"/>
      <c r="AC268" s="31"/>
      <c r="AD268" s="31"/>
      <c r="AE268" s="31"/>
      <c r="AT268" s="14" t="s">
        <v>143</v>
      </c>
      <c r="AU268" s="14" t="s">
        <v>78</v>
      </c>
    </row>
    <row r="269" spans="1:65" s="2" customFormat="1" ht="24.2" customHeight="1">
      <c r="A269" s="31"/>
      <c r="B269" s="32"/>
      <c r="C269" s="161" t="s">
        <v>435</v>
      </c>
      <c r="D269" s="161" t="s">
        <v>135</v>
      </c>
      <c r="E269" s="162" t="s">
        <v>436</v>
      </c>
      <c r="F269" s="163" t="s">
        <v>437</v>
      </c>
      <c r="G269" s="164" t="s">
        <v>172</v>
      </c>
      <c r="H269" s="165">
        <v>2000</v>
      </c>
      <c r="I269" s="166"/>
      <c r="J269" s="167">
        <f>ROUND(I269*H269,2)</f>
        <v>0</v>
      </c>
      <c r="K269" s="163" t="s">
        <v>139</v>
      </c>
      <c r="L269" s="36"/>
      <c r="M269" s="168" t="s">
        <v>1</v>
      </c>
      <c r="N269" s="169" t="s">
        <v>43</v>
      </c>
      <c r="O269" s="68"/>
      <c r="P269" s="170">
        <f>O269*H269</f>
        <v>0</v>
      </c>
      <c r="Q269" s="170">
        <v>0</v>
      </c>
      <c r="R269" s="170">
        <f>Q269*H269</f>
        <v>0</v>
      </c>
      <c r="S269" s="170">
        <v>0</v>
      </c>
      <c r="T269" s="171">
        <f>S269*H269</f>
        <v>0</v>
      </c>
      <c r="U269" s="31"/>
      <c r="V269" s="31"/>
      <c r="W269" s="31"/>
      <c r="X269" s="31"/>
      <c r="Y269" s="31"/>
      <c r="Z269" s="31"/>
      <c r="AA269" s="31"/>
      <c r="AB269" s="31"/>
      <c r="AC269" s="31"/>
      <c r="AD269" s="31"/>
      <c r="AE269" s="31"/>
      <c r="AR269" s="172" t="s">
        <v>140</v>
      </c>
      <c r="AT269" s="172" t="s">
        <v>135</v>
      </c>
      <c r="AU269" s="172" t="s">
        <v>78</v>
      </c>
      <c r="AY269" s="14" t="s">
        <v>141</v>
      </c>
      <c r="BE269" s="173">
        <f>IF(N269="základní",J269,0)</f>
        <v>0</v>
      </c>
      <c r="BF269" s="173">
        <f>IF(N269="snížená",J269,0)</f>
        <v>0</v>
      </c>
      <c r="BG269" s="173">
        <f>IF(N269="zákl. přenesená",J269,0)</f>
        <v>0</v>
      </c>
      <c r="BH269" s="173">
        <f>IF(N269="sníž. přenesená",J269,0)</f>
        <v>0</v>
      </c>
      <c r="BI269" s="173">
        <f>IF(N269="nulová",J269,0)</f>
        <v>0</v>
      </c>
      <c r="BJ269" s="14" t="s">
        <v>86</v>
      </c>
      <c r="BK269" s="173">
        <f>ROUND(I269*H269,2)</f>
        <v>0</v>
      </c>
      <c r="BL269" s="14" t="s">
        <v>140</v>
      </c>
      <c r="BM269" s="172" t="s">
        <v>438</v>
      </c>
    </row>
    <row r="270" spans="1:65" s="2" customFormat="1" ht="48.75">
      <c r="A270" s="31"/>
      <c r="B270" s="32"/>
      <c r="C270" s="33"/>
      <c r="D270" s="174" t="s">
        <v>143</v>
      </c>
      <c r="E270" s="33"/>
      <c r="F270" s="175" t="s">
        <v>439</v>
      </c>
      <c r="G270" s="33"/>
      <c r="H270" s="33"/>
      <c r="I270" s="176"/>
      <c r="J270" s="33"/>
      <c r="K270" s="33"/>
      <c r="L270" s="36"/>
      <c r="M270" s="177"/>
      <c r="N270" s="178"/>
      <c r="O270" s="68"/>
      <c r="P270" s="68"/>
      <c r="Q270" s="68"/>
      <c r="R270" s="68"/>
      <c r="S270" s="68"/>
      <c r="T270" s="69"/>
      <c r="U270" s="31"/>
      <c r="V270" s="31"/>
      <c r="W270" s="31"/>
      <c r="X270" s="31"/>
      <c r="Y270" s="31"/>
      <c r="Z270" s="31"/>
      <c r="AA270" s="31"/>
      <c r="AB270" s="31"/>
      <c r="AC270" s="31"/>
      <c r="AD270" s="31"/>
      <c r="AE270" s="31"/>
      <c r="AT270" s="14" t="s">
        <v>143</v>
      </c>
      <c r="AU270" s="14" t="s">
        <v>78</v>
      </c>
    </row>
    <row r="271" spans="1:65" s="2" customFormat="1" ht="24.2" customHeight="1">
      <c r="A271" s="31"/>
      <c r="B271" s="32"/>
      <c r="C271" s="161" t="s">
        <v>440</v>
      </c>
      <c r="D271" s="161" t="s">
        <v>135</v>
      </c>
      <c r="E271" s="162" t="s">
        <v>441</v>
      </c>
      <c r="F271" s="163" t="s">
        <v>442</v>
      </c>
      <c r="G271" s="164" t="s">
        <v>172</v>
      </c>
      <c r="H271" s="165">
        <v>1000</v>
      </c>
      <c r="I271" s="166"/>
      <c r="J271" s="167">
        <f>ROUND(I271*H271,2)</f>
        <v>0</v>
      </c>
      <c r="K271" s="163" t="s">
        <v>139</v>
      </c>
      <c r="L271" s="36"/>
      <c r="M271" s="168" t="s">
        <v>1</v>
      </c>
      <c r="N271" s="169" t="s">
        <v>43</v>
      </c>
      <c r="O271" s="68"/>
      <c r="P271" s="170">
        <f>O271*H271</f>
        <v>0</v>
      </c>
      <c r="Q271" s="170">
        <v>0</v>
      </c>
      <c r="R271" s="170">
        <f>Q271*H271</f>
        <v>0</v>
      </c>
      <c r="S271" s="170">
        <v>0</v>
      </c>
      <c r="T271" s="171">
        <f>S271*H271</f>
        <v>0</v>
      </c>
      <c r="U271" s="31"/>
      <c r="V271" s="31"/>
      <c r="W271" s="31"/>
      <c r="X271" s="31"/>
      <c r="Y271" s="31"/>
      <c r="Z271" s="31"/>
      <c r="AA271" s="31"/>
      <c r="AB271" s="31"/>
      <c r="AC271" s="31"/>
      <c r="AD271" s="31"/>
      <c r="AE271" s="31"/>
      <c r="AR271" s="172" t="s">
        <v>140</v>
      </c>
      <c r="AT271" s="172" t="s">
        <v>135</v>
      </c>
      <c r="AU271" s="172" t="s">
        <v>78</v>
      </c>
      <c r="AY271" s="14" t="s">
        <v>141</v>
      </c>
      <c r="BE271" s="173">
        <f>IF(N271="základní",J271,0)</f>
        <v>0</v>
      </c>
      <c r="BF271" s="173">
        <f>IF(N271="snížená",J271,0)</f>
        <v>0</v>
      </c>
      <c r="BG271" s="173">
        <f>IF(N271="zákl. přenesená",J271,0)</f>
        <v>0</v>
      </c>
      <c r="BH271" s="173">
        <f>IF(N271="sníž. přenesená",J271,0)</f>
        <v>0</v>
      </c>
      <c r="BI271" s="173">
        <f>IF(N271="nulová",J271,0)</f>
        <v>0</v>
      </c>
      <c r="BJ271" s="14" t="s">
        <v>86</v>
      </c>
      <c r="BK271" s="173">
        <f>ROUND(I271*H271,2)</f>
        <v>0</v>
      </c>
      <c r="BL271" s="14" t="s">
        <v>140</v>
      </c>
      <c r="BM271" s="172" t="s">
        <v>443</v>
      </c>
    </row>
    <row r="272" spans="1:65" s="2" customFormat="1" ht="48.75">
      <c r="A272" s="31"/>
      <c r="B272" s="32"/>
      <c r="C272" s="33"/>
      <c r="D272" s="174" t="s">
        <v>143</v>
      </c>
      <c r="E272" s="33"/>
      <c r="F272" s="175" t="s">
        <v>444</v>
      </c>
      <c r="G272" s="33"/>
      <c r="H272" s="33"/>
      <c r="I272" s="176"/>
      <c r="J272" s="33"/>
      <c r="K272" s="33"/>
      <c r="L272" s="36"/>
      <c r="M272" s="177"/>
      <c r="N272" s="178"/>
      <c r="O272" s="68"/>
      <c r="P272" s="68"/>
      <c r="Q272" s="68"/>
      <c r="R272" s="68"/>
      <c r="S272" s="68"/>
      <c r="T272" s="69"/>
      <c r="U272" s="31"/>
      <c r="V272" s="31"/>
      <c r="W272" s="31"/>
      <c r="X272" s="31"/>
      <c r="Y272" s="31"/>
      <c r="Z272" s="31"/>
      <c r="AA272" s="31"/>
      <c r="AB272" s="31"/>
      <c r="AC272" s="31"/>
      <c r="AD272" s="31"/>
      <c r="AE272" s="31"/>
      <c r="AT272" s="14" t="s">
        <v>143</v>
      </c>
      <c r="AU272" s="14" t="s">
        <v>78</v>
      </c>
    </row>
    <row r="273" spans="1:65" s="2" customFormat="1" ht="16.5" customHeight="1">
      <c r="A273" s="31"/>
      <c r="B273" s="32"/>
      <c r="C273" s="161" t="s">
        <v>445</v>
      </c>
      <c r="D273" s="161" t="s">
        <v>135</v>
      </c>
      <c r="E273" s="162" t="s">
        <v>446</v>
      </c>
      <c r="F273" s="163" t="s">
        <v>447</v>
      </c>
      <c r="G273" s="164" t="s">
        <v>147</v>
      </c>
      <c r="H273" s="165">
        <v>10</v>
      </c>
      <c r="I273" s="166"/>
      <c r="J273" s="167">
        <f>ROUND(I273*H273,2)</f>
        <v>0</v>
      </c>
      <c r="K273" s="163" t="s">
        <v>139</v>
      </c>
      <c r="L273" s="36"/>
      <c r="M273" s="168" t="s">
        <v>1</v>
      </c>
      <c r="N273" s="169" t="s">
        <v>43</v>
      </c>
      <c r="O273" s="68"/>
      <c r="P273" s="170">
        <f>O273*H273</f>
        <v>0</v>
      </c>
      <c r="Q273" s="170">
        <v>0</v>
      </c>
      <c r="R273" s="170">
        <f>Q273*H273</f>
        <v>0</v>
      </c>
      <c r="S273" s="170">
        <v>0</v>
      </c>
      <c r="T273" s="171">
        <f>S273*H273</f>
        <v>0</v>
      </c>
      <c r="U273" s="31"/>
      <c r="V273" s="31"/>
      <c r="W273" s="31"/>
      <c r="X273" s="31"/>
      <c r="Y273" s="31"/>
      <c r="Z273" s="31"/>
      <c r="AA273" s="31"/>
      <c r="AB273" s="31"/>
      <c r="AC273" s="31"/>
      <c r="AD273" s="31"/>
      <c r="AE273" s="31"/>
      <c r="AR273" s="172" t="s">
        <v>140</v>
      </c>
      <c r="AT273" s="172" t="s">
        <v>135</v>
      </c>
      <c r="AU273" s="172" t="s">
        <v>78</v>
      </c>
      <c r="AY273" s="14" t="s">
        <v>141</v>
      </c>
      <c r="BE273" s="173">
        <f>IF(N273="základní",J273,0)</f>
        <v>0</v>
      </c>
      <c r="BF273" s="173">
        <f>IF(N273="snížená",J273,0)</f>
        <v>0</v>
      </c>
      <c r="BG273" s="173">
        <f>IF(N273="zákl. přenesená",J273,0)</f>
        <v>0</v>
      </c>
      <c r="BH273" s="173">
        <f>IF(N273="sníž. přenesená",J273,0)</f>
        <v>0</v>
      </c>
      <c r="BI273" s="173">
        <f>IF(N273="nulová",J273,0)</f>
        <v>0</v>
      </c>
      <c r="BJ273" s="14" t="s">
        <v>86</v>
      </c>
      <c r="BK273" s="173">
        <f>ROUND(I273*H273,2)</f>
        <v>0</v>
      </c>
      <c r="BL273" s="14" t="s">
        <v>140</v>
      </c>
      <c r="BM273" s="172" t="s">
        <v>448</v>
      </c>
    </row>
    <row r="274" spans="1:65" s="2" customFormat="1" ht="39">
      <c r="A274" s="31"/>
      <c r="B274" s="32"/>
      <c r="C274" s="33"/>
      <c r="D274" s="174" t="s">
        <v>143</v>
      </c>
      <c r="E274" s="33"/>
      <c r="F274" s="175" t="s">
        <v>449</v>
      </c>
      <c r="G274" s="33"/>
      <c r="H274" s="33"/>
      <c r="I274" s="176"/>
      <c r="J274" s="33"/>
      <c r="K274" s="33"/>
      <c r="L274" s="36"/>
      <c r="M274" s="177"/>
      <c r="N274" s="178"/>
      <c r="O274" s="68"/>
      <c r="P274" s="68"/>
      <c r="Q274" s="68"/>
      <c r="R274" s="68"/>
      <c r="S274" s="68"/>
      <c r="T274" s="69"/>
      <c r="U274" s="31"/>
      <c r="V274" s="31"/>
      <c r="W274" s="31"/>
      <c r="X274" s="31"/>
      <c r="Y274" s="31"/>
      <c r="Z274" s="31"/>
      <c r="AA274" s="31"/>
      <c r="AB274" s="31"/>
      <c r="AC274" s="31"/>
      <c r="AD274" s="31"/>
      <c r="AE274" s="31"/>
      <c r="AT274" s="14" t="s">
        <v>143</v>
      </c>
      <c r="AU274" s="14" t="s">
        <v>78</v>
      </c>
    </row>
    <row r="275" spans="1:65" s="2" customFormat="1" ht="16.5" customHeight="1">
      <c r="A275" s="31"/>
      <c r="B275" s="32"/>
      <c r="C275" s="161" t="s">
        <v>450</v>
      </c>
      <c r="D275" s="161" t="s">
        <v>135</v>
      </c>
      <c r="E275" s="162" t="s">
        <v>451</v>
      </c>
      <c r="F275" s="163" t="s">
        <v>452</v>
      </c>
      <c r="G275" s="164" t="s">
        <v>147</v>
      </c>
      <c r="H275" s="165">
        <v>10</v>
      </c>
      <c r="I275" s="166"/>
      <c r="J275" s="167">
        <f>ROUND(I275*H275,2)</f>
        <v>0</v>
      </c>
      <c r="K275" s="163" t="s">
        <v>139</v>
      </c>
      <c r="L275" s="36"/>
      <c r="M275" s="168" t="s">
        <v>1</v>
      </c>
      <c r="N275" s="169" t="s">
        <v>43</v>
      </c>
      <c r="O275" s="68"/>
      <c r="P275" s="170">
        <f>O275*H275</f>
        <v>0</v>
      </c>
      <c r="Q275" s="170">
        <v>0</v>
      </c>
      <c r="R275" s="170">
        <f>Q275*H275</f>
        <v>0</v>
      </c>
      <c r="S275" s="170">
        <v>0</v>
      </c>
      <c r="T275" s="171">
        <f>S275*H275</f>
        <v>0</v>
      </c>
      <c r="U275" s="31"/>
      <c r="V275" s="31"/>
      <c r="W275" s="31"/>
      <c r="X275" s="31"/>
      <c r="Y275" s="31"/>
      <c r="Z275" s="31"/>
      <c r="AA275" s="31"/>
      <c r="AB275" s="31"/>
      <c r="AC275" s="31"/>
      <c r="AD275" s="31"/>
      <c r="AE275" s="31"/>
      <c r="AR275" s="172" t="s">
        <v>140</v>
      </c>
      <c r="AT275" s="172" t="s">
        <v>135</v>
      </c>
      <c r="AU275" s="172" t="s">
        <v>78</v>
      </c>
      <c r="AY275" s="14" t="s">
        <v>141</v>
      </c>
      <c r="BE275" s="173">
        <f>IF(N275="základní",J275,0)</f>
        <v>0</v>
      </c>
      <c r="BF275" s="173">
        <f>IF(N275="snížená",J275,0)</f>
        <v>0</v>
      </c>
      <c r="BG275" s="173">
        <f>IF(N275="zákl. přenesená",J275,0)</f>
        <v>0</v>
      </c>
      <c r="BH275" s="173">
        <f>IF(N275="sníž. přenesená",J275,0)</f>
        <v>0</v>
      </c>
      <c r="BI275" s="173">
        <f>IF(N275="nulová",J275,0)</f>
        <v>0</v>
      </c>
      <c r="BJ275" s="14" t="s">
        <v>86</v>
      </c>
      <c r="BK275" s="173">
        <f>ROUND(I275*H275,2)</f>
        <v>0</v>
      </c>
      <c r="BL275" s="14" t="s">
        <v>140</v>
      </c>
      <c r="BM275" s="172" t="s">
        <v>453</v>
      </c>
    </row>
    <row r="276" spans="1:65" s="2" customFormat="1" ht="48.75">
      <c r="A276" s="31"/>
      <c r="B276" s="32"/>
      <c r="C276" s="33"/>
      <c r="D276" s="174" t="s">
        <v>143</v>
      </c>
      <c r="E276" s="33"/>
      <c r="F276" s="175" t="s">
        <v>454</v>
      </c>
      <c r="G276" s="33"/>
      <c r="H276" s="33"/>
      <c r="I276" s="176"/>
      <c r="J276" s="33"/>
      <c r="K276" s="33"/>
      <c r="L276" s="36"/>
      <c r="M276" s="177"/>
      <c r="N276" s="178"/>
      <c r="O276" s="68"/>
      <c r="P276" s="68"/>
      <c r="Q276" s="68"/>
      <c r="R276" s="68"/>
      <c r="S276" s="68"/>
      <c r="T276" s="69"/>
      <c r="U276" s="31"/>
      <c r="V276" s="31"/>
      <c r="W276" s="31"/>
      <c r="X276" s="31"/>
      <c r="Y276" s="31"/>
      <c r="Z276" s="31"/>
      <c r="AA276" s="31"/>
      <c r="AB276" s="31"/>
      <c r="AC276" s="31"/>
      <c r="AD276" s="31"/>
      <c r="AE276" s="31"/>
      <c r="AT276" s="14" t="s">
        <v>143</v>
      </c>
      <c r="AU276" s="14" t="s">
        <v>78</v>
      </c>
    </row>
    <row r="277" spans="1:65" s="2" customFormat="1" ht="16.5" customHeight="1">
      <c r="A277" s="31"/>
      <c r="B277" s="32"/>
      <c r="C277" s="161" t="s">
        <v>455</v>
      </c>
      <c r="D277" s="161" t="s">
        <v>135</v>
      </c>
      <c r="E277" s="162" t="s">
        <v>456</v>
      </c>
      <c r="F277" s="163" t="s">
        <v>457</v>
      </c>
      <c r="G277" s="164" t="s">
        <v>147</v>
      </c>
      <c r="H277" s="165">
        <v>2</v>
      </c>
      <c r="I277" s="166"/>
      <c r="J277" s="167">
        <f>ROUND(I277*H277,2)</f>
        <v>0</v>
      </c>
      <c r="K277" s="163" t="s">
        <v>139</v>
      </c>
      <c r="L277" s="36"/>
      <c r="M277" s="168" t="s">
        <v>1</v>
      </c>
      <c r="N277" s="169" t="s">
        <v>43</v>
      </c>
      <c r="O277" s="68"/>
      <c r="P277" s="170">
        <f>O277*H277</f>
        <v>0</v>
      </c>
      <c r="Q277" s="170">
        <v>0</v>
      </c>
      <c r="R277" s="170">
        <f>Q277*H277</f>
        <v>0</v>
      </c>
      <c r="S277" s="170">
        <v>0</v>
      </c>
      <c r="T277" s="171">
        <f>S277*H277</f>
        <v>0</v>
      </c>
      <c r="U277" s="31"/>
      <c r="V277" s="31"/>
      <c r="W277" s="31"/>
      <c r="X277" s="31"/>
      <c r="Y277" s="31"/>
      <c r="Z277" s="31"/>
      <c r="AA277" s="31"/>
      <c r="AB277" s="31"/>
      <c r="AC277" s="31"/>
      <c r="AD277" s="31"/>
      <c r="AE277" s="31"/>
      <c r="AR277" s="172" t="s">
        <v>140</v>
      </c>
      <c r="AT277" s="172" t="s">
        <v>135</v>
      </c>
      <c r="AU277" s="172" t="s">
        <v>78</v>
      </c>
      <c r="AY277" s="14" t="s">
        <v>141</v>
      </c>
      <c r="BE277" s="173">
        <f>IF(N277="základní",J277,0)</f>
        <v>0</v>
      </c>
      <c r="BF277" s="173">
        <f>IF(N277="snížená",J277,0)</f>
        <v>0</v>
      </c>
      <c r="BG277" s="173">
        <f>IF(N277="zákl. přenesená",J277,0)</f>
        <v>0</v>
      </c>
      <c r="BH277" s="173">
        <f>IF(N277="sníž. přenesená",J277,0)</f>
        <v>0</v>
      </c>
      <c r="BI277" s="173">
        <f>IF(N277="nulová",J277,0)</f>
        <v>0</v>
      </c>
      <c r="BJ277" s="14" t="s">
        <v>86</v>
      </c>
      <c r="BK277" s="173">
        <f>ROUND(I277*H277,2)</f>
        <v>0</v>
      </c>
      <c r="BL277" s="14" t="s">
        <v>140</v>
      </c>
      <c r="BM277" s="172" t="s">
        <v>458</v>
      </c>
    </row>
    <row r="278" spans="1:65" s="2" customFormat="1" ht="39">
      <c r="A278" s="31"/>
      <c r="B278" s="32"/>
      <c r="C278" s="33"/>
      <c r="D278" s="174" t="s">
        <v>143</v>
      </c>
      <c r="E278" s="33"/>
      <c r="F278" s="175" t="s">
        <v>459</v>
      </c>
      <c r="G278" s="33"/>
      <c r="H278" s="33"/>
      <c r="I278" s="176"/>
      <c r="J278" s="33"/>
      <c r="K278" s="33"/>
      <c r="L278" s="36"/>
      <c r="M278" s="177"/>
      <c r="N278" s="178"/>
      <c r="O278" s="68"/>
      <c r="P278" s="68"/>
      <c r="Q278" s="68"/>
      <c r="R278" s="68"/>
      <c r="S278" s="68"/>
      <c r="T278" s="69"/>
      <c r="U278" s="31"/>
      <c r="V278" s="31"/>
      <c r="W278" s="31"/>
      <c r="X278" s="31"/>
      <c r="Y278" s="31"/>
      <c r="Z278" s="31"/>
      <c r="AA278" s="31"/>
      <c r="AB278" s="31"/>
      <c r="AC278" s="31"/>
      <c r="AD278" s="31"/>
      <c r="AE278" s="31"/>
      <c r="AT278" s="14" t="s">
        <v>143</v>
      </c>
      <c r="AU278" s="14" t="s">
        <v>78</v>
      </c>
    </row>
    <row r="279" spans="1:65" s="2" customFormat="1" ht="16.5" customHeight="1">
      <c r="A279" s="31"/>
      <c r="B279" s="32"/>
      <c r="C279" s="161" t="s">
        <v>460</v>
      </c>
      <c r="D279" s="161" t="s">
        <v>135</v>
      </c>
      <c r="E279" s="162" t="s">
        <v>461</v>
      </c>
      <c r="F279" s="163" t="s">
        <v>462</v>
      </c>
      <c r="G279" s="164" t="s">
        <v>147</v>
      </c>
      <c r="H279" s="165">
        <v>2</v>
      </c>
      <c r="I279" s="166"/>
      <c r="J279" s="167">
        <f>ROUND(I279*H279,2)</f>
        <v>0</v>
      </c>
      <c r="K279" s="163" t="s">
        <v>139</v>
      </c>
      <c r="L279" s="36"/>
      <c r="M279" s="168" t="s">
        <v>1</v>
      </c>
      <c r="N279" s="169" t="s">
        <v>43</v>
      </c>
      <c r="O279" s="68"/>
      <c r="P279" s="170">
        <f>O279*H279</f>
        <v>0</v>
      </c>
      <c r="Q279" s="170">
        <v>0</v>
      </c>
      <c r="R279" s="170">
        <f>Q279*H279</f>
        <v>0</v>
      </c>
      <c r="S279" s="170">
        <v>0</v>
      </c>
      <c r="T279" s="171">
        <f>S279*H279</f>
        <v>0</v>
      </c>
      <c r="U279" s="31"/>
      <c r="V279" s="31"/>
      <c r="W279" s="31"/>
      <c r="X279" s="31"/>
      <c r="Y279" s="31"/>
      <c r="Z279" s="31"/>
      <c r="AA279" s="31"/>
      <c r="AB279" s="31"/>
      <c r="AC279" s="31"/>
      <c r="AD279" s="31"/>
      <c r="AE279" s="31"/>
      <c r="AR279" s="172" t="s">
        <v>140</v>
      </c>
      <c r="AT279" s="172" t="s">
        <v>135</v>
      </c>
      <c r="AU279" s="172" t="s">
        <v>78</v>
      </c>
      <c r="AY279" s="14" t="s">
        <v>141</v>
      </c>
      <c r="BE279" s="173">
        <f>IF(N279="základní",J279,0)</f>
        <v>0</v>
      </c>
      <c r="BF279" s="173">
        <f>IF(N279="snížená",J279,0)</f>
        <v>0</v>
      </c>
      <c r="BG279" s="173">
        <f>IF(N279="zákl. přenesená",J279,0)</f>
        <v>0</v>
      </c>
      <c r="BH279" s="173">
        <f>IF(N279="sníž. přenesená",J279,0)</f>
        <v>0</v>
      </c>
      <c r="BI279" s="173">
        <f>IF(N279="nulová",J279,0)</f>
        <v>0</v>
      </c>
      <c r="BJ279" s="14" t="s">
        <v>86</v>
      </c>
      <c r="BK279" s="173">
        <f>ROUND(I279*H279,2)</f>
        <v>0</v>
      </c>
      <c r="BL279" s="14" t="s">
        <v>140</v>
      </c>
      <c r="BM279" s="172" t="s">
        <v>463</v>
      </c>
    </row>
    <row r="280" spans="1:65" s="2" customFormat="1" ht="39">
      <c r="A280" s="31"/>
      <c r="B280" s="32"/>
      <c r="C280" s="33"/>
      <c r="D280" s="174" t="s">
        <v>143</v>
      </c>
      <c r="E280" s="33"/>
      <c r="F280" s="175" t="s">
        <v>464</v>
      </c>
      <c r="G280" s="33"/>
      <c r="H280" s="33"/>
      <c r="I280" s="176"/>
      <c r="J280" s="33"/>
      <c r="K280" s="33"/>
      <c r="L280" s="36"/>
      <c r="M280" s="177"/>
      <c r="N280" s="178"/>
      <c r="O280" s="68"/>
      <c r="P280" s="68"/>
      <c r="Q280" s="68"/>
      <c r="R280" s="68"/>
      <c r="S280" s="68"/>
      <c r="T280" s="69"/>
      <c r="U280" s="31"/>
      <c r="V280" s="31"/>
      <c r="W280" s="31"/>
      <c r="X280" s="31"/>
      <c r="Y280" s="31"/>
      <c r="Z280" s="31"/>
      <c r="AA280" s="31"/>
      <c r="AB280" s="31"/>
      <c r="AC280" s="31"/>
      <c r="AD280" s="31"/>
      <c r="AE280" s="31"/>
      <c r="AT280" s="14" t="s">
        <v>143</v>
      </c>
      <c r="AU280" s="14" t="s">
        <v>78</v>
      </c>
    </row>
    <row r="281" spans="1:65" s="2" customFormat="1" ht="16.5" customHeight="1">
      <c r="A281" s="31"/>
      <c r="B281" s="32"/>
      <c r="C281" s="161" t="s">
        <v>465</v>
      </c>
      <c r="D281" s="161" t="s">
        <v>135</v>
      </c>
      <c r="E281" s="162" t="s">
        <v>466</v>
      </c>
      <c r="F281" s="163" t="s">
        <v>467</v>
      </c>
      <c r="G281" s="164" t="s">
        <v>172</v>
      </c>
      <c r="H281" s="165">
        <v>1000</v>
      </c>
      <c r="I281" s="166"/>
      <c r="J281" s="167">
        <f>ROUND(I281*H281,2)</f>
        <v>0</v>
      </c>
      <c r="K281" s="163" t="s">
        <v>139</v>
      </c>
      <c r="L281" s="36"/>
      <c r="M281" s="168" t="s">
        <v>1</v>
      </c>
      <c r="N281" s="169" t="s">
        <v>43</v>
      </c>
      <c r="O281" s="68"/>
      <c r="P281" s="170">
        <f>O281*H281</f>
        <v>0</v>
      </c>
      <c r="Q281" s="170">
        <v>0</v>
      </c>
      <c r="R281" s="170">
        <f>Q281*H281</f>
        <v>0</v>
      </c>
      <c r="S281" s="170">
        <v>0</v>
      </c>
      <c r="T281" s="171">
        <f>S281*H281</f>
        <v>0</v>
      </c>
      <c r="U281" s="31"/>
      <c r="V281" s="31"/>
      <c r="W281" s="31"/>
      <c r="X281" s="31"/>
      <c r="Y281" s="31"/>
      <c r="Z281" s="31"/>
      <c r="AA281" s="31"/>
      <c r="AB281" s="31"/>
      <c r="AC281" s="31"/>
      <c r="AD281" s="31"/>
      <c r="AE281" s="31"/>
      <c r="AR281" s="172" t="s">
        <v>140</v>
      </c>
      <c r="AT281" s="172" t="s">
        <v>135</v>
      </c>
      <c r="AU281" s="172" t="s">
        <v>78</v>
      </c>
      <c r="AY281" s="14" t="s">
        <v>141</v>
      </c>
      <c r="BE281" s="173">
        <f>IF(N281="základní",J281,0)</f>
        <v>0</v>
      </c>
      <c r="BF281" s="173">
        <f>IF(N281="snížená",J281,0)</f>
        <v>0</v>
      </c>
      <c r="BG281" s="173">
        <f>IF(N281="zákl. přenesená",J281,0)</f>
        <v>0</v>
      </c>
      <c r="BH281" s="173">
        <f>IF(N281="sníž. přenesená",J281,0)</f>
        <v>0</v>
      </c>
      <c r="BI281" s="173">
        <f>IF(N281="nulová",J281,0)</f>
        <v>0</v>
      </c>
      <c r="BJ281" s="14" t="s">
        <v>86</v>
      </c>
      <c r="BK281" s="173">
        <f>ROUND(I281*H281,2)</f>
        <v>0</v>
      </c>
      <c r="BL281" s="14" t="s">
        <v>140</v>
      </c>
      <c r="BM281" s="172" t="s">
        <v>468</v>
      </c>
    </row>
    <row r="282" spans="1:65" s="2" customFormat="1" ht="48.75">
      <c r="A282" s="31"/>
      <c r="B282" s="32"/>
      <c r="C282" s="33"/>
      <c r="D282" s="174" t="s">
        <v>143</v>
      </c>
      <c r="E282" s="33"/>
      <c r="F282" s="175" t="s">
        <v>469</v>
      </c>
      <c r="G282" s="33"/>
      <c r="H282" s="33"/>
      <c r="I282" s="176"/>
      <c r="J282" s="33"/>
      <c r="K282" s="33"/>
      <c r="L282" s="36"/>
      <c r="M282" s="177"/>
      <c r="N282" s="178"/>
      <c r="O282" s="68"/>
      <c r="P282" s="68"/>
      <c r="Q282" s="68"/>
      <c r="R282" s="68"/>
      <c r="S282" s="68"/>
      <c r="T282" s="69"/>
      <c r="U282" s="31"/>
      <c r="V282" s="31"/>
      <c r="W282" s="31"/>
      <c r="X282" s="31"/>
      <c r="Y282" s="31"/>
      <c r="Z282" s="31"/>
      <c r="AA282" s="31"/>
      <c r="AB282" s="31"/>
      <c r="AC282" s="31"/>
      <c r="AD282" s="31"/>
      <c r="AE282" s="31"/>
      <c r="AT282" s="14" t="s">
        <v>143</v>
      </c>
      <c r="AU282" s="14" t="s">
        <v>78</v>
      </c>
    </row>
    <row r="283" spans="1:65" s="2" customFormat="1" ht="24.2" customHeight="1">
      <c r="A283" s="31"/>
      <c r="B283" s="32"/>
      <c r="C283" s="161" t="s">
        <v>470</v>
      </c>
      <c r="D283" s="161" t="s">
        <v>135</v>
      </c>
      <c r="E283" s="162" t="s">
        <v>471</v>
      </c>
      <c r="F283" s="163" t="s">
        <v>472</v>
      </c>
      <c r="G283" s="164" t="s">
        <v>172</v>
      </c>
      <c r="H283" s="165">
        <v>1000</v>
      </c>
      <c r="I283" s="166"/>
      <c r="J283" s="167">
        <f>ROUND(I283*H283,2)</f>
        <v>0</v>
      </c>
      <c r="K283" s="163" t="s">
        <v>139</v>
      </c>
      <c r="L283" s="36"/>
      <c r="M283" s="168" t="s">
        <v>1</v>
      </c>
      <c r="N283" s="169" t="s">
        <v>43</v>
      </c>
      <c r="O283" s="68"/>
      <c r="P283" s="170">
        <f>O283*H283</f>
        <v>0</v>
      </c>
      <c r="Q283" s="170">
        <v>0</v>
      </c>
      <c r="R283" s="170">
        <f>Q283*H283</f>
        <v>0</v>
      </c>
      <c r="S283" s="170">
        <v>0</v>
      </c>
      <c r="T283" s="171">
        <f>S283*H283</f>
        <v>0</v>
      </c>
      <c r="U283" s="31"/>
      <c r="V283" s="31"/>
      <c r="W283" s="31"/>
      <c r="X283" s="31"/>
      <c r="Y283" s="31"/>
      <c r="Z283" s="31"/>
      <c r="AA283" s="31"/>
      <c r="AB283" s="31"/>
      <c r="AC283" s="31"/>
      <c r="AD283" s="31"/>
      <c r="AE283" s="31"/>
      <c r="AR283" s="172" t="s">
        <v>140</v>
      </c>
      <c r="AT283" s="172" t="s">
        <v>135</v>
      </c>
      <c r="AU283" s="172" t="s">
        <v>78</v>
      </c>
      <c r="AY283" s="14" t="s">
        <v>141</v>
      </c>
      <c r="BE283" s="173">
        <f>IF(N283="základní",J283,0)</f>
        <v>0</v>
      </c>
      <c r="BF283" s="173">
        <f>IF(N283="snížená",J283,0)</f>
        <v>0</v>
      </c>
      <c r="BG283" s="173">
        <f>IF(N283="zákl. přenesená",J283,0)</f>
        <v>0</v>
      </c>
      <c r="BH283" s="173">
        <f>IF(N283="sníž. přenesená",J283,0)</f>
        <v>0</v>
      </c>
      <c r="BI283" s="173">
        <f>IF(N283="nulová",J283,0)</f>
        <v>0</v>
      </c>
      <c r="BJ283" s="14" t="s">
        <v>86</v>
      </c>
      <c r="BK283" s="173">
        <f>ROUND(I283*H283,2)</f>
        <v>0</v>
      </c>
      <c r="BL283" s="14" t="s">
        <v>140</v>
      </c>
      <c r="BM283" s="172" t="s">
        <v>473</v>
      </c>
    </row>
    <row r="284" spans="1:65" s="2" customFormat="1" ht="48.75">
      <c r="A284" s="31"/>
      <c r="B284" s="32"/>
      <c r="C284" s="33"/>
      <c r="D284" s="174" t="s">
        <v>143</v>
      </c>
      <c r="E284" s="33"/>
      <c r="F284" s="175" t="s">
        <v>474</v>
      </c>
      <c r="G284" s="33"/>
      <c r="H284" s="33"/>
      <c r="I284" s="176"/>
      <c r="J284" s="33"/>
      <c r="K284" s="33"/>
      <c r="L284" s="36"/>
      <c r="M284" s="177"/>
      <c r="N284" s="178"/>
      <c r="O284" s="68"/>
      <c r="P284" s="68"/>
      <c r="Q284" s="68"/>
      <c r="R284" s="68"/>
      <c r="S284" s="68"/>
      <c r="T284" s="69"/>
      <c r="U284" s="31"/>
      <c r="V284" s="31"/>
      <c r="W284" s="31"/>
      <c r="X284" s="31"/>
      <c r="Y284" s="31"/>
      <c r="Z284" s="31"/>
      <c r="AA284" s="31"/>
      <c r="AB284" s="31"/>
      <c r="AC284" s="31"/>
      <c r="AD284" s="31"/>
      <c r="AE284" s="31"/>
      <c r="AT284" s="14" t="s">
        <v>143</v>
      </c>
      <c r="AU284" s="14" t="s">
        <v>78</v>
      </c>
    </row>
    <row r="285" spans="1:65" s="2" customFormat="1" ht="24.2" customHeight="1">
      <c r="A285" s="31"/>
      <c r="B285" s="32"/>
      <c r="C285" s="161" t="s">
        <v>475</v>
      </c>
      <c r="D285" s="161" t="s">
        <v>135</v>
      </c>
      <c r="E285" s="162" t="s">
        <v>476</v>
      </c>
      <c r="F285" s="163" t="s">
        <v>477</v>
      </c>
      <c r="G285" s="164" t="s">
        <v>172</v>
      </c>
      <c r="H285" s="165">
        <v>1000</v>
      </c>
      <c r="I285" s="166"/>
      <c r="J285" s="167">
        <f>ROUND(I285*H285,2)</f>
        <v>0</v>
      </c>
      <c r="K285" s="163" t="s">
        <v>139</v>
      </c>
      <c r="L285" s="36"/>
      <c r="M285" s="168" t="s">
        <v>1</v>
      </c>
      <c r="N285" s="169" t="s">
        <v>43</v>
      </c>
      <c r="O285" s="68"/>
      <c r="P285" s="170">
        <f>O285*H285</f>
        <v>0</v>
      </c>
      <c r="Q285" s="170">
        <v>0</v>
      </c>
      <c r="R285" s="170">
        <f>Q285*H285</f>
        <v>0</v>
      </c>
      <c r="S285" s="170">
        <v>0</v>
      </c>
      <c r="T285" s="171">
        <f>S285*H285</f>
        <v>0</v>
      </c>
      <c r="U285" s="31"/>
      <c r="V285" s="31"/>
      <c r="W285" s="31"/>
      <c r="X285" s="31"/>
      <c r="Y285" s="31"/>
      <c r="Z285" s="31"/>
      <c r="AA285" s="31"/>
      <c r="AB285" s="31"/>
      <c r="AC285" s="31"/>
      <c r="AD285" s="31"/>
      <c r="AE285" s="31"/>
      <c r="AR285" s="172" t="s">
        <v>140</v>
      </c>
      <c r="AT285" s="172" t="s">
        <v>135</v>
      </c>
      <c r="AU285" s="172" t="s">
        <v>78</v>
      </c>
      <c r="AY285" s="14" t="s">
        <v>141</v>
      </c>
      <c r="BE285" s="173">
        <f>IF(N285="základní",J285,0)</f>
        <v>0</v>
      </c>
      <c r="BF285" s="173">
        <f>IF(N285="snížená",J285,0)</f>
        <v>0</v>
      </c>
      <c r="BG285" s="173">
        <f>IF(N285="zákl. přenesená",J285,0)</f>
        <v>0</v>
      </c>
      <c r="BH285" s="173">
        <f>IF(N285="sníž. přenesená",J285,0)</f>
        <v>0</v>
      </c>
      <c r="BI285" s="173">
        <f>IF(N285="nulová",J285,0)</f>
        <v>0</v>
      </c>
      <c r="BJ285" s="14" t="s">
        <v>86</v>
      </c>
      <c r="BK285" s="173">
        <f>ROUND(I285*H285,2)</f>
        <v>0</v>
      </c>
      <c r="BL285" s="14" t="s">
        <v>140</v>
      </c>
      <c r="BM285" s="172" t="s">
        <v>478</v>
      </c>
    </row>
    <row r="286" spans="1:65" s="2" customFormat="1" ht="48.75">
      <c r="A286" s="31"/>
      <c r="B286" s="32"/>
      <c r="C286" s="33"/>
      <c r="D286" s="174" t="s">
        <v>143</v>
      </c>
      <c r="E286" s="33"/>
      <c r="F286" s="175" t="s">
        <v>479</v>
      </c>
      <c r="G286" s="33"/>
      <c r="H286" s="33"/>
      <c r="I286" s="176"/>
      <c r="J286" s="33"/>
      <c r="K286" s="33"/>
      <c r="L286" s="36"/>
      <c r="M286" s="177"/>
      <c r="N286" s="178"/>
      <c r="O286" s="68"/>
      <c r="P286" s="68"/>
      <c r="Q286" s="68"/>
      <c r="R286" s="68"/>
      <c r="S286" s="68"/>
      <c r="T286" s="69"/>
      <c r="U286" s="31"/>
      <c r="V286" s="31"/>
      <c r="W286" s="31"/>
      <c r="X286" s="31"/>
      <c r="Y286" s="31"/>
      <c r="Z286" s="31"/>
      <c r="AA286" s="31"/>
      <c r="AB286" s="31"/>
      <c r="AC286" s="31"/>
      <c r="AD286" s="31"/>
      <c r="AE286" s="31"/>
      <c r="AT286" s="14" t="s">
        <v>143</v>
      </c>
      <c r="AU286" s="14" t="s">
        <v>78</v>
      </c>
    </row>
    <row r="287" spans="1:65" s="2" customFormat="1" ht="24.2" customHeight="1">
      <c r="A287" s="31"/>
      <c r="B287" s="32"/>
      <c r="C287" s="161" t="s">
        <v>480</v>
      </c>
      <c r="D287" s="161" t="s">
        <v>135</v>
      </c>
      <c r="E287" s="162" t="s">
        <v>481</v>
      </c>
      <c r="F287" s="163" t="s">
        <v>482</v>
      </c>
      <c r="G287" s="164" t="s">
        <v>172</v>
      </c>
      <c r="H287" s="165">
        <v>1000</v>
      </c>
      <c r="I287" s="166"/>
      <c r="J287" s="167">
        <f>ROUND(I287*H287,2)</f>
        <v>0</v>
      </c>
      <c r="K287" s="163" t="s">
        <v>139</v>
      </c>
      <c r="L287" s="36"/>
      <c r="M287" s="168" t="s">
        <v>1</v>
      </c>
      <c r="N287" s="169" t="s">
        <v>43</v>
      </c>
      <c r="O287" s="68"/>
      <c r="P287" s="170">
        <f>O287*H287</f>
        <v>0</v>
      </c>
      <c r="Q287" s="170">
        <v>0</v>
      </c>
      <c r="R287" s="170">
        <f>Q287*H287</f>
        <v>0</v>
      </c>
      <c r="S287" s="170">
        <v>0</v>
      </c>
      <c r="T287" s="171">
        <f>S287*H287</f>
        <v>0</v>
      </c>
      <c r="U287" s="31"/>
      <c r="V287" s="31"/>
      <c r="W287" s="31"/>
      <c r="X287" s="31"/>
      <c r="Y287" s="31"/>
      <c r="Z287" s="31"/>
      <c r="AA287" s="31"/>
      <c r="AB287" s="31"/>
      <c r="AC287" s="31"/>
      <c r="AD287" s="31"/>
      <c r="AE287" s="31"/>
      <c r="AR287" s="172" t="s">
        <v>140</v>
      </c>
      <c r="AT287" s="172" t="s">
        <v>135</v>
      </c>
      <c r="AU287" s="172" t="s">
        <v>78</v>
      </c>
      <c r="AY287" s="14" t="s">
        <v>141</v>
      </c>
      <c r="BE287" s="173">
        <f>IF(N287="základní",J287,0)</f>
        <v>0</v>
      </c>
      <c r="BF287" s="173">
        <f>IF(N287="snížená",J287,0)</f>
        <v>0</v>
      </c>
      <c r="BG287" s="173">
        <f>IF(N287="zákl. přenesená",J287,0)</f>
        <v>0</v>
      </c>
      <c r="BH287" s="173">
        <f>IF(N287="sníž. přenesená",J287,0)</f>
        <v>0</v>
      </c>
      <c r="BI287" s="173">
        <f>IF(N287="nulová",J287,0)</f>
        <v>0</v>
      </c>
      <c r="BJ287" s="14" t="s">
        <v>86</v>
      </c>
      <c r="BK287" s="173">
        <f>ROUND(I287*H287,2)</f>
        <v>0</v>
      </c>
      <c r="BL287" s="14" t="s">
        <v>140</v>
      </c>
      <c r="BM287" s="172" t="s">
        <v>483</v>
      </c>
    </row>
    <row r="288" spans="1:65" s="2" customFormat="1" ht="39">
      <c r="A288" s="31"/>
      <c r="B288" s="32"/>
      <c r="C288" s="33"/>
      <c r="D288" s="174" t="s">
        <v>143</v>
      </c>
      <c r="E288" s="33"/>
      <c r="F288" s="175" t="s">
        <v>484</v>
      </c>
      <c r="G288" s="33"/>
      <c r="H288" s="33"/>
      <c r="I288" s="176"/>
      <c r="J288" s="33"/>
      <c r="K288" s="33"/>
      <c r="L288" s="36"/>
      <c r="M288" s="177"/>
      <c r="N288" s="178"/>
      <c r="O288" s="68"/>
      <c r="P288" s="68"/>
      <c r="Q288" s="68"/>
      <c r="R288" s="68"/>
      <c r="S288" s="68"/>
      <c r="T288" s="69"/>
      <c r="U288" s="31"/>
      <c r="V288" s="31"/>
      <c r="W288" s="31"/>
      <c r="X288" s="31"/>
      <c r="Y288" s="31"/>
      <c r="Z288" s="31"/>
      <c r="AA288" s="31"/>
      <c r="AB288" s="31"/>
      <c r="AC288" s="31"/>
      <c r="AD288" s="31"/>
      <c r="AE288" s="31"/>
      <c r="AT288" s="14" t="s">
        <v>143</v>
      </c>
      <c r="AU288" s="14" t="s">
        <v>78</v>
      </c>
    </row>
    <row r="289" spans="1:65" s="2" customFormat="1" ht="24.2" customHeight="1">
      <c r="A289" s="31"/>
      <c r="B289" s="32"/>
      <c r="C289" s="161" t="s">
        <v>485</v>
      </c>
      <c r="D289" s="161" t="s">
        <v>135</v>
      </c>
      <c r="E289" s="162" t="s">
        <v>486</v>
      </c>
      <c r="F289" s="163" t="s">
        <v>487</v>
      </c>
      <c r="G289" s="164" t="s">
        <v>172</v>
      </c>
      <c r="H289" s="165">
        <v>1000</v>
      </c>
      <c r="I289" s="166"/>
      <c r="J289" s="167">
        <f>ROUND(I289*H289,2)</f>
        <v>0</v>
      </c>
      <c r="K289" s="163" t="s">
        <v>139</v>
      </c>
      <c r="L289" s="36"/>
      <c r="M289" s="168" t="s">
        <v>1</v>
      </c>
      <c r="N289" s="169" t="s">
        <v>43</v>
      </c>
      <c r="O289" s="68"/>
      <c r="P289" s="170">
        <f>O289*H289</f>
        <v>0</v>
      </c>
      <c r="Q289" s="170">
        <v>0</v>
      </c>
      <c r="R289" s="170">
        <f>Q289*H289</f>
        <v>0</v>
      </c>
      <c r="S289" s="170">
        <v>0</v>
      </c>
      <c r="T289" s="171">
        <f>S289*H289</f>
        <v>0</v>
      </c>
      <c r="U289" s="31"/>
      <c r="V289" s="31"/>
      <c r="W289" s="31"/>
      <c r="X289" s="31"/>
      <c r="Y289" s="31"/>
      <c r="Z289" s="31"/>
      <c r="AA289" s="31"/>
      <c r="AB289" s="31"/>
      <c r="AC289" s="31"/>
      <c r="AD289" s="31"/>
      <c r="AE289" s="31"/>
      <c r="AR289" s="172" t="s">
        <v>140</v>
      </c>
      <c r="AT289" s="172" t="s">
        <v>135</v>
      </c>
      <c r="AU289" s="172" t="s">
        <v>78</v>
      </c>
      <c r="AY289" s="14" t="s">
        <v>141</v>
      </c>
      <c r="BE289" s="173">
        <f>IF(N289="základní",J289,0)</f>
        <v>0</v>
      </c>
      <c r="BF289" s="173">
        <f>IF(N289="snížená",J289,0)</f>
        <v>0</v>
      </c>
      <c r="BG289" s="173">
        <f>IF(N289="zákl. přenesená",J289,0)</f>
        <v>0</v>
      </c>
      <c r="BH289" s="173">
        <f>IF(N289="sníž. přenesená",J289,0)</f>
        <v>0</v>
      </c>
      <c r="BI289" s="173">
        <f>IF(N289="nulová",J289,0)</f>
        <v>0</v>
      </c>
      <c r="BJ289" s="14" t="s">
        <v>86</v>
      </c>
      <c r="BK289" s="173">
        <f>ROUND(I289*H289,2)</f>
        <v>0</v>
      </c>
      <c r="BL289" s="14" t="s">
        <v>140</v>
      </c>
      <c r="BM289" s="172" t="s">
        <v>488</v>
      </c>
    </row>
    <row r="290" spans="1:65" s="2" customFormat="1" ht="39">
      <c r="A290" s="31"/>
      <c r="B290" s="32"/>
      <c r="C290" s="33"/>
      <c r="D290" s="174" t="s">
        <v>143</v>
      </c>
      <c r="E290" s="33"/>
      <c r="F290" s="175" t="s">
        <v>489</v>
      </c>
      <c r="G290" s="33"/>
      <c r="H290" s="33"/>
      <c r="I290" s="176"/>
      <c r="J290" s="33"/>
      <c r="K290" s="33"/>
      <c r="L290" s="36"/>
      <c r="M290" s="177"/>
      <c r="N290" s="178"/>
      <c r="O290" s="68"/>
      <c r="P290" s="68"/>
      <c r="Q290" s="68"/>
      <c r="R290" s="68"/>
      <c r="S290" s="68"/>
      <c r="T290" s="69"/>
      <c r="U290" s="31"/>
      <c r="V290" s="31"/>
      <c r="W290" s="31"/>
      <c r="X290" s="31"/>
      <c r="Y290" s="31"/>
      <c r="Z290" s="31"/>
      <c r="AA290" s="31"/>
      <c r="AB290" s="31"/>
      <c r="AC290" s="31"/>
      <c r="AD290" s="31"/>
      <c r="AE290" s="31"/>
      <c r="AT290" s="14" t="s">
        <v>143</v>
      </c>
      <c r="AU290" s="14" t="s">
        <v>78</v>
      </c>
    </row>
    <row r="291" spans="1:65" s="2" customFormat="1" ht="24.2" customHeight="1">
      <c r="A291" s="31"/>
      <c r="B291" s="32"/>
      <c r="C291" s="161" t="s">
        <v>490</v>
      </c>
      <c r="D291" s="161" t="s">
        <v>135</v>
      </c>
      <c r="E291" s="162" t="s">
        <v>491</v>
      </c>
      <c r="F291" s="163" t="s">
        <v>492</v>
      </c>
      <c r="G291" s="164" t="s">
        <v>172</v>
      </c>
      <c r="H291" s="165">
        <v>1000</v>
      </c>
      <c r="I291" s="166"/>
      <c r="J291" s="167">
        <f>ROUND(I291*H291,2)</f>
        <v>0</v>
      </c>
      <c r="K291" s="163" t="s">
        <v>139</v>
      </c>
      <c r="L291" s="36"/>
      <c r="M291" s="168" t="s">
        <v>1</v>
      </c>
      <c r="N291" s="169" t="s">
        <v>43</v>
      </c>
      <c r="O291" s="68"/>
      <c r="P291" s="170">
        <f>O291*H291</f>
        <v>0</v>
      </c>
      <c r="Q291" s="170">
        <v>0</v>
      </c>
      <c r="R291" s="170">
        <f>Q291*H291</f>
        <v>0</v>
      </c>
      <c r="S291" s="170">
        <v>0</v>
      </c>
      <c r="T291" s="171">
        <f>S291*H291</f>
        <v>0</v>
      </c>
      <c r="U291" s="31"/>
      <c r="V291" s="31"/>
      <c r="W291" s="31"/>
      <c r="X291" s="31"/>
      <c r="Y291" s="31"/>
      <c r="Z291" s="31"/>
      <c r="AA291" s="31"/>
      <c r="AB291" s="31"/>
      <c r="AC291" s="31"/>
      <c r="AD291" s="31"/>
      <c r="AE291" s="31"/>
      <c r="AR291" s="172" t="s">
        <v>140</v>
      </c>
      <c r="AT291" s="172" t="s">
        <v>135</v>
      </c>
      <c r="AU291" s="172" t="s">
        <v>78</v>
      </c>
      <c r="AY291" s="14" t="s">
        <v>141</v>
      </c>
      <c r="BE291" s="173">
        <f>IF(N291="základní",J291,0)</f>
        <v>0</v>
      </c>
      <c r="BF291" s="173">
        <f>IF(N291="snížená",J291,0)</f>
        <v>0</v>
      </c>
      <c r="BG291" s="173">
        <f>IF(N291="zákl. přenesená",J291,0)</f>
        <v>0</v>
      </c>
      <c r="BH291" s="173">
        <f>IF(N291="sníž. přenesená",J291,0)</f>
        <v>0</v>
      </c>
      <c r="BI291" s="173">
        <f>IF(N291="nulová",J291,0)</f>
        <v>0</v>
      </c>
      <c r="BJ291" s="14" t="s">
        <v>86</v>
      </c>
      <c r="BK291" s="173">
        <f>ROUND(I291*H291,2)</f>
        <v>0</v>
      </c>
      <c r="BL291" s="14" t="s">
        <v>140</v>
      </c>
      <c r="BM291" s="172" t="s">
        <v>493</v>
      </c>
    </row>
    <row r="292" spans="1:65" s="2" customFormat="1" ht="48.75">
      <c r="A292" s="31"/>
      <c r="B292" s="32"/>
      <c r="C292" s="33"/>
      <c r="D292" s="174" t="s">
        <v>143</v>
      </c>
      <c r="E292" s="33"/>
      <c r="F292" s="175" t="s">
        <v>494</v>
      </c>
      <c r="G292" s="33"/>
      <c r="H292" s="33"/>
      <c r="I292" s="176"/>
      <c r="J292" s="33"/>
      <c r="K292" s="33"/>
      <c r="L292" s="36"/>
      <c r="M292" s="177"/>
      <c r="N292" s="178"/>
      <c r="O292" s="68"/>
      <c r="P292" s="68"/>
      <c r="Q292" s="68"/>
      <c r="R292" s="68"/>
      <c r="S292" s="68"/>
      <c r="T292" s="69"/>
      <c r="U292" s="31"/>
      <c r="V292" s="31"/>
      <c r="W292" s="31"/>
      <c r="X292" s="31"/>
      <c r="Y292" s="31"/>
      <c r="Z292" s="31"/>
      <c r="AA292" s="31"/>
      <c r="AB292" s="31"/>
      <c r="AC292" s="31"/>
      <c r="AD292" s="31"/>
      <c r="AE292" s="31"/>
      <c r="AT292" s="14" t="s">
        <v>143</v>
      </c>
      <c r="AU292" s="14" t="s">
        <v>78</v>
      </c>
    </row>
    <row r="293" spans="1:65" s="2" customFormat="1" ht="24.2" customHeight="1">
      <c r="A293" s="31"/>
      <c r="B293" s="32"/>
      <c r="C293" s="161" t="s">
        <v>495</v>
      </c>
      <c r="D293" s="161" t="s">
        <v>135</v>
      </c>
      <c r="E293" s="162" t="s">
        <v>496</v>
      </c>
      <c r="F293" s="163" t="s">
        <v>497</v>
      </c>
      <c r="G293" s="164" t="s">
        <v>172</v>
      </c>
      <c r="H293" s="165">
        <v>1000</v>
      </c>
      <c r="I293" s="166"/>
      <c r="J293" s="167">
        <f>ROUND(I293*H293,2)</f>
        <v>0</v>
      </c>
      <c r="K293" s="163" t="s">
        <v>139</v>
      </c>
      <c r="L293" s="36"/>
      <c r="M293" s="168" t="s">
        <v>1</v>
      </c>
      <c r="N293" s="169" t="s">
        <v>43</v>
      </c>
      <c r="O293" s="68"/>
      <c r="P293" s="170">
        <f>O293*H293</f>
        <v>0</v>
      </c>
      <c r="Q293" s="170">
        <v>0</v>
      </c>
      <c r="R293" s="170">
        <f>Q293*H293</f>
        <v>0</v>
      </c>
      <c r="S293" s="170">
        <v>0</v>
      </c>
      <c r="T293" s="171">
        <f>S293*H293</f>
        <v>0</v>
      </c>
      <c r="U293" s="31"/>
      <c r="V293" s="31"/>
      <c r="W293" s="31"/>
      <c r="X293" s="31"/>
      <c r="Y293" s="31"/>
      <c r="Z293" s="31"/>
      <c r="AA293" s="31"/>
      <c r="AB293" s="31"/>
      <c r="AC293" s="31"/>
      <c r="AD293" s="31"/>
      <c r="AE293" s="31"/>
      <c r="AR293" s="172" t="s">
        <v>140</v>
      </c>
      <c r="AT293" s="172" t="s">
        <v>135</v>
      </c>
      <c r="AU293" s="172" t="s">
        <v>78</v>
      </c>
      <c r="AY293" s="14" t="s">
        <v>141</v>
      </c>
      <c r="BE293" s="173">
        <f>IF(N293="základní",J293,0)</f>
        <v>0</v>
      </c>
      <c r="BF293" s="173">
        <f>IF(N293="snížená",J293,0)</f>
        <v>0</v>
      </c>
      <c r="BG293" s="173">
        <f>IF(N293="zákl. přenesená",J293,0)</f>
        <v>0</v>
      </c>
      <c r="BH293" s="173">
        <f>IF(N293="sníž. přenesená",J293,0)</f>
        <v>0</v>
      </c>
      <c r="BI293" s="173">
        <f>IF(N293="nulová",J293,0)</f>
        <v>0</v>
      </c>
      <c r="BJ293" s="14" t="s">
        <v>86</v>
      </c>
      <c r="BK293" s="173">
        <f>ROUND(I293*H293,2)</f>
        <v>0</v>
      </c>
      <c r="BL293" s="14" t="s">
        <v>140</v>
      </c>
      <c r="BM293" s="172" t="s">
        <v>498</v>
      </c>
    </row>
    <row r="294" spans="1:65" s="2" customFormat="1" ht="48.75">
      <c r="A294" s="31"/>
      <c r="B294" s="32"/>
      <c r="C294" s="33"/>
      <c r="D294" s="174" t="s">
        <v>143</v>
      </c>
      <c r="E294" s="33"/>
      <c r="F294" s="175" t="s">
        <v>499</v>
      </c>
      <c r="G294" s="33"/>
      <c r="H294" s="33"/>
      <c r="I294" s="176"/>
      <c r="J294" s="33"/>
      <c r="K294" s="33"/>
      <c r="L294" s="36"/>
      <c r="M294" s="177"/>
      <c r="N294" s="178"/>
      <c r="O294" s="68"/>
      <c r="P294" s="68"/>
      <c r="Q294" s="68"/>
      <c r="R294" s="68"/>
      <c r="S294" s="68"/>
      <c r="T294" s="69"/>
      <c r="U294" s="31"/>
      <c r="V294" s="31"/>
      <c r="W294" s="31"/>
      <c r="X294" s="31"/>
      <c r="Y294" s="31"/>
      <c r="Z294" s="31"/>
      <c r="AA294" s="31"/>
      <c r="AB294" s="31"/>
      <c r="AC294" s="31"/>
      <c r="AD294" s="31"/>
      <c r="AE294" s="31"/>
      <c r="AT294" s="14" t="s">
        <v>143</v>
      </c>
      <c r="AU294" s="14" t="s">
        <v>78</v>
      </c>
    </row>
    <row r="295" spans="1:65" s="2" customFormat="1" ht="16.5" customHeight="1">
      <c r="A295" s="31"/>
      <c r="B295" s="32"/>
      <c r="C295" s="161" t="s">
        <v>500</v>
      </c>
      <c r="D295" s="161" t="s">
        <v>135</v>
      </c>
      <c r="E295" s="162" t="s">
        <v>501</v>
      </c>
      <c r="F295" s="163" t="s">
        <v>502</v>
      </c>
      <c r="G295" s="164" t="s">
        <v>503</v>
      </c>
      <c r="H295" s="165">
        <v>500</v>
      </c>
      <c r="I295" s="166"/>
      <c r="J295" s="167">
        <f>ROUND(I295*H295,2)</f>
        <v>0</v>
      </c>
      <c r="K295" s="163" t="s">
        <v>139</v>
      </c>
      <c r="L295" s="36"/>
      <c r="M295" s="168" t="s">
        <v>1</v>
      </c>
      <c r="N295" s="169" t="s">
        <v>43</v>
      </c>
      <c r="O295" s="68"/>
      <c r="P295" s="170">
        <f>O295*H295</f>
        <v>0</v>
      </c>
      <c r="Q295" s="170">
        <v>0</v>
      </c>
      <c r="R295" s="170">
        <f>Q295*H295</f>
        <v>0</v>
      </c>
      <c r="S295" s="170">
        <v>0</v>
      </c>
      <c r="T295" s="171">
        <f>S295*H295</f>
        <v>0</v>
      </c>
      <c r="U295" s="31"/>
      <c r="V295" s="31"/>
      <c r="W295" s="31"/>
      <c r="X295" s="31"/>
      <c r="Y295" s="31"/>
      <c r="Z295" s="31"/>
      <c r="AA295" s="31"/>
      <c r="AB295" s="31"/>
      <c r="AC295" s="31"/>
      <c r="AD295" s="31"/>
      <c r="AE295" s="31"/>
      <c r="AR295" s="172" t="s">
        <v>140</v>
      </c>
      <c r="AT295" s="172" t="s">
        <v>135</v>
      </c>
      <c r="AU295" s="172" t="s">
        <v>78</v>
      </c>
      <c r="AY295" s="14" t="s">
        <v>141</v>
      </c>
      <c r="BE295" s="173">
        <f>IF(N295="základní",J295,0)</f>
        <v>0</v>
      </c>
      <c r="BF295" s="173">
        <f>IF(N295="snížená",J295,0)</f>
        <v>0</v>
      </c>
      <c r="BG295" s="173">
        <f>IF(N295="zákl. přenesená",J295,0)</f>
        <v>0</v>
      </c>
      <c r="BH295" s="173">
        <f>IF(N295="sníž. přenesená",J295,0)</f>
        <v>0</v>
      </c>
      <c r="BI295" s="173">
        <f>IF(N295="nulová",J295,0)</f>
        <v>0</v>
      </c>
      <c r="BJ295" s="14" t="s">
        <v>86</v>
      </c>
      <c r="BK295" s="173">
        <f>ROUND(I295*H295,2)</f>
        <v>0</v>
      </c>
      <c r="BL295" s="14" t="s">
        <v>140</v>
      </c>
      <c r="BM295" s="172" t="s">
        <v>504</v>
      </c>
    </row>
    <row r="296" spans="1:65" s="2" customFormat="1" ht="48.75">
      <c r="A296" s="31"/>
      <c r="B296" s="32"/>
      <c r="C296" s="33"/>
      <c r="D296" s="174" t="s">
        <v>143</v>
      </c>
      <c r="E296" s="33"/>
      <c r="F296" s="175" t="s">
        <v>505</v>
      </c>
      <c r="G296" s="33"/>
      <c r="H296" s="33"/>
      <c r="I296" s="176"/>
      <c r="J296" s="33"/>
      <c r="K296" s="33"/>
      <c r="L296" s="36"/>
      <c r="M296" s="177"/>
      <c r="N296" s="178"/>
      <c r="O296" s="68"/>
      <c r="P296" s="68"/>
      <c r="Q296" s="68"/>
      <c r="R296" s="68"/>
      <c r="S296" s="68"/>
      <c r="T296" s="69"/>
      <c r="U296" s="31"/>
      <c r="V296" s="31"/>
      <c r="W296" s="31"/>
      <c r="X296" s="31"/>
      <c r="Y296" s="31"/>
      <c r="Z296" s="31"/>
      <c r="AA296" s="31"/>
      <c r="AB296" s="31"/>
      <c r="AC296" s="31"/>
      <c r="AD296" s="31"/>
      <c r="AE296" s="31"/>
      <c r="AT296" s="14" t="s">
        <v>143</v>
      </c>
      <c r="AU296" s="14" t="s">
        <v>78</v>
      </c>
    </row>
    <row r="297" spans="1:65" s="2" customFormat="1" ht="16.5" customHeight="1">
      <c r="A297" s="31"/>
      <c r="B297" s="32"/>
      <c r="C297" s="161" t="s">
        <v>506</v>
      </c>
      <c r="D297" s="161" t="s">
        <v>135</v>
      </c>
      <c r="E297" s="162" t="s">
        <v>507</v>
      </c>
      <c r="F297" s="163" t="s">
        <v>508</v>
      </c>
      <c r="G297" s="164" t="s">
        <v>503</v>
      </c>
      <c r="H297" s="165">
        <v>1000</v>
      </c>
      <c r="I297" s="166"/>
      <c r="J297" s="167">
        <f>ROUND(I297*H297,2)</f>
        <v>0</v>
      </c>
      <c r="K297" s="163" t="s">
        <v>139</v>
      </c>
      <c r="L297" s="36"/>
      <c r="M297" s="168" t="s">
        <v>1</v>
      </c>
      <c r="N297" s="169" t="s">
        <v>43</v>
      </c>
      <c r="O297" s="68"/>
      <c r="P297" s="170">
        <f>O297*H297</f>
        <v>0</v>
      </c>
      <c r="Q297" s="170">
        <v>0</v>
      </c>
      <c r="R297" s="170">
        <f>Q297*H297</f>
        <v>0</v>
      </c>
      <c r="S297" s="170">
        <v>0</v>
      </c>
      <c r="T297" s="171">
        <f>S297*H297</f>
        <v>0</v>
      </c>
      <c r="U297" s="31"/>
      <c r="V297" s="31"/>
      <c r="W297" s="31"/>
      <c r="X297" s="31"/>
      <c r="Y297" s="31"/>
      <c r="Z297" s="31"/>
      <c r="AA297" s="31"/>
      <c r="AB297" s="31"/>
      <c r="AC297" s="31"/>
      <c r="AD297" s="31"/>
      <c r="AE297" s="31"/>
      <c r="AR297" s="172" t="s">
        <v>140</v>
      </c>
      <c r="AT297" s="172" t="s">
        <v>135</v>
      </c>
      <c r="AU297" s="172" t="s">
        <v>78</v>
      </c>
      <c r="AY297" s="14" t="s">
        <v>141</v>
      </c>
      <c r="BE297" s="173">
        <f>IF(N297="základní",J297,0)</f>
        <v>0</v>
      </c>
      <c r="BF297" s="173">
        <f>IF(N297="snížená",J297,0)</f>
        <v>0</v>
      </c>
      <c r="BG297" s="173">
        <f>IF(N297="zákl. přenesená",J297,0)</f>
        <v>0</v>
      </c>
      <c r="BH297" s="173">
        <f>IF(N297="sníž. přenesená",J297,0)</f>
        <v>0</v>
      </c>
      <c r="BI297" s="173">
        <f>IF(N297="nulová",J297,0)</f>
        <v>0</v>
      </c>
      <c r="BJ297" s="14" t="s">
        <v>86</v>
      </c>
      <c r="BK297" s="173">
        <f>ROUND(I297*H297,2)</f>
        <v>0</v>
      </c>
      <c r="BL297" s="14" t="s">
        <v>140</v>
      </c>
      <c r="BM297" s="172" t="s">
        <v>509</v>
      </c>
    </row>
    <row r="298" spans="1:65" s="2" customFormat="1" ht="39">
      <c r="A298" s="31"/>
      <c r="B298" s="32"/>
      <c r="C298" s="33"/>
      <c r="D298" s="174" t="s">
        <v>143</v>
      </c>
      <c r="E298" s="33"/>
      <c r="F298" s="175" t="s">
        <v>510</v>
      </c>
      <c r="G298" s="33"/>
      <c r="H298" s="33"/>
      <c r="I298" s="176"/>
      <c r="J298" s="33"/>
      <c r="K298" s="33"/>
      <c r="L298" s="36"/>
      <c r="M298" s="177"/>
      <c r="N298" s="178"/>
      <c r="O298" s="68"/>
      <c r="P298" s="68"/>
      <c r="Q298" s="68"/>
      <c r="R298" s="68"/>
      <c r="S298" s="68"/>
      <c r="T298" s="69"/>
      <c r="U298" s="31"/>
      <c r="V298" s="31"/>
      <c r="W298" s="31"/>
      <c r="X298" s="31"/>
      <c r="Y298" s="31"/>
      <c r="Z298" s="31"/>
      <c r="AA298" s="31"/>
      <c r="AB298" s="31"/>
      <c r="AC298" s="31"/>
      <c r="AD298" s="31"/>
      <c r="AE298" s="31"/>
      <c r="AT298" s="14" t="s">
        <v>143</v>
      </c>
      <c r="AU298" s="14" t="s">
        <v>78</v>
      </c>
    </row>
    <row r="299" spans="1:65" s="2" customFormat="1" ht="21.75" customHeight="1">
      <c r="A299" s="31"/>
      <c r="B299" s="32"/>
      <c r="C299" s="161" t="s">
        <v>511</v>
      </c>
      <c r="D299" s="161" t="s">
        <v>135</v>
      </c>
      <c r="E299" s="162" t="s">
        <v>512</v>
      </c>
      <c r="F299" s="163" t="s">
        <v>513</v>
      </c>
      <c r="G299" s="164" t="s">
        <v>503</v>
      </c>
      <c r="H299" s="165">
        <v>100</v>
      </c>
      <c r="I299" s="166"/>
      <c r="J299" s="167">
        <f>ROUND(I299*H299,2)</f>
        <v>0</v>
      </c>
      <c r="K299" s="163" t="s">
        <v>139</v>
      </c>
      <c r="L299" s="36"/>
      <c r="M299" s="168" t="s">
        <v>1</v>
      </c>
      <c r="N299" s="169" t="s">
        <v>43</v>
      </c>
      <c r="O299" s="68"/>
      <c r="P299" s="170">
        <f>O299*H299</f>
        <v>0</v>
      </c>
      <c r="Q299" s="170">
        <v>0</v>
      </c>
      <c r="R299" s="170">
        <f>Q299*H299</f>
        <v>0</v>
      </c>
      <c r="S299" s="170">
        <v>0</v>
      </c>
      <c r="T299" s="171">
        <f>S299*H299</f>
        <v>0</v>
      </c>
      <c r="U299" s="31"/>
      <c r="V299" s="31"/>
      <c r="W299" s="31"/>
      <c r="X299" s="31"/>
      <c r="Y299" s="31"/>
      <c r="Z299" s="31"/>
      <c r="AA299" s="31"/>
      <c r="AB299" s="31"/>
      <c r="AC299" s="31"/>
      <c r="AD299" s="31"/>
      <c r="AE299" s="31"/>
      <c r="AR299" s="172" t="s">
        <v>140</v>
      </c>
      <c r="AT299" s="172" t="s">
        <v>135</v>
      </c>
      <c r="AU299" s="172" t="s">
        <v>78</v>
      </c>
      <c r="AY299" s="14" t="s">
        <v>141</v>
      </c>
      <c r="BE299" s="173">
        <f>IF(N299="základní",J299,0)</f>
        <v>0</v>
      </c>
      <c r="BF299" s="173">
        <f>IF(N299="snížená",J299,0)</f>
        <v>0</v>
      </c>
      <c r="BG299" s="173">
        <f>IF(N299="zákl. přenesená",J299,0)</f>
        <v>0</v>
      </c>
      <c r="BH299" s="173">
        <f>IF(N299="sníž. přenesená",J299,0)</f>
        <v>0</v>
      </c>
      <c r="BI299" s="173">
        <f>IF(N299="nulová",J299,0)</f>
        <v>0</v>
      </c>
      <c r="BJ299" s="14" t="s">
        <v>86</v>
      </c>
      <c r="BK299" s="173">
        <f>ROUND(I299*H299,2)</f>
        <v>0</v>
      </c>
      <c r="BL299" s="14" t="s">
        <v>140</v>
      </c>
      <c r="BM299" s="172" t="s">
        <v>514</v>
      </c>
    </row>
    <row r="300" spans="1:65" s="2" customFormat="1" ht="78">
      <c r="A300" s="31"/>
      <c r="B300" s="32"/>
      <c r="C300" s="33"/>
      <c r="D300" s="174" t="s">
        <v>143</v>
      </c>
      <c r="E300" s="33"/>
      <c r="F300" s="175" t="s">
        <v>515</v>
      </c>
      <c r="G300" s="33"/>
      <c r="H300" s="33"/>
      <c r="I300" s="176"/>
      <c r="J300" s="33"/>
      <c r="K300" s="33"/>
      <c r="L300" s="36"/>
      <c r="M300" s="177"/>
      <c r="N300" s="178"/>
      <c r="O300" s="68"/>
      <c r="P300" s="68"/>
      <c r="Q300" s="68"/>
      <c r="R300" s="68"/>
      <c r="S300" s="68"/>
      <c r="T300" s="69"/>
      <c r="U300" s="31"/>
      <c r="V300" s="31"/>
      <c r="W300" s="31"/>
      <c r="X300" s="31"/>
      <c r="Y300" s="31"/>
      <c r="Z300" s="31"/>
      <c r="AA300" s="31"/>
      <c r="AB300" s="31"/>
      <c r="AC300" s="31"/>
      <c r="AD300" s="31"/>
      <c r="AE300" s="31"/>
      <c r="AT300" s="14" t="s">
        <v>143</v>
      </c>
      <c r="AU300" s="14" t="s">
        <v>78</v>
      </c>
    </row>
    <row r="301" spans="1:65" s="2" customFormat="1" ht="21.75" customHeight="1">
      <c r="A301" s="31"/>
      <c r="B301" s="32"/>
      <c r="C301" s="161" t="s">
        <v>516</v>
      </c>
      <c r="D301" s="161" t="s">
        <v>135</v>
      </c>
      <c r="E301" s="162" t="s">
        <v>517</v>
      </c>
      <c r="F301" s="163" t="s">
        <v>518</v>
      </c>
      <c r="G301" s="164" t="s">
        <v>503</v>
      </c>
      <c r="H301" s="165">
        <v>100</v>
      </c>
      <c r="I301" s="166"/>
      <c r="J301" s="167">
        <f>ROUND(I301*H301,2)</f>
        <v>0</v>
      </c>
      <c r="K301" s="163" t="s">
        <v>139</v>
      </c>
      <c r="L301" s="36"/>
      <c r="M301" s="168" t="s">
        <v>1</v>
      </c>
      <c r="N301" s="169" t="s">
        <v>43</v>
      </c>
      <c r="O301" s="68"/>
      <c r="P301" s="170">
        <f>O301*H301</f>
        <v>0</v>
      </c>
      <c r="Q301" s="170">
        <v>0</v>
      </c>
      <c r="R301" s="170">
        <f>Q301*H301</f>
        <v>0</v>
      </c>
      <c r="S301" s="170">
        <v>0</v>
      </c>
      <c r="T301" s="171">
        <f>S301*H301</f>
        <v>0</v>
      </c>
      <c r="U301" s="31"/>
      <c r="V301" s="31"/>
      <c r="W301" s="31"/>
      <c r="X301" s="31"/>
      <c r="Y301" s="31"/>
      <c r="Z301" s="31"/>
      <c r="AA301" s="31"/>
      <c r="AB301" s="31"/>
      <c r="AC301" s="31"/>
      <c r="AD301" s="31"/>
      <c r="AE301" s="31"/>
      <c r="AR301" s="172" t="s">
        <v>140</v>
      </c>
      <c r="AT301" s="172" t="s">
        <v>135</v>
      </c>
      <c r="AU301" s="172" t="s">
        <v>78</v>
      </c>
      <c r="AY301" s="14" t="s">
        <v>141</v>
      </c>
      <c r="BE301" s="173">
        <f>IF(N301="základní",J301,0)</f>
        <v>0</v>
      </c>
      <c r="BF301" s="173">
        <f>IF(N301="snížená",J301,0)</f>
        <v>0</v>
      </c>
      <c r="BG301" s="173">
        <f>IF(N301="zákl. přenesená",J301,0)</f>
        <v>0</v>
      </c>
      <c r="BH301" s="173">
        <f>IF(N301="sníž. přenesená",J301,0)</f>
        <v>0</v>
      </c>
      <c r="BI301" s="173">
        <f>IF(N301="nulová",J301,0)</f>
        <v>0</v>
      </c>
      <c r="BJ301" s="14" t="s">
        <v>86</v>
      </c>
      <c r="BK301" s="173">
        <f>ROUND(I301*H301,2)</f>
        <v>0</v>
      </c>
      <c r="BL301" s="14" t="s">
        <v>140</v>
      </c>
      <c r="BM301" s="172" t="s">
        <v>519</v>
      </c>
    </row>
    <row r="302" spans="1:65" s="2" customFormat="1" ht="78">
      <c r="A302" s="31"/>
      <c r="B302" s="32"/>
      <c r="C302" s="33"/>
      <c r="D302" s="174" t="s">
        <v>143</v>
      </c>
      <c r="E302" s="33"/>
      <c r="F302" s="175" t="s">
        <v>520</v>
      </c>
      <c r="G302" s="33"/>
      <c r="H302" s="33"/>
      <c r="I302" s="176"/>
      <c r="J302" s="33"/>
      <c r="K302" s="33"/>
      <c r="L302" s="36"/>
      <c r="M302" s="177"/>
      <c r="N302" s="178"/>
      <c r="O302" s="68"/>
      <c r="P302" s="68"/>
      <c r="Q302" s="68"/>
      <c r="R302" s="68"/>
      <c r="S302" s="68"/>
      <c r="T302" s="69"/>
      <c r="U302" s="31"/>
      <c r="V302" s="31"/>
      <c r="W302" s="31"/>
      <c r="X302" s="31"/>
      <c r="Y302" s="31"/>
      <c r="Z302" s="31"/>
      <c r="AA302" s="31"/>
      <c r="AB302" s="31"/>
      <c r="AC302" s="31"/>
      <c r="AD302" s="31"/>
      <c r="AE302" s="31"/>
      <c r="AT302" s="14" t="s">
        <v>143</v>
      </c>
      <c r="AU302" s="14" t="s">
        <v>78</v>
      </c>
    </row>
    <row r="303" spans="1:65" s="2" customFormat="1" ht="24.2" customHeight="1">
      <c r="A303" s="31"/>
      <c r="B303" s="32"/>
      <c r="C303" s="161" t="s">
        <v>521</v>
      </c>
      <c r="D303" s="161" t="s">
        <v>135</v>
      </c>
      <c r="E303" s="162" t="s">
        <v>522</v>
      </c>
      <c r="F303" s="163" t="s">
        <v>523</v>
      </c>
      <c r="G303" s="164" t="s">
        <v>503</v>
      </c>
      <c r="H303" s="165">
        <v>100</v>
      </c>
      <c r="I303" s="166"/>
      <c r="J303" s="167">
        <f>ROUND(I303*H303,2)</f>
        <v>0</v>
      </c>
      <c r="K303" s="163" t="s">
        <v>139</v>
      </c>
      <c r="L303" s="36"/>
      <c r="M303" s="168" t="s">
        <v>1</v>
      </c>
      <c r="N303" s="169" t="s">
        <v>43</v>
      </c>
      <c r="O303" s="68"/>
      <c r="P303" s="170">
        <f>O303*H303</f>
        <v>0</v>
      </c>
      <c r="Q303" s="170">
        <v>0</v>
      </c>
      <c r="R303" s="170">
        <f>Q303*H303</f>
        <v>0</v>
      </c>
      <c r="S303" s="170">
        <v>0</v>
      </c>
      <c r="T303" s="171">
        <f>S303*H303</f>
        <v>0</v>
      </c>
      <c r="U303" s="31"/>
      <c r="V303" s="31"/>
      <c r="W303" s="31"/>
      <c r="X303" s="31"/>
      <c r="Y303" s="31"/>
      <c r="Z303" s="31"/>
      <c r="AA303" s="31"/>
      <c r="AB303" s="31"/>
      <c r="AC303" s="31"/>
      <c r="AD303" s="31"/>
      <c r="AE303" s="31"/>
      <c r="AR303" s="172" t="s">
        <v>140</v>
      </c>
      <c r="AT303" s="172" t="s">
        <v>135</v>
      </c>
      <c r="AU303" s="172" t="s">
        <v>78</v>
      </c>
      <c r="AY303" s="14" t="s">
        <v>141</v>
      </c>
      <c r="BE303" s="173">
        <f>IF(N303="základní",J303,0)</f>
        <v>0</v>
      </c>
      <c r="BF303" s="173">
        <f>IF(N303="snížená",J303,0)</f>
        <v>0</v>
      </c>
      <c r="BG303" s="173">
        <f>IF(N303="zákl. přenesená",J303,0)</f>
        <v>0</v>
      </c>
      <c r="BH303" s="173">
        <f>IF(N303="sníž. přenesená",J303,0)</f>
        <v>0</v>
      </c>
      <c r="BI303" s="173">
        <f>IF(N303="nulová",J303,0)</f>
        <v>0</v>
      </c>
      <c r="BJ303" s="14" t="s">
        <v>86</v>
      </c>
      <c r="BK303" s="173">
        <f>ROUND(I303*H303,2)</f>
        <v>0</v>
      </c>
      <c r="BL303" s="14" t="s">
        <v>140</v>
      </c>
      <c r="BM303" s="172" t="s">
        <v>524</v>
      </c>
    </row>
    <row r="304" spans="1:65" s="2" customFormat="1" ht="78">
      <c r="A304" s="31"/>
      <c r="B304" s="32"/>
      <c r="C304" s="33"/>
      <c r="D304" s="174" t="s">
        <v>143</v>
      </c>
      <c r="E304" s="33"/>
      <c r="F304" s="175" t="s">
        <v>525</v>
      </c>
      <c r="G304" s="33"/>
      <c r="H304" s="33"/>
      <c r="I304" s="176"/>
      <c r="J304" s="33"/>
      <c r="K304" s="33"/>
      <c r="L304" s="36"/>
      <c r="M304" s="177"/>
      <c r="N304" s="178"/>
      <c r="O304" s="68"/>
      <c r="P304" s="68"/>
      <c r="Q304" s="68"/>
      <c r="R304" s="68"/>
      <c r="S304" s="68"/>
      <c r="T304" s="69"/>
      <c r="U304" s="31"/>
      <c r="V304" s="31"/>
      <c r="W304" s="31"/>
      <c r="X304" s="31"/>
      <c r="Y304" s="31"/>
      <c r="Z304" s="31"/>
      <c r="AA304" s="31"/>
      <c r="AB304" s="31"/>
      <c r="AC304" s="31"/>
      <c r="AD304" s="31"/>
      <c r="AE304" s="31"/>
      <c r="AT304" s="14" t="s">
        <v>143</v>
      </c>
      <c r="AU304" s="14" t="s">
        <v>78</v>
      </c>
    </row>
    <row r="305" spans="1:65" s="2" customFormat="1" ht="24.2" customHeight="1">
      <c r="A305" s="31"/>
      <c r="B305" s="32"/>
      <c r="C305" s="161" t="s">
        <v>526</v>
      </c>
      <c r="D305" s="161" t="s">
        <v>135</v>
      </c>
      <c r="E305" s="162" t="s">
        <v>527</v>
      </c>
      <c r="F305" s="163" t="s">
        <v>528</v>
      </c>
      <c r="G305" s="164" t="s">
        <v>503</v>
      </c>
      <c r="H305" s="165">
        <v>100</v>
      </c>
      <c r="I305" s="166"/>
      <c r="J305" s="167">
        <f>ROUND(I305*H305,2)</f>
        <v>0</v>
      </c>
      <c r="K305" s="163" t="s">
        <v>139</v>
      </c>
      <c r="L305" s="36"/>
      <c r="M305" s="168" t="s">
        <v>1</v>
      </c>
      <c r="N305" s="169" t="s">
        <v>43</v>
      </c>
      <c r="O305" s="68"/>
      <c r="P305" s="170">
        <f>O305*H305</f>
        <v>0</v>
      </c>
      <c r="Q305" s="170">
        <v>0</v>
      </c>
      <c r="R305" s="170">
        <f>Q305*H305</f>
        <v>0</v>
      </c>
      <c r="S305" s="170">
        <v>0</v>
      </c>
      <c r="T305" s="171">
        <f>S305*H305</f>
        <v>0</v>
      </c>
      <c r="U305" s="31"/>
      <c r="V305" s="31"/>
      <c r="W305" s="31"/>
      <c r="X305" s="31"/>
      <c r="Y305" s="31"/>
      <c r="Z305" s="31"/>
      <c r="AA305" s="31"/>
      <c r="AB305" s="31"/>
      <c r="AC305" s="31"/>
      <c r="AD305" s="31"/>
      <c r="AE305" s="31"/>
      <c r="AR305" s="172" t="s">
        <v>140</v>
      </c>
      <c r="AT305" s="172" t="s">
        <v>135</v>
      </c>
      <c r="AU305" s="172" t="s">
        <v>78</v>
      </c>
      <c r="AY305" s="14" t="s">
        <v>141</v>
      </c>
      <c r="BE305" s="173">
        <f>IF(N305="základní",J305,0)</f>
        <v>0</v>
      </c>
      <c r="BF305" s="173">
        <f>IF(N305="snížená",J305,0)</f>
        <v>0</v>
      </c>
      <c r="BG305" s="173">
        <f>IF(N305="zákl. přenesená",J305,0)</f>
        <v>0</v>
      </c>
      <c r="BH305" s="173">
        <f>IF(N305="sníž. přenesená",J305,0)</f>
        <v>0</v>
      </c>
      <c r="BI305" s="173">
        <f>IF(N305="nulová",J305,0)</f>
        <v>0</v>
      </c>
      <c r="BJ305" s="14" t="s">
        <v>86</v>
      </c>
      <c r="BK305" s="173">
        <f>ROUND(I305*H305,2)</f>
        <v>0</v>
      </c>
      <c r="BL305" s="14" t="s">
        <v>140</v>
      </c>
      <c r="BM305" s="172" t="s">
        <v>529</v>
      </c>
    </row>
    <row r="306" spans="1:65" s="2" customFormat="1" ht="78">
      <c r="A306" s="31"/>
      <c r="B306" s="32"/>
      <c r="C306" s="33"/>
      <c r="D306" s="174" t="s">
        <v>143</v>
      </c>
      <c r="E306" s="33"/>
      <c r="F306" s="175" t="s">
        <v>530</v>
      </c>
      <c r="G306" s="33"/>
      <c r="H306" s="33"/>
      <c r="I306" s="176"/>
      <c r="J306" s="33"/>
      <c r="K306" s="33"/>
      <c r="L306" s="36"/>
      <c r="M306" s="177"/>
      <c r="N306" s="178"/>
      <c r="O306" s="68"/>
      <c r="P306" s="68"/>
      <c r="Q306" s="68"/>
      <c r="R306" s="68"/>
      <c r="S306" s="68"/>
      <c r="T306" s="69"/>
      <c r="U306" s="31"/>
      <c r="V306" s="31"/>
      <c r="W306" s="31"/>
      <c r="X306" s="31"/>
      <c r="Y306" s="31"/>
      <c r="Z306" s="31"/>
      <c r="AA306" s="31"/>
      <c r="AB306" s="31"/>
      <c r="AC306" s="31"/>
      <c r="AD306" s="31"/>
      <c r="AE306" s="31"/>
      <c r="AT306" s="14" t="s">
        <v>143</v>
      </c>
      <c r="AU306" s="14" t="s">
        <v>78</v>
      </c>
    </row>
    <row r="307" spans="1:65" s="2" customFormat="1" ht="24.2" customHeight="1">
      <c r="A307" s="31"/>
      <c r="B307" s="32"/>
      <c r="C307" s="161" t="s">
        <v>531</v>
      </c>
      <c r="D307" s="161" t="s">
        <v>135</v>
      </c>
      <c r="E307" s="162" t="s">
        <v>532</v>
      </c>
      <c r="F307" s="163" t="s">
        <v>533</v>
      </c>
      <c r="G307" s="164" t="s">
        <v>503</v>
      </c>
      <c r="H307" s="165">
        <v>100</v>
      </c>
      <c r="I307" s="166"/>
      <c r="J307" s="167">
        <f>ROUND(I307*H307,2)</f>
        <v>0</v>
      </c>
      <c r="K307" s="163" t="s">
        <v>139</v>
      </c>
      <c r="L307" s="36"/>
      <c r="M307" s="168" t="s">
        <v>1</v>
      </c>
      <c r="N307" s="169" t="s">
        <v>43</v>
      </c>
      <c r="O307" s="68"/>
      <c r="P307" s="170">
        <f>O307*H307</f>
        <v>0</v>
      </c>
      <c r="Q307" s="170">
        <v>0</v>
      </c>
      <c r="R307" s="170">
        <f>Q307*H307</f>
        <v>0</v>
      </c>
      <c r="S307" s="170">
        <v>0</v>
      </c>
      <c r="T307" s="171">
        <f>S307*H307</f>
        <v>0</v>
      </c>
      <c r="U307" s="31"/>
      <c r="V307" s="31"/>
      <c r="W307" s="31"/>
      <c r="X307" s="31"/>
      <c r="Y307" s="31"/>
      <c r="Z307" s="31"/>
      <c r="AA307" s="31"/>
      <c r="AB307" s="31"/>
      <c r="AC307" s="31"/>
      <c r="AD307" s="31"/>
      <c r="AE307" s="31"/>
      <c r="AR307" s="172" t="s">
        <v>140</v>
      </c>
      <c r="AT307" s="172" t="s">
        <v>135</v>
      </c>
      <c r="AU307" s="172" t="s">
        <v>78</v>
      </c>
      <c r="AY307" s="14" t="s">
        <v>141</v>
      </c>
      <c r="BE307" s="173">
        <f>IF(N307="základní",J307,0)</f>
        <v>0</v>
      </c>
      <c r="BF307" s="173">
        <f>IF(N307="snížená",J307,0)</f>
        <v>0</v>
      </c>
      <c r="BG307" s="173">
        <f>IF(N307="zákl. přenesená",J307,0)</f>
        <v>0</v>
      </c>
      <c r="BH307" s="173">
        <f>IF(N307="sníž. přenesená",J307,0)</f>
        <v>0</v>
      </c>
      <c r="BI307" s="173">
        <f>IF(N307="nulová",J307,0)</f>
        <v>0</v>
      </c>
      <c r="BJ307" s="14" t="s">
        <v>86</v>
      </c>
      <c r="BK307" s="173">
        <f>ROUND(I307*H307,2)</f>
        <v>0</v>
      </c>
      <c r="BL307" s="14" t="s">
        <v>140</v>
      </c>
      <c r="BM307" s="172" t="s">
        <v>534</v>
      </c>
    </row>
    <row r="308" spans="1:65" s="2" customFormat="1" ht="78">
      <c r="A308" s="31"/>
      <c r="B308" s="32"/>
      <c r="C308" s="33"/>
      <c r="D308" s="174" t="s">
        <v>143</v>
      </c>
      <c r="E308" s="33"/>
      <c r="F308" s="175" t="s">
        <v>535</v>
      </c>
      <c r="G308" s="33"/>
      <c r="H308" s="33"/>
      <c r="I308" s="176"/>
      <c r="J308" s="33"/>
      <c r="K308" s="33"/>
      <c r="L308" s="36"/>
      <c r="M308" s="177"/>
      <c r="N308" s="178"/>
      <c r="O308" s="68"/>
      <c r="P308" s="68"/>
      <c r="Q308" s="68"/>
      <c r="R308" s="68"/>
      <c r="S308" s="68"/>
      <c r="T308" s="69"/>
      <c r="U308" s="31"/>
      <c r="V308" s="31"/>
      <c r="W308" s="31"/>
      <c r="X308" s="31"/>
      <c r="Y308" s="31"/>
      <c r="Z308" s="31"/>
      <c r="AA308" s="31"/>
      <c r="AB308" s="31"/>
      <c r="AC308" s="31"/>
      <c r="AD308" s="31"/>
      <c r="AE308" s="31"/>
      <c r="AT308" s="14" t="s">
        <v>143</v>
      </c>
      <c r="AU308" s="14" t="s">
        <v>78</v>
      </c>
    </row>
    <row r="309" spans="1:65" s="2" customFormat="1" ht="24.2" customHeight="1">
      <c r="A309" s="31"/>
      <c r="B309" s="32"/>
      <c r="C309" s="161" t="s">
        <v>536</v>
      </c>
      <c r="D309" s="161" t="s">
        <v>135</v>
      </c>
      <c r="E309" s="162" t="s">
        <v>537</v>
      </c>
      <c r="F309" s="163" t="s">
        <v>538</v>
      </c>
      <c r="G309" s="164" t="s">
        <v>503</v>
      </c>
      <c r="H309" s="165">
        <v>100</v>
      </c>
      <c r="I309" s="166"/>
      <c r="J309" s="167">
        <f>ROUND(I309*H309,2)</f>
        <v>0</v>
      </c>
      <c r="K309" s="163" t="s">
        <v>139</v>
      </c>
      <c r="L309" s="36"/>
      <c r="M309" s="168" t="s">
        <v>1</v>
      </c>
      <c r="N309" s="169" t="s">
        <v>43</v>
      </c>
      <c r="O309" s="68"/>
      <c r="P309" s="170">
        <f>O309*H309</f>
        <v>0</v>
      </c>
      <c r="Q309" s="170">
        <v>0</v>
      </c>
      <c r="R309" s="170">
        <f>Q309*H309</f>
        <v>0</v>
      </c>
      <c r="S309" s="170">
        <v>0</v>
      </c>
      <c r="T309" s="171">
        <f>S309*H309</f>
        <v>0</v>
      </c>
      <c r="U309" s="31"/>
      <c r="V309" s="31"/>
      <c r="W309" s="31"/>
      <c r="X309" s="31"/>
      <c r="Y309" s="31"/>
      <c r="Z309" s="31"/>
      <c r="AA309" s="31"/>
      <c r="AB309" s="31"/>
      <c r="AC309" s="31"/>
      <c r="AD309" s="31"/>
      <c r="AE309" s="31"/>
      <c r="AR309" s="172" t="s">
        <v>140</v>
      </c>
      <c r="AT309" s="172" t="s">
        <v>135</v>
      </c>
      <c r="AU309" s="172" t="s">
        <v>78</v>
      </c>
      <c r="AY309" s="14" t="s">
        <v>141</v>
      </c>
      <c r="BE309" s="173">
        <f>IF(N309="základní",J309,0)</f>
        <v>0</v>
      </c>
      <c r="BF309" s="173">
        <f>IF(N309="snížená",J309,0)</f>
        <v>0</v>
      </c>
      <c r="BG309" s="173">
        <f>IF(N309="zákl. přenesená",J309,0)</f>
        <v>0</v>
      </c>
      <c r="BH309" s="173">
        <f>IF(N309="sníž. přenesená",J309,0)</f>
        <v>0</v>
      </c>
      <c r="BI309" s="173">
        <f>IF(N309="nulová",J309,0)</f>
        <v>0</v>
      </c>
      <c r="BJ309" s="14" t="s">
        <v>86</v>
      </c>
      <c r="BK309" s="173">
        <f>ROUND(I309*H309,2)</f>
        <v>0</v>
      </c>
      <c r="BL309" s="14" t="s">
        <v>140</v>
      </c>
      <c r="BM309" s="172" t="s">
        <v>539</v>
      </c>
    </row>
    <row r="310" spans="1:65" s="2" customFormat="1" ht="78">
      <c r="A310" s="31"/>
      <c r="B310" s="32"/>
      <c r="C310" s="33"/>
      <c r="D310" s="174" t="s">
        <v>143</v>
      </c>
      <c r="E310" s="33"/>
      <c r="F310" s="175" t="s">
        <v>540</v>
      </c>
      <c r="G310" s="33"/>
      <c r="H310" s="33"/>
      <c r="I310" s="176"/>
      <c r="J310" s="33"/>
      <c r="K310" s="33"/>
      <c r="L310" s="36"/>
      <c r="M310" s="177"/>
      <c r="N310" s="178"/>
      <c r="O310" s="68"/>
      <c r="P310" s="68"/>
      <c r="Q310" s="68"/>
      <c r="R310" s="68"/>
      <c r="S310" s="68"/>
      <c r="T310" s="69"/>
      <c r="U310" s="31"/>
      <c r="V310" s="31"/>
      <c r="W310" s="31"/>
      <c r="X310" s="31"/>
      <c r="Y310" s="31"/>
      <c r="Z310" s="31"/>
      <c r="AA310" s="31"/>
      <c r="AB310" s="31"/>
      <c r="AC310" s="31"/>
      <c r="AD310" s="31"/>
      <c r="AE310" s="31"/>
      <c r="AT310" s="14" t="s">
        <v>143</v>
      </c>
      <c r="AU310" s="14" t="s">
        <v>78</v>
      </c>
    </row>
    <row r="311" spans="1:65" s="2" customFormat="1" ht="24.2" customHeight="1">
      <c r="A311" s="31"/>
      <c r="B311" s="32"/>
      <c r="C311" s="161" t="s">
        <v>541</v>
      </c>
      <c r="D311" s="161" t="s">
        <v>135</v>
      </c>
      <c r="E311" s="162" t="s">
        <v>542</v>
      </c>
      <c r="F311" s="163" t="s">
        <v>543</v>
      </c>
      <c r="G311" s="164" t="s">
        <v>503</v>
      </c>
      <c r="H311" s="165">
        <v>1000</v>
      </c>
      <c r="I311" s="166"/>
      <c r="J311" s="167">
        <f>ROUND(I311*H311,2)</f>
        <v>0</v>
      </c>
      <c r="K311" s="163" t="s">
        <v>139</v>
      </c>
      <c r="L311" s="36"/>
      <c r="M311" s="168" t="s">
        <v>1</v>
      </c>
      <c r="N311" s="169" t="s">
        <v>43</v>
      </c>
      <c r="O311" s="68"/>
      <c r="P311" s="170">
        <f>O311*H311</f>
        <v>0</v>
      </c>
      <c r="Q311" s="170">
        <v>0</v>
      </c>
      <c r="R311" s="170">
        <f>Q311*H311</f>
        <v>0</v>
      </c>
      <c r="S311" s="170">
        <v>0</v>
      </c>
      <c r="T311" s="171">
        <f>S311*H311</f>
        <v>0</v>
      </c>
      <c r="U311" s="31"/>
      <c r="V311" s="31"/>
      <c r="W311" s="31"/>
      <c r="X311" s="31"/>
      <c r="Y311" s="31"/>
      <c r="Z311" s="31"/>
      <c r="AA311" s="31"/>
      <c r="AB311" s="31"/>
      <c r="AC311" s="31"/>
      <c r="AD311" s="31"/>
      <c r="AE311" s="31"/>
      <c r="AR311" s="172" t="s">
        <v>140</v>
      </c>
      <c r="AT311" s="172" t="s">
        <v>135</v>
      </c>
      <c r="AU311" s="172" t="s">
        <v>78</v>
      </c>
      <c r="AY311" s="14" t="s">
        <v>141</v>
      </c>
      <c r="BE311" s="173">
        <f>IF(N311="základní",J311,0)</f>
        <v>0</v>
      </c>
      <c r="BF311" s="173">
        <f>IF(N311="snížená",J311,0)</f>
        <v>0</v>
      </c>
      <c r="BG311" s="173">
        <f>IF(N311="zákl. přenesená",J311,0)</f>
        <v>0</v>
      </c>
      <c r="BH311" s="173">
        <f>IF(N311="sníž. přenesená",J311,0)</f>
        <v>0</v>
      </c>
      <c r="BI311" s="173">
        <f>IF(N311="nulová",J311,0)</f>
        <v>0</v>
      </c>
      <c r="BJ311" s="14" t="s">
        <v>86</v>
      </c>
      <c r="BK311" s="173">
        <f>ROUND(I311*H311,2)</f>
        <v>0</v>
      </c>
      <c r="BL311" s="14" t="s">
        <v>140</v>
      </c>
      <c r="BM311" s="172" t="s">
        <v>544</v>
      </c>
    </row>
    <row r="312" spans="1:65" s="2" customFormat="1" ht="48.75">
      <c r="A312" s="31"/>
      <c r="B312" s="32"/>
      <c r="C312" s="33"/>
      <c r="D312" s="174" t="s">
        <v>143</v>
      </c>
      <c r="E312" s="33"/>
      <c r="F312" s="175" t="s">
        <v>545</v>
      </c>
      <c r="G312" s="33"/>
      <c r="H312" s="33"/>
      <c r="I312" s="176"/>
      <c r="J312" s="33"/>
      <c r="K312" s="33"/>
      <c r="L312" s="36"/>
      <c r="M312" s="177"/>
      <c r="N312" s="178"/>
      <c r="O312" s="68"/>
      <c r="P312" s="68"/>
      <c r="Q312" s="68"/>
      <c r="R312" s="68"/>
      <c r="S312" s="68"/>
      <c r="T312" s="69"/>
      <c r="U312" s="31"/>
      <c r="V312" s="31"/>
      <c r="W312" s="31"/>
      <c r="X312" s="31"/>
      <c r="Y312" s="31"/>
      <c r="Z312" s="31"/>
      <c r="AA312" s="31"/>
      <c r="AB312" s="31"/>
      <c r="AC312" s="31"/>
      <c r="AD312" s="31"/>
      <c r="AE312" s="31"/>
      <c r="AT312" s="14" t="s">
        <v>143</v>
      </c>
      <c r="AU312" s="14" t="s">
        <v>78</v>
      </c>
    </row>
    <row r="313" spans="1:65" s="2" customFormat="1" ht="24.2" customHeight="1">
      <c r="A313" s="31"/>
      <c r="B313" s="32"/>
      <c r="C313" s="161" t="s">
        <v>546</v>
      </c>
      <c r="D313" s="161" t="s">
        <v>135</v>
      </c>
      <c r="E313" s="162" t="s">
        <v>547</v>
      </c>
      <c r="F313" s="163" t="s">
        <v>548</v>
      </c>
      <c r="G313" s="164" t="s">
        <v>503</v>
      </c>
      <c r="H313" s="165">
        <v>600</v>
      </c>
      <c r="I313" s="166"/>
      <c r="J313" s="167">
        <f>ROUND(I313*H313,2)</f>
        <v>0</v>
      </c>
      <c r="K313" s="163" t="s">
        <v>139</v>
      </c>
      <c r="L313" s="36"/>
      <c r="M313" s="168" t="s">
        <v>1</v>
      </c>
      <c r="N313" s="169" t="s">
        <v>43</v>
      </c>
      <c r="O313" s="68"/>
      <c r="P313" s="170">
        <f>O313*H313</f>
        <v>0</v>
      </c>
      <c r="Q313" s="170">
        <v>0</v>
      </c>
      <c r="R313" s="170">
        <f>Q313*H313</f>
        <v>0</v>
      </c>
      <c r="S313" s="170">
        <v>0</v>
      </c>
      <c r="T313" s="171">
        <f>S313*H313</f>
        <v>0</v>
      </c>
      <c r="U313" s="31"/>
      <c r="V313" s="31"/>
      <c r="W313" s="31"/>
      <c r="X313" s="31"/>
      <c r="Y313" s="31"/>
      <c r="Z313" s="31"/>
      <c r="AA313" s="31"/>
      <c r="AB313" s="31"/>
      <c r="AC313" s="31"/>
      <c r="AD313" s="31"/>
      <c r="AE313" s="31"/>
      <c r="AR313" s="172" t="s">
        <v>140</v>
      </c>
      <c r="AT313" s="172" t="s">
        <v>135</v>
      </c>
      <c r="AU313" s="172" t="s">
        <v>78</v>
      </c>
      <c r="AY313" s="14" t="s">
        <v>141</v>
      </c>
      <c r="BE313" s="173">
        <f>IF(N313="základní",J313,0)</f>
        <v>0</v>
      </c>
      <c r="BF313" s="173">
        <f>IF(N313="snížená",J313,0)</f>
        <v>0</v>
      </c>
      <c r="BG313" s="173">
        <f>IF(N313="zákl. přenesená",J313,0)</f>
        <v>0</v>
      </c>
      <c r="BH313" s="173">
        <f>IF(N313="sníž. přenesená",J313,0)</f>
        <v>0</v>
      </c>
      <c r="BI313" s="173">
        <f>IF(N313="nulová",J313,0)</f>
        <v>0</v>
      </c>
      <c r="BJ313" s="14" t="s">
        <v>86</v>
      </c>
      <c r="BK313" s="173">
        <f>ROUND(I313*H313,2)</f>
        <v>0</v>
      </c>
      <c r="BL313" s="14" t="s">
        <v>140</v>
      </c>
      <c r="BM313" s="172" t="s">
        <v>549</v>
      </c>
    </row>
    <row r="314" spans="1:65" s="2" customFormat="1" ht="48.75">
      <c r="A314" s="31"/>
      <c r="B314" s="32"/>
      <c r="C314" s="33"/>
      <c r="D314" s="174" t="s">
        <v>143</v>
      </c>
      <c r="E314" s="33"/>
      <c r="F314" s="175" t="s">
        <v>550</v>
      </c>
      <c r="G314" s="33"/>
      <c r="H314" s="33"/>
      <c r="I314" s="176"/>
      <c r="J314" s="33"/>
      <c r="K314" s="33"/>
      <c r="L314" s="36"/>
      <c r="M314" s="177"/>
      <c r="N314" s="178"/>
      <c r="O314" s="68"/>
      <c r="P314" s="68"/>
      <c r="Q314" s="68"/>
      <c r="R314" s="68"/>
      <c r="S314" s="68"/>
      <c r="T314" s="69"/>
      <c r="U314" s="31"/>
      <c r="V314" s="31"/>
      <c r="W314" s="31"/>
      <c r="X314" s="31"/>
      <c r="Y314" s="31"/>
      <c r="Z314" s="31"/>
      <c r="AA314" s="31"/>
      <c r="AB314" s="31"/>
      <c r="AC314" s="31"/>
      <c r="AD314" s="31"/>
      <c r="AE314" s="31"/>
      <c r="AT314" s="14" t="s">
        <v>143</v>
      </c>
      <c r="AU314" s="14" t="s">
        <v>78</v>
      </c>
    </row>
    <row r="315" spans="1:65" s="2" customFormat="1" ht="24.2" customHeight="1">
      <c r="A315" s="31"/>
      <c r="B315" s="32"/>
      <c r="C315" s="161" t="s">
        <v>551</v>
      </c>
      <c r="D315" s="161" t="s">
        <v>135</v>
      </c>
      <c r="E315" s="162" t="s">
        <v>552</v>
      </c>
      <c r="F315" s="163" t="s">
        <v>553</v>
      </c>
      <c r="G315" s="164" t="s">
        <v>172</v>
      </c>
      <c r="H315" s="165">
        <v>600</v>
      </c>
      <c r="I315" s="166"/>
      <c r="J315" s="167">
        <f>ROUND(I315*H315,2)</f>
        <v>0</v>
      </c>
      <c r="K315" s="163" t="s">
        <v>139</v>
      </c>
      <c r="L315" s="36"/>
      <c r="M315" s="168" t="s">
        <v>1</v>
      </c>
      <c r="N315" s="169" t="s">
        <v>43</v>
      </c>
      <c r="O315" s="68"/>
      <c r="P315" s="170">
        <f>O315*H315</f>
        <v>0</v>
      </c>
      <c r="Q315" s="170">
        <v>0</v>
      </c>
      <c r="R315" s="170">
        <f>Q315*H315</f>
        <v>0</v>
      </c>
      <c r="S315" s="170">
        <v>0</v>
      </c>
      <c r="T315" s="171">
        <f>S315*H315</f>
        <v>0</v>
      </c>
      <c r="U315" s="31"/>
      <c r="V315" s="31"/>
      <c r="W315" s="31"/>
      <c r="X315" s="31"/>
      <c r="Y315" s="31"/>
      <c r="Z315" s="31"/>
      <c r="AA315" s="31"/>
      <c r="AB315" s="31"/>
      <c r="AC315" s="31"/>
      <c r="AD315" s="31"/>
      <c r="AE315" s="31"/>
      <c r="AR315" s="172" t="s">
        <v>140</v>
      </c>
      <c r="AT315" s="172" t="s">
        <v>135</v>
      </c>
      <c r="AU315" s="172" t="s">
        <v>78</v>
      </c>
      <c r="AY315" s="14" t="s">
        <v>141</v>
      </c>
      <c r="BE315" s="173">
        <f>IF(N315="základní",J315,0)</f>
        <v>0</v>
      </c>
      <c r="BF315" s="173">
        <f>IF(N315="snížená",J315,0)</f>
        <v>0</v>
      </c>
      <c r="BG315" s="173">
        <f>IF(N315="zákl. přenesená",J315,0)</f>
        <v>0</v>
      </c>
      <c r="BH315" s="173">
        <f>IF(N315="sníž. přenesená",J315,0)</f>
        <v>0</v>
      </c>
      <c r="BI315" s="173">
        <f>IF(N315="nulová",J315,0)</f>
        <v>0</v>
      </c>
      <c r="BJ315" s="14" t="s">
        <v>86</v>
      </c>
      <c r="BK315" s="173">
        <f>ROUND(I315*H315,2)</f>
        <v>0</v>
      </c>
      <c r="BL315" s="14" t="s">
        <v>140</v>
      </c>
      <c r="BM315" s="172" t="s">
        <v>554</v>
      </c>
    </row>
    <row r="316" spans="1:65" s="2" customFormat="1" ht="39">
      <c r="A316" s="31"/>
      <c r="B316" s="32"/>
      <c r="C316" s="33"/>
      <c r="D316" s="174" t="s">
        <v>143</v>
      </c>
      <c r="E316" s="33"/>
      <c r="F316" s="175" t="s">
        <v>555</v>
      </c>
      <c r="G316" s="33"/>
      <c r="H316" s="33"/>
      <c r="I316" s="176"/>
      <c r="J316" s="33"/>
      <c r="K316" s="33"/>
      <c r="L316" s="36"/>
      <c r="M316" s="177"/>
      <c r="N316" s="178"/>
      <c r="O316" s="68"/>
      <c r="P316" s="68"/>
      <c r="Q316" s="68"/>
      <c r="R316" s="68"/>
      <c r="S316" s="68"/>
      <c r="T316" s="69"/>
      <c r="U316" s="31"/>
      <c r="V316" s="31"/>
      <c r="W316" s="31"/>
      <c r="X316" s="31"/>
      <c r="Y316" s="31"/>
      <c r="Z316" s="31"/>
      <c r="AA316" s="31"/>
      <c r="AB316" s="31"/>
      <c r="AC316" s="31"/>
      <c r="AD316" s="31"/>
      <c r="AE316" s="31"/>
      <c r="AT316" s="14" t="s">
        <v>143</v>
      </c>
      <c r="AU316" s="14" t="s">
        <v>78</v>
      </c>
    </row>
    <row r="317" spans="1:65" s="2" customFormat="1" ht="24.2" customHeight="1">
      <c r="A317" s="31"/>
      <c r="B317" s="32"/>
      <c r="C317" s="161" t="s">
        <v>556</v>
      </c>
      <c r="D317" s="161" t="s">
        <v>135</v>
      </c>
      <c r="E317" s="162" t="s">
        <v>557</v>
      </c>
      <c r="F317" s="163" t="s">
        <v>558</v>
      </c>
      <c r="G317" s="164" t="s">
        <v>172</v>
      </c>
      <c r="H317" s="165">
        <v>400</v>
      </c>
      <c r="I317" s="166"/>
      <c r="J317" s="167">
        <f>ROUND(I317*H317,2)</f>
        <v>0</v>
      </c>
      <c r="K317" s="163" t="s">
        <v>139</v>
      </c>
      <c r="L317" s="36"/>
      <c r="M317" s="168" t="s">
        <v>1</v>
      </c>
      <c r="N317" s="169" t="s">
        <v>43</v>
      </c>
      <c r="O317" s="68"/>
      <c r="P317" s="170">
        <f>O317*H317</f>
        <v>0</v>
      </c>
      <c r="Q317" s="170">
        <v>0</v>
      </c>
      <c r="R317" s="170">
        <f>Q317*H317</f>
        <v>0</v>
      </c>
      <c r="S317" s="170">
        <v>0</v>
      </c>
      <c r="T317" s="171">
        <f>S317*H317</f>
        <v>0</v>
      </c>
      <c r="U317" s="31"/>
      <c r="V317" s="31"/>
      <c r="W317" s="31"/>
      <c r="X317" s="31"/>
      <c r="Y317" s="31"/>
      <c r="Z317" s="31"/>
      <c r="AA317" s="31"/>
      <c r="AB317" s="31"/>
      <c r="AC317" s="31"/>
      <c r="AD317" s="31"/>
      <c r="AE317" s="31"/>
      <c r="AR317" s="172" t="s">
        <v>140</v>
      </c>
      <c r="AT317" s="172" t="s">
        <v>135</v>
      </c>
      <c r="AU317" s="172" t="s">
        <v>78</v>
      </c>
      <c r="AY317" s="14" t="s">
        <v>141</v>
      </c>
      <c r="BE317" s="173">
        <f>IF(N317="základní",J317,0)</f>
        <v>0</v>
      </c>
      <c r="BF317" s="173">
        <f>IF(N317="snížená",J317,0)</f>
        <v>0</v>
      </c>
      <c r="BG317" s="173">
        <f>IF(N317="zákl. přenesená",J317,0)</f>
        <v>0</v>
      </c>
      <c r="BH317" s="173">
        <f>IF(N317="sníž. přenesená",J317,0)</f>
        <v>0</v>
      </c>
      <c r="BI317" s="173">
        <f>IF(N317="nulová",J317,0)</f>
        <v>0</v>
      </c>
      <c r="BJ317" s="14" t="s">
        <v>86</v>
      </c>
      <c r="BK317" s="173">
        <f>ROUND(I317*H317,2)</f>
        <v>0</v>
      </c>
      <c r="BL317" s="14" t="s">
        <v>140</v>
      </c>
      <c r="BM317" s="172" t="s">
        <v>559</v>
      </c>
    </row>
    <row r="318" spans="1:65" s="2" customFormat="1" ht="39">
      <c r="A318" s="31"/>
      <c r="B318" s="32"/>
      <c r="C318" s="33"/>
      <c r="D318" s="174" t="s">
        <v>143</v>
      </c>
      <c r="E318" s="33"/>
      <c r="F318" s="175" t="s">
        <v>560</v>
      </c>
      <c r="G318" s="33"/>
      <c r="H318" s="33"/>
      <c r="I318" s="176"/>
      <c r="J318" s="33"/>
      <c r="K318" s="33"/>
      <c r="L318" s="36"/>
      <c r="M318" s="177"/>
      <c r="N318" s="178"/>
      <c r="O318" s="68"/>
      <c r="P318" s="68"/>
      <c r="Q318" s="68"/>
      <c r="R318" s="68"/>
      <c r="S318" s="68"/>
      <c r="T318" s="69"/>
      <c r="U318" s="31"/>
      <c r="V318" s="31"/>
      <c r="W318" s="31"/>
      <c r="X318" s="31"/>
      <c r="Y318" s="31"/>
      <c r="Z318" s="31"/>
      <c r="AA318" s="31"/>
      <c r="AB318" s="31"/>
      <c r="AC318" s="31"/>
      <c r="AD318" s="31"/>
      <c r="AE318" s="31"/>
      <c r="AT318" s="14" t="s">
        <v>143</v>
      </c>
      <c r="AU318" s="14" t="s">
        <v>78</v>
      </c>
    </row>
    <row r="319" spans="1:65" s="2" customFormat="1" ht="16.5" customHeight="1">
      <c r="A319" s="31"/>
      <c r="B319" s="32"/>
      <c r="C319" s="161" t="s">
        <v>561</v>
      </c>
      <c r="D319" s="161" t="s">
        <v>135</v>
      </c>
      <c r="E319" s="162" t="s">
        <v>562</v>
      </c>
      <c r="F319" s="163" t="s">
        <v>563</v>
      </c>
      <c r="G319" s="164" t="s">
        <v>172</v>
      </c>
      <c r="H319" s="165">
        <v>400</v>
      </c>
      <c r="I319" s="166"/>
      <c r="J319" s="167">
        <f>ROUND(I319*H319,2)</f>
        <v>0</v>
      </c>
      <c r="K319" s="163" t="s">
        <v>139</v>
      </c>
      <c r="L319" s="36"/>
      <c r="M319" s="168" t="s">
        <v>1</v>
      </c>
      <c r="N319" s="169" t="s">
        <v>43</v>
      </c>
      <c r="O319" s="68"/>
      <c r="P319" s="170">
        <f>O319*H319</f>
        <v>0</v>
      </c>
      <c r="Q319" s="170">
        <v>0</v>
      </c>
      <c r="R319" s="170">
        <f>Q319*H319</f>
        <v>0</v>
      </c>
      <c r="S319" s="170">
        <v>0</v>
      </c>
      <c r="T319" s="171">
        <f>S319*H319</f>
        <v>0</v>
      </c>
      <c r="U319" s="31"/>
      <c r="V319" s="31"/>
      <c r="W319" s="31"/>
      <c r="X319" s="31"/>
      <c r="Y319" s="31"/>
      <c r="Z319" s="31"/>
      <c r="AA319" s="31"/>
      <c r="AB319" s="31"/>
      <c r="AC319" s="31"/>
      <c r="AD319" s="31"/>
      <c r="AE319" s="31"/>
      <c r="AR319" s="172" t="s">
        <v>140</v>
      </c>
      <c r="AT319" s="172" t="s">
        <v>135</v>
      </c>
      <c r="AU319" s="172" t="s">
        <v>78</v>
      </c>
      <c r="AY319" s="14" t="s">
        <v>141</v>
      </c>
      <c r="BE319" s="173">
        <f>IF(N319="základní",J319,0)</f>
        <v>0</v>
      </c>
      <c r="BF319" s="173">
        <f>IF(N319="snížená",J319,0)</f>
        <v>0</v>
      </c>
      <c r="BG319" s="173">
        <f>IF(N319="zákl. přenesená",J319,0)</f>
        <v>0</v>
      </c>
      <c r="BH319" s="173">
        <f>IF(N319="sníž. přenesená",J319,0)</f>
        <v>0</v>
      </c>
      <c r="BI319" s="173">
        <f>IF(N319="nulová",J319,0)</f>
        <v>0</v>
      </c>
      <c r="BJ319" s="14" t="s">
        <v>86</v>
      </c>
      <c r="BK319" s="173">
        <f>ROUND(I319*H319,2)</f>
        <v>0</v>
      </c>
      <c r="BL319" s="14" t="s">
        <v>140</v>
      </c>
      <c r="BM319" s="172" t="s">
        <v>564</v>
      </c>
    </row>
    <row r="320" spans="1:65" s="2" customFormat="1" ht="78">
      <c r="A320" s="31"/>
      <c r="B320" s="32"/>
      <c r="C320" s="33"/>
      <c r="D320" s="174" t="s">
        <v>143</v>
      </c>
      <c r="E320" s="33"/>
      <c r="F320" s="175" t="s">
        <v>565</v>
      </c>
      <c r="G320" s="33"/>
      <c r="H320" s="33"/>
      <c r="I320" s="176"/>
      <c r="J320" s="33"/>
      <c r="K320" s="33"/>
      <c r="L320" s="36"/>
      <c r="M320" s="177"/>
      <c r="N320" s="178"/>
      <c r="O320" s="68"/>
      <c r="P320" s="68"/>
      <c r="Q320" s="68"/>
      <c r="R320" s="68"/>
      <c r="S320" s="68"/>
      <c r="T320" s="69"/>
      <c r="U320" s="31"/>
      <c r="V320" s="31"/>
      <c r="W320" s="31"/>
      <c r="X320" s="31"/>
      <c r="Y320" s="31"/>
      <c r="Z320" s="31"/>
      <c r="AA320" s="31"/>
      <c r="AB320" s="31"/>
      <c r="AC320" s="31"/>
      <c r="AD320" s="31"/>
      <c r="AE320" s="31"/>
      <c r="AT320" s="14" t="s">
        <v>143</v>
      </c>
      <c r="AU320" s="14" t="s">
        <v>78</v>
      </c>
    </row>
    <row r="321" spans="1:65" s="2" customFormat="1" ht="21.75" customHeight="1">
      <c r="A321" s="31"/>
      <c r="B321" s="32"/>
      <c r="C321" s="161" t="s">
        <v>566</v>
      </c>
      <c r="D321" s="161" t="s">
        <v>135</v>
      </c>
      <c r="E321" s="162" t="s">
        <v>567</v>
      </c>
      <c r="F321" s="163" t="s">
        <v>568</v>
      </c>
      <c r="G321" s="164" t="s">
        <v>172</v>
      </c>
      <c r="H321" s="165">
        <v>400</v>
      </c>
      <c r="I321" s="166"/>
      <c r="J321" s="167">
        <f>ROUND(I321*H321,2)</f>
        <v>0</v>
      </c>
      <c r="K321" s="163" t="s">
        <v>139</v>
      </c>
      <c r="L321" s="36"/>
      <c r="M321" s="168" t="s">
        <v>1</v>
      </c>
      <c r="N321" s="169" t="s">
        <v>43</v>
      </c>
      <c r="O321" s="68"/>
      <c r="P321" s="170">
        <f>O321*H321</f>
        <v>0</v>
      </c>
      <c r="Q321" s="170">
        <v>0</v>
      </c>
      <c r="R321" s="170">
        <f>Q321*H321</f>
        <v>0</v>
      </c>
      <c r="S321" s="170">
        <v>0</v>
      </c>
      <c r="T321" s="171">
        <f>S321*H321</f>
        <v>0</v>
      </c>
      <c r="U321" s="31"/>
      <c r="V321" s="31"/>
      <c r="W321" s="31"/>
      <c r="X321" s="31"/>
      <c r="Y321" s="31"/>
      <c r="Z321" s="31"/>
      <c r="AA321" s="31"/>
      <c r="AB321" s="31"/>
      <c r="AC321" s="31"/>
      <c r="AD321" s="31"/>
      <c r="AE321" s="31"/>
      <c r="AR321" s="172" t="s">
        <v>140</v>
      </c>
      <c r="AT321" s="172" t="s">
        <v>135</v>
      </c>
      <c r="AU321" s="172" t="s">
        <v>78</v>
      </c>
      <c r="AY321" s="14" t="s">
        <v>141</v>
      </c>
      <c r="BE321" s="173">
        <f>IF(N321="základní",J321,0)</f>
        <v>0</v>
      </c>
      <c r="BF321" s="173">
        <f>IF(N321="snížená",J321,0)</f>
        <v>0</v>
      </c>
      <c r="BG321" s="173">
        <f>IF(N321="zákl. přenesená",J321,0)</f>
        <v>0</v>
      </c>
      <c r="BH321" s="173">
        <f>IF(N321="sníž. přenesená",J321,0)</f>
        <v>0</v>
      </c>
      <c r="BI321" s="173">
        <f>IF(N321="nulová",J321,0)</f>
        <v>0</v>
      </c>
      <c r="BJ321" s="14" t="s">
        <v>86</v>
      </c>
      <c r="BK321" s="173">
        <f>ROUND(I321*H321,2)</f>
        <v>0</v>
      </c>
      <c r="BL321" s="14" t="s">
        <v>140</v>
      </c>
      <c r="BM321" s="172" t="s">
        <v>569</v>
      </c>
    </row>
    <row r="322" spans="1:65" s="2" customFormat="1" ht="78">
      <c r="A322" s="31"/>
      <c r="B322" s="32"/>
      <c r="C322" s="33"/>
      <c r="D322" s="174" t="s">
        <v>143</v>
      </c>
      <c r="E322" s="33"/>
      <c r="F322" s="175" t="s">
        <v>570</v>
      </c>
      <c r="G322" s="33"/>
      <c r="H322" s="33"/>
      <c r="I322" s="176"/>
      <c r="J322" s="33"/>
      <c r="K322" s="33"/>
      <c r="L322" s="36"/>
      <c r="M322" s="177"/>
      <c r="N322" s="178"/>
      <c r="O322" s="68"/>
      <c r="P322" s="68"/>
      <c r="Q322" s="68"/>
      <c r="R322" s="68"/>
      <c r="S322" s="68"/>
      <c r="T322" s="69"/>
      <c r="U322" s="31"/>
      <c r="V322" s="31"/>
      <c r="W322" s="31"/>
      <c r="X322" s="31"/>
      <c r="Y322" s="31"/>
      <c r="Z322" s="31"/>
      <c r="AA322" s="31"/>
      <c r="AB322" s="31"/>
      <c r="AC322" s="31"/>
      <c r="AD322" s="31"/>
      <c r="AE322" s="31"/>
      <c r="AT322" s="14" t="s">
        <v>143</v>
      </c>
      <c r="AU322" s="14" t="s">
        <v>78</v>
      </c>
    </row>
    <row r="323" spans="1:65" s="2" customFormat="1" ht="24.2" customHeight="1">
      <c r="A323" s="31"/>
      <c r="B323" s="32"/>
      <c r="C323" s="161" t="s">
        <v>571</v>
      </c>
      <c r="D323" s="161" t="s">
        <v>135</v>
      </c>
      <c r="E323" s="162" t="s">
        <v>572</v>
      </c>
      <c r="F323" s="163" t="s">
        <v>573</v>
      </c>
      <c r="G323" s="164" t="s">
        <v>574</v>
      </c>
      <c r="H323" s="165">
        <v>200</v>
      </c>
      <c r="I323" s="166"/>
      <c r="J323" s="167">
        <f>ROUND(I323*H323,2)</f>
        <v>0</v>
      </c>
      <c r="K323" s="163" t="s">
        <v>139</v>
      </c>
      <c r="L323" s="36"/>
      <c r="M323" s="168" t="s">
        <v>1</v>
      </c>
      <c r="N323" s="169" t="s">
        <v>43</v>
      </c>
      <c r="O323" s="68"/>
      <c r="P323" s="170">
        <f>O323*H323</f>
        <v>0</v>
      </c>
      <c r="Q323" s="170">
        <v>0</v>
      </c>
      <c r="R323" s="170">
        <f>Q323*H323</f>
        <v>0</v>
      </c>
      <c r="S323" s="170">
        <v>0</v>
      </c>
      <c r="T323" s="171">
        <f>S323*H323</f>
        <v>0</v>
      </c>
      <c r="U323" s="31"/>
      <c r="V323" s="31"/>
      <c r="W323" s="31"/>
      <c r="X323" s="31"/>
      <c r="Y323" s="31"/>
      <c r="Z323" s="31"/>
      <c r="AA323" s="31"/>
      <c r="AB323" s="31"/>
      <c r="AC323" s="31"/>
      <c r="AD323" s="31"/>
      <c r="AE323" s="31"/>
      <c r="AR323" s="172" t="s">
        <v>140</v>
      </c>
      <c r="AT323" s="172" t="s">
        <v>135</v>
      </c>
      <c r="AU323" s="172" t="s">
        <v>78</v>
      </c>
      <c r="AY323" s="14" t="s">
        <v>141</v>
      </c>
      <c r="BE323" s="173">
        <f>IF(N323="základní",J323,0)</f>
        <v>0</v>
      </c>
      <c r="BF323" s="173">
        <f>IF(N323="snížená",J323,0)</f>
        <v>0</v>
      </c>
      <c r="BG323" s="173">
        <f>IF(N323="zákl. přenesená",J323,0)</f>
        <v>0</v>
      </c>
      <c r="BH323" s="173">
        <f>IF(N323="sníž. přenesená",J323,0)</f>
        <v>0</v>
      </c>
      <c r="BI323" s="173">
        <f>IF(N323="nulová",J323,0)</f>
        <v>0</v>
      </c>
      <c r="BJ323" s="14" t="s">
        <v>86</v>
      </c>
      <c r="BK323" s="173">
        <f>ROUND(I323*H323,2)</f>
        <v>0</v>
      </c>
      <c r="BL323" s="14" t="s">
        <v>140</v>
      </c>
      <c r="BM323" s="172" t="s">
        <v>575</v>
      </c>
    </row>
    <row r="324" spans="1:65" s="2" customFormat="1" ht="39">
      <c r="A324" s="31"/>
      <c r="B324" s="32"/>
      <c r="C324" s="33"/>
      <c r="D324" s="174" t="s">
        <v>143</v>
      </c>
      <c r="E324" s="33"/>
      <c r="F324" s="175" t="s">
        <v>576</v>
      </c>
      <c r="G324" s="33"/>
      <c r="H324" s="33"/>
      <c r="I324" s="176"/>
      <c r="J324" s="33"/>
      <c r="K324" s="33"/>
      <c r="L324" s="36"/>
      <c r="M324" s="177"/>
      <c r="N324" s="178"/>
      <c r="O324" s="68"/>
      <c r="P324" s="68"/>
      <c r="Q324" s="68"/>
      <c r="R324" s="68"/>
      <c r="S324" s="68"/>
      <c r="T324" s="69"/>
      <c r="U324" s="31"/>
      <c r="V324" s="31"/>
      <c r="W324" s="31"/>
      <c r="X324" s="31"/>
      <c r="Y324" s="31"/>
      <c r="Z324" s="31"/>
      <c r="AA324" s="31"/>
      <c r="AB324" s="31"/>
      <c r="AC324" s="31"/>
      <c r="AD324" s="31"/>
      <c r="AE324" s="31"/>
      <c r="AT324" s="14" t="s">
        <v>143</v>
      </c>
      <c r="AU324" s="14" t="s">
        <v>78</v>
      </c>
    </row>
    <row r="325" spans="1:65" s="2" customFormat="1" ht="19.5">
      <c r="A325" s="31"/>
      <c r="B325" s="32"/>
      <c r="C325" s="33"/>
      <c r="D325" s="174" t="s">
        <v>224</v>
      </c>
      <c r="E325" s="33"/>
      <c r="F325" s="179" t="s">
        <v>577</v>
      </c>
      <c r="G325" s="33"/>
      <c r="H325" s="33"/>
      <c r="I325" s="176"/>
      <c r="J325" s="33"/>
      <c r="K325" s="33"/>
      <c r="L325" s="36"/>
      <c r="M325" s="177"/>
      <c r="N325" s="178"/>
      <c r="O325" s="68"/>
      <c r="P325" s="68"/>
      <c r="Q325" s="68"/>
      <c r="R325" s="68"/>
      <c r="S325" s="68"/>
      <c r="T325" s="69"/>
      <c r="U325" s="31"/>
      <c r="V325" s="31"/>
      <c r="W325" s="31"/>
      <c r="X325" s="31"/>
      <c r="Y325" s="31"/>
      <c r="Z325" s="31"/>
      <c r="AA325" s="31"/>
      <c r="AB325" s="31"/>
      <c r="AC325" s="31"/>
      <c r="AD325" s="31"/>
      <c r="AE325" s="31"/>
      <c r="AT325" s="14" t="s">
        <v>224</v>
      </c>
      <c r="AU325" s="14" t="s">
        <v>78</v>
      </c>
    </row>
    <row r="326" spans="1:65" s="2" customFormat="1" ht="24.2" customHeight="1">
      <c r="A326" s="31"/>
      <c r="B326" s="32"/>
      <c r="C326" s="161" t="s">
        <v>578</v>
      </c>
      <c r="D326" s="161" t="s">
        <v>135</v>
      </c>
      <c r="E326" s="162" t="s">
        <v>579</v>
      </c>
      <c r="F326" s="163" t="s">
        <v>580</v>
      </c>
      <c r="G326" s="164" t="s">
        <v>574</v>
      </c>
      <c r="H326" s="165">
        <v>200</v>
      </c>
      <c r="I326" s="166"/>
      <c r="J326" s="167">
        <f>ROUND(I326*H326,2)</f>
        <v>0</v>
      </c>
      <c r="K326" s="163" t="s">
        <v>139</v>
      </c>
      <c r="L326" s="36"/>
      <c r="M326" s="168" t="s">
        <v>1</v>
      </c>
      <c r="N326" s="169" t="s">
        <v>43</v>
      </c>
      <c r="O326" s="68"/>
      <c r="P326" s="170">
        <f>O326*H326</f>
        <v>0</v>
      </c>
      <c r="Q326" s="170">
        <v>0</v>
      </c>
      <c r="R326" s="170">
        <f>Q326*H326</f>
        <v>0</v>
      </c>
      <c r="S326" s="170">
        <v>0</v>
      </c>
      <c r="T326" s="171">
        <f>S326*H326</f>
        <v>0</v>
      </c>
      <c r="U326" s="31"/>
      <c r="V326" s="31"/>
      <c r="W326" s="31"/>
      <c r="X326" s="31"/>
      <c r="Y326" s="31"/>
      <c r="Z326" s="31"/>
      <c r="AA326" s="31"/>
      <c r="AB326" s="31"/>
      <c r="AC326" s="31"/>
      <c r="AD326" s="31"/>
      <c r="AE326" s="31"/>
      <c r="AR326" s="172" t="s">
        <v>140</v>
      </c>
      <c r="AT326" s="172" t="s">
        <v>135</v>
      </c>
      <c r="AU326" s="172" t="s">
        <v>78</v>
      </c>
      <c r="AY326" s="14" t="s">
        <v>141</v>
      </c>
      <c r="BE326" s="173">
        <f>IF(N326="základní",J326,0)</f>
        <v>0</v>
      </c>
      <c r="BF326" s="173">
        <f>IF(N326="snížená",J326,0)</f>
        <v>0</v>
      </c>
      <c r="BG326" s="173">
        <f>IF(N326="zákl. přenesená",J326,0)</f>
        <v>0</v>
      </c>
      <c r="BH326" s="173">
        <f>IF(N326="sníž. přenesená",J326,0)</f>
        <v>0</v>
      </c>
      <c r="BI326" s="173">
        <f>IF(N326="nulová",J326,0)</f>
        <v>0</v>
      </c>
      <c r="BJ326" s="14" t="s">
        <v>86</v>
      </c>
      <c r="BK326" s="173">
        <f>ROUND(I326*H326,2)</f>
        <v>0</v>
      </c>
      <c r="BL326" s="14" t="s">
        <v>140</v>
      </c>
      <c r="BM326" s="172" t="s">
        <v>581</v>
      </c>
    </row>
    <row r="327" spans="1:65" s="2" customFormat="1" ht="39">
      <c r="A327" s="31"/>
      <c r="B327" s="32"/>
      <c r="C327" s="33"/>
      <c r="D327" s="174" t="s">
        <v>143</v>
      </c>
      <c r="E327" s="33"/>
      <c r="F327" s="175" t="s">
        <v>582</v>
      </c>
      <c r="G327" s="33"/>
      <c r="H327" s="33"/>
      <c r="I327" s="176"/>
      <c r="J327" s="33"/>
      <c r="K327" s="33"/>
      <c r="L327" s="36"/>
      <c r="M327" s="177"/>
      <c r="N327" s="178"/>
      <c r="O327" s="68"/>
      <c r="P327" s="68"/>
      <c r="Q327" s="68"/>
      <c r="R327" s="68"/>
      <c r="S327" s="68"/>
      <c r="T327" s="69"/>
      <c r="U327" s="31"/>
      <c r="V327" s="31"/>
      <c r="W327" s="31"/>
      <c r="X327" s="31"/>
      <c r="Y327" s="31"/>
      <c r="Z327" s="31"/>
      <c r="AA327" s="31"/>
      <c r="AB327" s="31"/>
      <c r="AC327" s="31"/>
      <c r="AD327" s="31"/>
      <c r="AE327" s="31"/>
      <c r="AT327" s="14" t="s">
        <v>143</v>
      </c>
      <c r="AU327" s="14" t="s">
        <v>78</v>
      </c>
    </row>
    <row r="328" spans="1:65" s="2" customFormat="1" ht="19.5">
      <c r="A328" s="31"/>
      <c r="B328" s="32"/>
      <c r="C328" s="33"/>
      <c r="D328" s="174" t="s">
        <v>224</v>
      </c>
      <c r="E328" s="33"/>
      <c r="F328" s="179" t="s">
        <v>577</v>
      </c>
      <c r="G328" s="33"/>
      <c r="H328" s="33"/>
      <c r="I328" s="176"/>
      <c r="J328" s="33"/>
      <c r="K328" s="33"/>
      <c r="L328" s="36"/>
      <c r="M328" s="177"/>
      <c r="N328" s="178"/>
      <c r="O328" s="68"/>
      <c r="P328" s="68"/>
      <c r="Q328" s="68"/>
      <c r="R328" s="68"/>
      <c r="S328" s="68"/>
      <c r="T328" s="69"/>
      <c r="U328" s="31"/>
      <c r="V328" s="31"/>
      <c r="W328" s="31"/>
      <c r="X328" s="31"/>
      <c r="Y328" s="31"/>
      <c r="Z328" s="31"/>
      <c r="AA328" s="31"/>
      <c r="AB328" s="31"/>
      <c r="AC328" s="31"/>
      <c r="AD328" s="31"/>
      <c r="AE328" s="31"/>
      <c r="AT328" s="14" t="s">
        <v>224</v>
      </c>
      <c r="AU328" s="14" t="s">
        <v>78</v>
      </c>
    </row>
    <row r="329" spans="1:65" s="2" customFormat="1" ht="24.2" customHeight="1">
      <c r="A329" s="31"/>
      <c r="B329" s="32"/>
      <c r="C329" s="161" t="s">
        <v>583</v>
      </c>
      <c r="D329" s="161" t="s">
        <v>135</v>
      </c>
      <c r="E329" s="162" t="s">
        <v>584</v>
      </c>
      <c r="F329" s="163" t="s">
        <v>585</v>
      </c>
      <c r="G329" s="164" t="s">
        <v>574</v>
      </c>
      <c r="H329" s="165">
        <v>200</v>
      </c>
      <c r="I329" s="166"/>
      <c r="J329" s="167">
        <f>ROUND(I329*H329,2)</f>
        <v>0</v>
      </c>
      <c r="K329" s="163" t="s">
        <v>139</v>
      </c>
      <c r="L329" s="36"/>
      <c r="M329" s="168" t="s">
        <v>1</v>
      </c>
      <c r="N329" s="169" t="s">
        <v>43</v>
      </c>
      <c r="O329" s="68"/>
      <c r="P329" s="170">
        <f>O329*H329</f>
        <v>0</v>
      </c>
      <c r="Q329" s="170">
        <v>0</v>
      </c>
      <c r="R329" s="170">
        <f>Q329*H329</f>
        <v>0</v>
      </c>
      <c r="S329" s="170">
        <v>0</v>
      </c>
      <c r="T329" s="171">
        <f>S329*H329</f>
        <v>0</v>
      </c>
      <c r="U329" s="31"/>
      <c r="V329" s="31"/>
      <c r="W329" s="31"/>
      <c r="X329" s="31"/>
      <c r="Y329" s="31"/>
      <c r="Z329" s="31"/>
      <c r="AA329" s="31"/>
      <c r="AB329" s="31"/>
      <c r="AC329" s="31"/>
      <c r="AD329" s="31"/>
      <c r="AE329" s="31"/>
      <c r="AR329" s="172" t="s">
        <v>140</v>
      </c>
      <c r="AT329" s="172" t="s">
        <v>135</v>
      </c>
      <c r="AU329" s="172" t="s">
        <v>78</v>
      </c>
      <c r="AY329" s="14" t="s">
        <v>141</v>
      </c>
      <c r="BE329" s="173">
        <f>IF(N329="základní",J329,0)</f>
        <v>0</v>
      </c>
      <c r="BF329" s="173">
        <f>IF(N329="snížená",J329,0)</f>
        <v>0</v>
      </c>
      <c r="BG329" s="173">
        <f>IF(N329="zákl. přenesená",J329,0)</f>
        <v>0</v>
      </c>
      <c r="BH329" s="173">
        <f>IF(N329="sníž. přenesená",J329,0)</f>
        <v>0</v>
      </c>
      <c r="BI329" s="173">
        <f>IF(N329="nulová",J329,0)</f>
        <v>0</v>
      </c>
      <c r="BJ329" s="14" t="s">
        <v>86</v>
      </c>
      <c r="BK329" s="173">
        <f>ROUND(I329*H329,2)</f>
        <v>0</v>
      </c>
      <c r="BL329" s="14" t="s">
        <v>140</v>
      </c>
      <c r="BM329" s="172" t="s">
        <v>586</v>
      </c>
    </row>
    <row r="330" spans="1:65" s="2" customFormat="1" ht="39">
      <c r="A330" s="31"/>
      <c r="B330" s="32"/>
      <c r="C330" s="33"/>
      <c r="D330" s="174" t="s">
        <v>143</v>
      </c>
      <c r="E330" s="33"/>
      <c r="F330" s="175" t="s">
        <v>587</v>
      </c>
      <c r="G330" s="33"/>
      <c r="H330" s="33"/>
      <c r="I330" s="176"/>
      <c r="J330" s="33"/>
      <c r="K330" s="33"/>
      <c r="L330" s="36"/>
      <c r="M330" s="177"/>
      <c r="N330" s="178"/>
      <c r="O330" s="68"/>
      <c r="P330" s="68"/>
      <c r="Q330" s="68"/>
      <c r="R330" s="68"/>
      <c r="S330" s="68"/>
      <c r="T330" s="69"/>
      <c r="U330" s="31"/>
      <c r="V330" s="31"/>
      <c r="W330" s="31"/>
      <c r="X330" s="31"/>
      <c r="Y330" s="31"/>
      <c r="Z330" s="31"/>
      <c r="AA330" s="31"/>
      <c r="AB330" s="31"/>
      <c r="AC330" s="31"/>
      <c r="AD330" s="31"/>
      <c r="AE330" s="31"/>
      <c r="AT330" s="14" t="s">
        <v>143</v>
      </c>
      <c r="AU330" s="14" t="s">
        <v>78</v>
      </c>
    </row>
    <row r="331" spans="1:65" s="2" customFormat="1" ht="19.5">
      <c r="A331" s="31"/>
      <c r="B331" s="32"/>
      <c r="C331" s="33"/>
      <c r="D331" s="174" t="s">
        <v>224</v>
      </c>
      <c r="E331" s="33"/>
      <c r="F331" s="179" t="s">
        <v>588</v>
      </c>
      <c r="G331" s="33"/>
      <c r="H331" s="33"/>
      <c r="I331" s="176"/>
      <c r="J331" s="33"/>
      <c r="K331" s="33"/>
      <c r="L331" s="36"/>
      <c r="M331" s="177"/>
      <c r="N331" s="178"/>
      <c r="O331" s="68"/>
      <c r="P331" s="68"/>
      <c r="Q331" s="68"/>
      <c r="R331" s="68"/>
      <c r="S331" s="68"/>
      <c r="T331" s="69"/>
      <c r="U331" s="31"/>
      <c r="V331" s="31"/>
      <c r="W331" s="31"/>
      <c r="X331" s="31"/>
      <c r="Y331" s="31"/>
      <c r="Z331" s="31"/>
      <c r="AA331" s="31"/>
      <c r="AB331" s="31"/>
      <c r="AC331" s="31"/>
      <c r="AD331" s="31"/>
      <c r="AE331" s="31"/>
      <c r="AT331" s="14" t="s">
        <v>224</v>
      </c>
      <c r="AU331" s="14" t="s">
        <v>78</v>
      </c>
    </row>
    <row r="332" spans="1:65" s="2" customFormat="1" ht="24.2" customHeight="1">
      <c r="A332" s="31"/>
      <c r="B332" s="32"/>
      <c r="C332" s="161" t="s">
        <v>589</v>
      </c>
      <c r="D332" s="161" t="s">
        <v>135</v>
      </c>
      <c r="E332" s="162" t="s">
        <v>590</v>
      </c>
      <c r="F332" s="163" t="s">
        <v>591</v>
      </c>
      <c r="G332" s="164" t="s">
        <v>574</v>
      </c>
      <c r="H332" s="165">
        <v>200</v>
      </c>
      <c r="I332" s="166"/>
      <c r="J332" s="167">
        <f>ROUND(I332*H332,2)</f>
        <v>0</v>
      </c>
      <c r="K332" s="163" t="s">
        <v>139</v>
      </c>
      <c r="L332" s="36"/>
      <c r="M332" s="168" t="s">
        <v>1</v>
      </c>
      <c r="N332" s="169" t="s">
        <v>43</v>
      </c>
      <c r="O332" s="68"/>
      <c r="P332" s="170">
        <f>O332*H332</f>
        <v>0</v>
      </c>
      <c r="Q332" s="170">
        <v>0</v>
      </c>
      <c r="R332" s="170">
        <f>Q332*H332</f>
        <v>0</v>
      </c>
      <c r="S332" s="170">
        <v>0</v>
      </c>
      <c r="T332" s="171">
        <f>S332*H332</f>
        <v>0</v>
      </c>
      <c r="U332" s="31"/>
      <c r="V332" s="31"/>
      <c r="W332" s="31"/>
      <c r="X332" s="31"/>
      <c r="Y332" s="31"/>
      <c r="Z332" s="31"/>
      <c r="AA332" s="31"/>
      <c r="AB332" s="31"/>
      <c r="AC332" s="31"/>
      <c r="AD332" s="31"/>
      <c r="AE332" s="31"/>
      <c r="AR332" s="172" t="s">
        <v>140</v>
      </c>
      <c r="AT332" s="172" t="s">
        <v>135</v>
      </c>
      <c r="AU332" s="172" t="s">
        <v>78</v>
      </c>
      <c r="AY332" s="14" t="s">
        <v>141</v>
      </c>
      <c r="BE332" s="173">
        <f>IF(N332="základní",J332,0)</f>
        <v>0</v>
      </c>
      <c r="BF332" s="173">
        <f>IF(N332="snížená",J332,0)</f>
        <v>0</v>
      </c>
      <c r="BG332" s="173">
        <f>IF(N332="zákl. přenesená",J332,0)</f>
        <v>0</v>
      </c>
      <c r="BH332" s="173">
        <f>IF(N332="sníž. přenesená",J332,0)</f>
        <v>0</v>
      </c>
      <c r="BI332" s="173">
        <f>IF(N332="nulová",J332,0)</f>
        <v>0</v>
      </c>
      <c r="BJ332" s="14" t="s">
        <v>86</v>
      </c>
      <c r="BK332" s="173">
        <f>ROUND(I332*H332,2)</f>
        <v>0</v>
      </c>
      <c r="BL332" s="14" t="s">
        <v>140</v>
      </c>
      <c r="BM332" s="172" t="s">
        <v>592</v>
      </c>
    </row>
    <row r="333" spans="1:65" s="2" customFormat="1" ht="39">
      <c r="A333" s="31"/>
      <c r="B333" s="32"/>
      <c r="C333" s="33"/>
      <c r="D333" s="174" t="s">
        <v>143</v>
      </c>
      <c r="E333" s="33"/>
      <c r="F333" s="175" t="s">
        <v>593</v>
      </c>
      <c r="G333" s="33"/>
      <c r="H333" s="33"/>
      <c r="I333" s="176"/>
      <c r="J333" s="33"/>
      <c r="K333" s="33"/>
      <c r="L333" s="36"/>
      <c r="M333" s="177"/>
      <c r="N333" s="178"/>
      <c r="O333" s="68"/>
      <c r="P333" s="68"/>
      <c r="Q333" s="68"/>
      <c r="R333" s="68"/>
      <c r="S333" s="68"/>
      <c r="T333" s="69"/>
      <c r="U333" s="31"/>
      <c r="V333" s="31"/>
      <c r="W333" s="31"/>
      <c r="X333" s="31"/>
      <c r="Y333" s="31"/>
      <c r="Z333" s="31"/>
      <c r="AA333" s="31"/>
      <c r="AB333" s="31"/>
      <c r="AC333" s="31"/>
      <c r="AD333" s="31"/>
      <c r="AE333" s="31"/>
      <c r="AT333" s="14" t="s">
        <v>143</v>
      </c>
      <c r="AU333" s="14" t="s">
        <v>78</v>
      </c>
    </row>
    <row r="334" spans="1:65" s="2" customFormat="1" ht="19.5">
      <c r="A334" s="31"/>
      <c r="B334" s="32"/>
      <c r="C334" s="33"/>
      <c r="D334" s="174" t="s">
        <v>224</v>
      </c>
      <c r="E334" s="33"/>
      <c r="F334" s="179" t="s">
        <v>588</v>
      </c>
      <c r="G334" s="33"/>
      <c r="H334" s="33"/>
      <c r="I334" s="176"/>
      <c r="J334" s="33"/>
      <c r="K334" s="33"/>
      <c r="L334" s="36"/>
      <c r="M334" s="177"/>
      <c r="N334" s="178"/>
      <c r="O334" s="68"/>
      <c r="P334" s="68"/>
      <c r="Q334" s="68"/>
      <c r="R334" s="68"/>
      <c r="S334" s="68"/>
      <c r="T334" s="69"/>
      <c r="U334" s="31"/>
      <c r="V334" s="31"/>
      <c r="W334" s="31"/>
      <c r="X334" s="31"/>
      <c r="Y334" s="31"/>
      <c r="Z334" s="31"/>
      <c r="AA334" s="31"/>
      <c r="AB334" s="31"/>
      <c r="AC334" s="31"/>
      <c r="AD334" s="31"/>
      <c r="AE334" s="31"/>
      <c r="AT334" s="14" t="s">
        <v>224</v>
      </c>
      <c r="AU334" s="14" t="s">
        <v>78</v>
      </c>
    </row>
    <row r="335" spans="1:65" s="2" customFormat="1" ht="24.2" customHeight="1">
      <c r="A335" s="31"/>
      <c r="B335" s="32"/>
      <c r="C335" s="161" t="s">
        <v>594</v>
      </c>
      <c r="D335" s="161" t="s">
        <v>135</v>
      </c>
      <c r="E335" s="162" t="s">
        <v>595</v>
      </c>
      <c r="F335" s="163" t="s">
        <v>596</v>
      </c>
      <c r="G335" s="164" t="s">
        <v>597</v>
      </c>
      <c r="H335" s="165">
        <v>2</v>
      </c>
      <c r="I335" s="166"/>
      <c r="J335" s="167">
        <f>ROUND(I335*H335,2)</f>
        <v>0</v>
      </c>
      <c r="K335" s="163" t="s">
        <v>139</v>
      </c>
      <c r="L335" s="36"/>
      <c r="M335" s="168" t="s">
        <v>1</v>
      </c>
      <c r="N335" s="169" t="s">
        <v>43</v>
      </c>
      <c r="O335" s="68"/>
      <c r="P335" s="170">
        <f>O335*H335</f>
        <v>0</v>
      </c>
      <c r="Q335" s="170">
        <v>0</v>
      </c>
      <c r="R335" s="170">
        <f>Q335*H335</f>
        <v>0</v>
      </c>
      <c r="S335" s="170">
        <v>0</v>
      </c>
      <c r="T335" s="171">
        <f>S335*H335</f>
        <v>0</v>
      </c>
      <c r="U335" s="31"/>
      <c r="V335" s="31"/>
      <c r="W335" s="31"/>
      <c r="X335" s="31"/>
      <c r="Y335" s="31"/>
      <c r="Z335" s="31"/>
      <c r="AA335" s="31"/>
      <c r="AB335" s="31"/>
      <c r="AC335" s="31"/>
      <c r="AD335" s="31"/>
      <c r="AE335" s="31"/>
      <c r="AR335" s="172" t="s">
        <v>140</v>
      </c>
      <c r="AT335" s="172" t="s">
        <v>135</v>
      </c>
      <c r="AU335" s="172" t="s">
        <v>78</v>
      </c>
      <c r="AY335" s="14" t="s">
        <v>141</v>
      </c>
      <c r="BE335" s="173">
        <f>IF(N335="základní",J335,0)</f>
        <v>0</v>
      </c>
      <c r="BF335" s="173">
        <f>IF(N335="snížená",J335,0)</f>
        <v>0</v>
      </c>
      <c r="BG335" s="173">
        <f>IF(N335="zákl. přenesená",J335,0)</f>
        <v>0</v>
      </c>
      <c r="BH335" s="173">
        <f>IF(N335="sníž. přenesená",J335,0)</f>
        <v>0</v>
      </c>
      <c r="BI335" s="173">
        <f>IF(N335="nulová",J335,0)</f>
        <v>0</v>
      </c>
      <c r="BJ335" s="14" t="s">
        <v>86</v>
      </c>
      <c r="BK335" s="173">
        <f>ROUND(I335*H335,2)</f>
        <v>0</v>
      </c>
      <c r="BL335" s="14" t="s">
        <v>140</v>
      </c>
      <c r="BM335" s="172" t="s">
        <v>598</v>
      </c>
    </row>
    <row r="336" spans="1:65" s="2" customFormat="1" ht="48.75">
      <c r="A336" s="31"/>
      <c r="B336" s="32"/>
      <c r="C336" s="33"/>
      <c r="D336" s="174" t="s">
        <v>143</v>
      </c>
      <c r="E336" s="33"/>
      <c r="F336" s="175" t="s">
        <v>599</v>
      </c>
      <c r="G336" s="33"/>
      <c r="H336" s="33"/>
      <c r="I336" s="176"/>
      <c r="J336" s="33"/>
      <c r="K336" s="33"/>
      <c r="L336" s="36"/>
      <c r="M336" s="177"/>
      <c r="N336" s="178"/>
      <c r="O336" s="68"/>
      <c r="P336" s="68"/>
      <c r="Q336" s="68"/>
      <c r="R336" s="68"/>
      <c r="S336" s="68"/>
      <c r="T336" s="69"/>
      <c r="U336" s="31"/>
      <c r="V336" s="31"/>
      <c r="W336" s="31"/>
      <c r="X336" s="31"/>
      <c r="Y336" s="31"/>
      <c r="Z336" s="31"/>
      <c r="AA336" s="31"/>
      <c r="AB336" s="31"/>
      <c r="AC336" s="31"/>
      <c r="AD336" s="31"/>
      <c r="AE336" s="31"/>
      <c r="AT336" s="14" t="s">
        <v>143</v>
      </c>
      <c r="AU336" s="14" t="s">
        <v>78</v>
      </c>
    </row>
    <row r="337" spans="1:65" s="2" customFormat="1" ht="19.5">
      <c r="A337" s="31"/>
      <c r="B337" s="32"/>
      <c r="C337" s="33"/>
      <c r="D337" s="174" t="s">
        <v>224</v>
      </c>
      <c r="E337" s="33"/>
      <c r="F337" s="179" t="s">
        <v>600</v>
      </c>
      <c r="G337" s="33"/>
      <c r="H337" s="33"/>
      <c r="I337" s="176"/>
      <c r="J337" s="33"/>
      <c r="K337" s="33"/>
      <c r="L337" s="36"/>
      <c r="M337" s="177"/>
      <c r="N337" s="178"/>
      <c r="O337" s="68"/>
      <c r="P337" s="68"/>
      <c r="Q337" s="68"/>
      <c r="R337" s="68"/>
      <c r="S337" s="68"/>
      <c r="T337" s="69"/>
      <c r="U337" s="31"/>
      <c r="V337" s="31"/>
      <c r="W337" s="31"/>
      <c r="X337" s="31"/>
      <c r="Y337" s="31"/>
      <c r="Z337" s="31"/>
      <c r="AA337" s="31"/>
      <c r="AB337" s="31"/>
      <c r="AC337" s="31"/>
      <c r="AD337" s="31"/>
      <c r="AE337" s="31"/>
      <c r="AT337" s="14" t="s">
        <v>224</v>
      </c>
      <c r="AU337" s="14" t="s">
        <v>78</v>
      </c>
    </row>
    <row r="338" spans="1:65" s="2" customFormat="1" ht="24.2" customHeight="1">
      <c r="A338" s="31"/>
      <c r="B338" s="32"/>
      <c r="C338" s="161" t="s">
        <v>601</v>
      </c>
      <c r="D338" s="161" t="s">
        <v>135</v>
      </c>
      <c r="E338" s="162" t="s">
        <v>602</v>
      </c>
      <c r="F338" s="163" t="s">
        <v>603</v>
      </c>
      <c r="G338" s="164" t="s">
        <v>597</v>
      </c>
      <c r="H338" s="165">
        <v>2</v>
      </c>
      <c r="I338" s="166"/>
      <c r="J338" s="167">
        <f>ROUND(I338*H338,2)</f>
        <v>0</v>
      </c>
      <c r="K338" s="163" t="s">
        <v>139</v>
      </c>
      <c r="L338" s="36"/>
      <c r="M338" s="168" t="s">
        <v>1</v>
      </c>
      <c r="N338" s="169" t="s">
        <v>43</v>
      </c>
      <c r="O338" s="68"/>
      <c r="P338" s="170">
        <f>O338*H338</f>
        <v>0</v>
      </c>
      <c r="Q338" s="170">
        <v>0</v>
      </c>
      <c r="R338" s="170">
        <f>Q338*H338</f>
        <v>0</v>
      </c>
      <c r="S338" s="170">
        <v>0</v>
      </c>
      <c r="T338" s="171">
        <f>S338*H338</f>
        <v>0</v>
      </c>
      <c r="U338" s="31"/>
      <c r="V338" s="31"/>
      <c r="W338" s="31"/>
      <c r="X338" s="31"/>
      <c r="Y338" s="31"/>
      <c r="Z338" s="31"/>
      <c r="AA338" s="31"/>
      <c r="AB338" s="31"/>
      <c r="AC338" s="31"/>
      <c r="AD338" s="31"/>
      <c r="AE338" s="31"/>
      <c r="AR338" s="172" t="s">
        <v>140</v>
      </c>
      <c r="AT338" s="172" t="s">
        <v>135</v>
      </c>
      <c r="AU338" s="172" t="s">
        <v>78</v>
      </c>
      <c r="AY338" s="14" t="s">
        <v>141</v>
      </c>
      <c r="BE338" s="173">
        <f>IF(N338="základní",J338,0)</f>
        <v>0</v>
      </c>
      <c r="BF338" s="173">
        <f>IF(N338="snížená",J338,0)</f>
        <v>0</v>
      </c>
      <c r="BG338" s="173">
        <f>IF(N338="zákl. přenesená",J338,0)</f>
        <v>0</v>
      </c>
      <c r="BH338" s="173">
        <f>IF(N338="sníž. přenesená",J338,0)</f>
        <v>0</v>
      </c>
      <c r="BI338" s="173">
        <f>IF(N338="nulová",J338,0)</f>
        <v>0</v>
      </c>
      <c r="BJ338" s="14" t="s">
        <v>86</v>
      </c>
      <c r="BK338" s="173">
        <f>ROUND(I338*H338,2)</f>
        <v>0</v>
      </c>
      <c r="BL338" s="14" t="s">
        <v>140</v>
      </c>
      <c r="BM338" s="172" t="s">
        <v>604</v>
      </c>
    </row>
    <row r="339" spans="1:65" s="2" customFormat="1" ht="48.75">
      <c r="A339" s="31"/>
      <c r="B339" s="32"/>
      <c r="C339" s="33"/>
      <c r="D339" s="174" t="s">
        <v>143</v>
      </c>
      <c r="E339" s="33"/>
      <c r="F339" s="175" t="s">
        <v>605</v>
      </c>
      <c r="G339" s="33"/>
      <c r="H339" s="33"/>
      <c r="I339" s="176"/>
      <c r="J339" s="33"/>
      <c r="K339" s="33"/>
      <c r="L339" s="36"/>
      <c r="M339" s="177"/>
      <c r="N339" s="178"/>
      <c r="O339" s="68"/>
      <c r="P339" s="68"/>
      <c r="Q339" s="68"/>
      <c r="R339" s="68"/>
      <c r="S339" s="68"/>
      <c r="T339" s="69"/>
      <c r="U339" s="31"/>
      <c r="V339" s="31"/>
      <c r="W339" s="31"/>
      <c r="X339" s="31"/>
      <c r="Y339" s="31"/>
      <c r="Z339" s="31"/>
      <c r="AA339" s="31"/>
      <c r="AB339" s="31"/>
      <c r="AC339" s="31"/>
      <c r="AD339" s="31"/>
      <c r="AE339" s="31"/>
      <c r="AT339" s="14" t="s">
        <v>143</v>
      </c>
      <c r="AU339" s="14" t="s">
        <v>78</v>
      </c>
    </row>
    <row r="340" spans="1:65" s="2" customFormat="1" ht="19.5">
      <c r="A340" s="31"/>
      <c r="B340" s="32"/>
      <c r="C340" s="33"/>
      <c r="D340" s="174" t="s">
        <v>224</v>
      </c>
      <c r="E340" s="33"/>
      <c r="F340" s="179" t="s">
        <v>600</v>
      </c>
      <c r="G340" s="33"/>
      <c r="H340" s="33"/>
      <c r="I340" s="176"/>
      <c r="J340" s="33"/>
      <c r="K340" s="33"/>
      <c r="L340" s="36"/>
      <c r="M340" s="177"/>
      <c r="N340" s="178"/>
      <c r="O340" s="68"/>
      <c r="P340" s="68"/>
      <c r="Q340" s="68"/>
      <c r="R340" s="68"/>
      <c r="S340" s="68"/>
      <c r="T340" s="69"/>
      <c r="U340" s="31"/>
      <c r="V340" s="31"/>
      <c r="W340" s="31"/>
      <c r="X340" s="31"/>
      <c r="Y340" s="31"/>
      <c r="Z340" s="31"/>
      <c r="AA340" s="31"/>
      <c r="AB340" s="31"/>
      <c r="AC340" s="31"/>
      <c r="AD340" s="31"/>
      <c r="AE340" s="31"/>
      <c r="AT340" s="14" t="s">
        <v>224</v>
      </c>
      <c r="AU340" s="14" t="s">
        <v>78</v>
      </c>
    </row>
    <row r="341" spans="1:65" s="2" customFormat="1" ht="16.5" customHeight="1">
      <c r="A341" s="31"/>
      <c r="B341" s="32"/>
      <c r="C341" s="161" t="s">
        <v>606</v>
      </c>
      <c r="D341" s="161" t="s">
        <v>135</v>
      </c>
      <c r="E341" s="162" t="s">
        <v>607</v>
      </c>
      <c r="F341" s="163" t="s">
        <v>608</v>
      </c>
      <c r="G341" s="164" t="s">
        <v>503</v>
      </c>
      <c r="H341" s="165">
        <v>100</v>
      </c>
      <c r="I341" s="166"/>
      <c r="J341" s="167">
        <f>ROUND(I341*H341,2)</f>
        <v>0</v>
      </c>
      <c r="K341" s="163" t="s">
        <v>139</v>
      </c>
      <c r="L341" s="36"/>
      <c r="M341" s="168" t="s">
        <v>1</v>
      </c>
      <c r="N341" s="169" t="s">
        <v>43</v>
      </c>
      <c r="O341" s="68"/>
      <c r="P341" s="170">
        <f>O341*H341</f>
        <v>0</v>
      </c>
      <c r="Q341" s="170">
        <v>0</v>
      </c>
      <c r="R341" s="170">
        <f>Q341*H341</f>
        <v>0</v>
      </c>
      <c r="S341" s="170">
        <v>0</v>
      </c>
      <c r="T341" s="171">
        <f>S341*H341</f>
        <v>0</v>
      </c>
      <c r="U341" s="31"/>
      <c r="V341" s="31"/>
      <c r="W341" s="31"/>
      <c r="X341" s="31"/>
      <c r="Y341" s="31"/>
      <c r="Z341" s="31"/>
      <c r="AA341" s="31"/>
      <c r="AB341" s="31"/>
      <c r="AC341" s="31"/>
      <c r="AD341" s="31"/>
      <c r="AE341" s="31"/>
      <c r="AR341" s="172" t="s">
        <v>140</v>
      </c>
      <c r="AT341" s="172" t="s">
        <v>135</v>
      </c>
      <c r="AU341" s="172" t="s">
        <v>78</v>
      </c>
      <c r="AY341" s="14" t="s">
        <v>141</v>
      </c>
      <c r="BE341" s="173">
        <f>IF(N341="základní",J341,0)</f>
        <v>0</v>
      </c>
      <c r="BF341" s="173">
        <f>IF(N341="snížená",J341,0)</f>
        <v>0</v>
      </c>
      <c r="BG341" s="173">
        <f>IF(N341="zákl. přenesená",J341,0)</f>
        <v>0</v>
      </c>
      <c r="BH341" s="173">
        <f>IF(N341="sníž. přenesená",J341,0)</f>
        <v>0</v>
      </c>
      <c r="BI341" s="173">
        <f>IF(N341="nulová",J341,0)</f>
        <v>0</v>
      </c>
      <c r="BJ341" s="14" t="s">
        <v>86</v>
      </c>
      <c r="BK341" s="173">
        <f>ROUND(I341*H341,2)</f>
        <v>0</v>
      </c>
      <c r="BL341" s="14" t="s">
        <v>140</v>
      </c>
      <c r="BM341" s="172" t="s">
        <v>609</v>
      </c>
    </row>
    <row r="342" spans="1:65" s="2" customFormat="1" ht="48.75">
      <c r="A342" s="31"/>
      <c r="B342" s="32"/>
      <c r="C342" s="33"/>
      <c r="D342" s="174" t="s">
        <v>143</v>
      </c>
      <c r="E342" s="33"/>
      <c r="F342" s="175" t="s">
        <v>610</v>
      </c>
      <c r="G342" s="33"/>
      <c r="H342" s="33"/>
      <c r="I342" s="176"/>
      <c r="J342" s="33"/>
      <c r="K342" s="33"/>
      <c r="L342" s="36"/>
      <c r="M342" s="177"/>
      <c r="N342" s="178"/>
      <c r="O342" s="68"/>
      <c r="P342" s="68"/>
      <c r="Q342" s="68"/>
      <c r="R342" s="68"/>
      <c r="S342" s="68"/>
      <c r="T342" s="69"/>
      <c r="U342" s="31"/>
      <c r="V342" s="31"/>
      <c r="W342" s="31"/>
      <c r="X342" s="31"/>
      <c r="Y342" s="31"/>
      <c r="Z342" s="31"/>
      <c r="AA342" s="31"/>
      <c r="AB342" s="31"/>
      <c r="AC342" s="31"/>
      <c r="AD342" s="31"/>
      <c r="AE342" s="31"/>
      <c r="AT342" s="14" t="s">
        <v>143</v>
      </c>
      <c r="AU342" s="14" t="s">
        <v>78</v>
      </c>
    </row>
    <row r="343" spans="1:65" s="2" customFormat="1" ht="21.75" customHeight="1">
      <c r="A343" s="31"/>
      <c r="B343" s="32"/>
      <c r="C343" s="161" t="s">
        <v>611</v>
      </c>
      <c r="D343" s="161" t="s">
        <v>135</v>
      </c>
      <c r="E343" s="162" t="s">
        <v>612</v>
      </c>
      <c r="F343" s="163" t="s">
        <v>613</v>
      </c>
      <c r="G343" s="164" t="s">
        <v>503</v>
      </c>
      <c r="H343" s="165">
        <v>100</v>
      </c>
      <c r="I343" s="166"/>
      <c r="J343" s="167">
        <f>ROUND(I343*H343,2)</f>
        <v>0</v>
      </c>
      <c r="K343" s="163" t="s">
        <v>139</v>
      </c>
      <c r="L343" s="36"/>
      <c r="M343" s="168" t="s">
        <v>1</v>
      </c>
      <c r="N343" s="169" t="s">
        <v>43</v>
      </c>
      <c r="O343" s="68"/>
      <c r="P343" s="170">
        <f>O343*H343</f>
        <v>0</v>
      </c>
      <c r="Q343" s="170">
        <v>0</v>
      </c>
      <c r="R343" s="170">
        <f>Q343*H343</f>
        <v>0</v>
      </c>
      <c r="S343" s="170">
        <v>0</v>
      </c>
      <c r="T343" s="171">
        <f>S343*H343</f>
        <v>0</v>
      </c>
      <c r="U343" s="31"/>
      <c r="V343" s="31"/>
      <c r="W343" s="31"/>
      <c r="X343" s="31"/>
      <c r="Y343" s="31"/>
      <c r="Z343" s="31"/>
      <c r="AA343" s="31"/>
      <c r="AB343" s="31"/>
      <c r="AC343" s="31"/>
      <c r="AD343" s="31"/>
      <c r="AE343" s="31"/>
      <c r="AR343" s="172" t="s">
        <v>140</v>
      </c>
      <c r="AT343" s="172" t="s">
        <v>135</v>
      </c>
      <c r="AU343" s="172" t="s">
        <v>78</v>
      </c>
      <c r="AY343" s="14" t="s">
        <v>141</v>
      </c>
      <c r="BE343" s="173">
        <f>IF(N343="základní",J343,0)</f>
        <v>0</v>
      </c>
      <c r="BF343" s="173">
        <f>IF(N343="snížená",J343,0)</f>
        <v>0</v>
      </c>
      <c r="BG343" s="173">
        <f>IF(N343="zákl. přenesená",J343,0)</f>
        <v>0</v>
      </c>
      <c r="BH343" s="173">
        <f>IF(N343="sníž. přenesená",J343,0)</f>
        <v>0</v>
      </c>
      <c r="BI343" s="173">
        <f>IF(N343="nulová",J343,0)</f>
        <v>0</v>
      </c>
      <c r="BJ343" s="14" t="s">
        <v>86</v>
      </c>
      <c r="BK343" s="173">
        <f>ROUND(I343*H343,2)</f>
        <v>0</v>
      </c>
      <c r="BL343" s="14" t="s">
        <v>140</v>
      </c>
      <c r="BM343" s="172" t="s">
        <v>614</v>
      </c>
    </row>
    <row r="344" spans="1:65" s="2" customFormat="1" ht="48.75">
      <c r="A344" s="31"/>
      <c r="B344" s="32"/>
      <c r="C344" s="33"/>
      <c r="D344" s="174" t="s">
        <v>143</v>
      </c>
      <c r="E344" s="33"/>
      <c r="F344" s="175" t="s">
        <v>615</v>
      </c>
      <c r="G344" s="33"/>
      <c r="H344" s="33"/>
      <c r="I344" s="176"/>
      <c r="J344" s="33"/>
      <c r="K344" s="33"/>
      <c r="L344" s="36"/>
      <c r="M344" s="177"/>
      <c r="N344" s="178"/>
      <c r="O344" s="68"/>
      <c r="P344" s="68"/>
      <c r="Q344" s="68"/>
      <c r="R344" s="68"/>
      <c r="S344" s="68"/>
      <c r="T344" s="69"/>
      <c r="U344" s="31"/>
      <c r="V344" s="31"/>
      <c r="W344" s="31"/>
      <c r="X344" s="31"/>
      <c r="Y344" s="31"/>
      <c r="Z344" s="31"/>
      <c r="AA344" s="31"/>
      <c r="AB344" s="31"/>
      <c r="AC344" s="31"/>
      <c r="AD344" s="31"/>
      <c r="AE344" s="31"/>
      <c r="AT344" s="14" t="s">
        <v>143</v>
      </c>
      <c r="AU344" s="14" t="s">
        <v>78</v>
      </c>
    </row>
    <row r="345" spans="1:65" s="2" customFormat="1" ht="16.5" customHeight="1">
      <c r="A345" s="31"/>
      <c r="B345" s="32"/>
      <c r="C345" s="161" t="s">
        <v>616</v>
      </c>
      <c r="D345" s="161" t="s">
        <v>135</v>
      </c>
      <c r="E345" s="162" t="s">
        <v>617</v>
      </c>
      <c r="F345" s="163" t="s">
        <v>618</v>
      </c>
      <c r="G345" s="164" t="s">
        <v>503</v>
      </c>
      <c r="H345" s="165">
        <v>1000</v>
      </c>
      <c r="I345" s="166"/>
      <c r="J345" s="167">
        <f>ROUND(I345*H345,2)</f>
        <v>0</v>
      </c>
      <c r="K345" s="163" t="s">
        <v>139</v>
      </c>
      <c r="L345" s="36"/>
      <c r="M345" s="168" t="s">
        <v>1</v>
      </c>
      <c r="N345" s="169" t="s">
        <v>43</v>
      </c>
      <c r="O345" s="68"/>
      <c r="P345" s="170">
        <f>O345*H345</f>
        <v>0</v>
      </c>
      <c r="Q345" s="170">
        <v>0</v>
      </c>
      <c r="R345" s="170">
        <f>Q345*H345</f>
        <v>0</v>
      </c>
      <c r="S345" s="170">
        <v>0</v>
      </c>
      <c r="T345" s="171">
        <f>S345*H345</f>
        <v>0</v>
      </c>
      <c r="U345" s="31"/>
      <c r="V345" s="31"/>
      <c r="W345" s="31"/>
      <c r="X345" s="31"/>
      <c r="Y345" s="31"/>
      <c r="Z345" s="31"/>
      <c r="AA345" s="31"/>
      <c r="AB345" s="31"/>
      <c r="AC345" s="31"/>
      <c r="AD345" s="31"/>
      <c r="AE345" s="31"/>
      <c r="AR345" s="172" t="s">
        <v>140</v>
      </c>
      <c r="AT345" s="172" t="s">
        <v>135</v>
      </c>
      <c r="AU345" s="172" t="s">
        <v>78</v>
      </c>
      <c r="AY345" s="14" t="s">
        <v>141</v>
      </c>
      <c r="BE345" s="173">
        <f>IF(N345="základní",J345,0)</f>
        <v>0</v>
      </c>
      <c r="BF345" s="173">
        <f>IF(N345="snížená",J345,0)</f>
        <v>0</v>
      </c>
      <c r="BG345" s="173">
        <f>IF(N345="zákl. přenesená",J345,0)</f>
        <v>0</v>
      </c>
      <c r="BH345" s="173">
        <f>IF(N345="sníž. přenesená",J345,0)</f>
        <v>0</v>
      </c>
      <c r="BI345" s="173">
        <f>IF(N345="nulová",J345,0)</f>
        <v>0</v>
      </c>
      <c r="BJ345" s="14" t="s">
        <v>86</v>
      </c>
      <c r="BK345" s="173">
        <f>ROUND(I345*H345,2)</f>
        <v>0</v>
      </c>
      <c r="BL345" s="14" t="s">
        <v>140</v>
      </c>
      <c r="BM345" s="172" t="s">
        <v>619</v>
      </c>
    </row>
    <row r="346" spans="1:65" s="2" customFormat="1" ht="48.75">
      <c r="A346" s="31"/>
      <c r="B346" s="32"/>
      <c r="C346" s="33"/>
      <c r="D346" s="174" t="s">
        <v>143</v>
      </c>
      <c r="E346" s="33"/>
      <c r="F346" s="175" t="s">
        <v>620</v>
      </c>
      <c r="G346" s="33"/>
      <c r="H346" s="33"/>
      <c r="I346" s="176"/>
      <c r="J346" s="33"/>
      <c r="K346" s="33"/>
      <c r="L346" s="36"/>
      <c r="M346" s="177"/>
      <c r="N346" s="178"/>
      <c r="O346" s="68"/>
      <c r="P346" s="68"/>
      <c r="Q346" s="68"/>
      <c r="R346" s="68"/>
      <c r="S346" s="68"/>
      <c r="T346" s="69"/>
      <c r="U346" s="31"/>
      <c r="V346" s="31"/>
      <c r="W346" s="31"/>
      <c r="X346" s="31"/>
      <c r="Y346" s="31"/>
      <c r="Z346" s="31"/>
      <c r="AA346" s="31"/>
      <c r="AB346" s="31"/>
      <c r="AC346" s="31"/>
      <c r="AD346" s="31"/>
      <c r="AE346" s="31"/>
      <c r="AT346" s="14" t="s">
        <v>143</v>
      </c>
      <c r="AU346" s="14" t="s">
        <v>78</v>
      </c>
    </row>
    <row r="347" spans="1:65" s="2" customFormat="1" ht="21.75" customHeight="1">
      <c r="A347" s="31"/>
      <c r="B347" s="32"/>
      <c r="C347" s="161" t="s">
        <v>621</v>
      </c>
      <c r="D347" s="161" t="s">
        <v>135</v>
      </c>
      <c r="E347" s="162" t="s">
        <v>622</v>
      </c>
      <c r="F347" s="163" t="s">
        <v>623</v>
      </c>
      <c r="G347" s="164" t="s">
        <v>503</v>
      </c>
      <c r="H347" s="165">
        <v>600</v>
      </c>
      <c r="I347" s="166"/>
      <c r="J347" s="167">
        <f>ROUND(I347*H347,2)</f>
        <v>0</v>
      </c>
      <c r="K347" s="163" t="s">
        <v>139</v>
      </c>
      <c r="L347" s="36"/>
      <c r="M347" s="168" t="s">
        <v>1</v>
      </c>
      <c r="N347" s="169" t="s">
        <v>43</v>
      </c>
      <c r="O347" s="68"/>
      <c r="P347" s="170">
        <f>O347*H347</f>
        <v>0</v>
      </c>
      <c r="Q347" s="170">
        <v>0</v>
      </c>
      <c r="R347" s="170">
        <f>Q347*H347</f>
        <v>0</v>
      </c>
      <c r="S347" s="170">
        <v>0</v>
      </c>
      <c r="T347" s="171">
        <f>S347*H347</f>
        <v>0</v>
      </c>
      <c r="U347" s="31"/>
      <c r="V347" s="31"/>
      <c r="W347" s="31"/>
      <c r="X347" s="31"/>
      <c r="Y347" s="31"/>
      <c r="Z347" s="31"/>
      <c r="AA347" s="31"/>
      <c r="AB347" s="31"/>
      <c r="AC347" s="31"/>
      <c r="AD347" s="31"/>
      <c r="AE347" s="31"/>
      <c r="AR347" s="172" t="s">
        <v>140</v>
      </c>
      <c r="AT347" s="172" t="s">
        <v>135</v>
      </c>
      <c r="AU347" s="172" t="s">
        <v>78</v>
      </c>
      <c r="AY347" s="14" t="s">
        <v>141</v>
      </c>
      <c r="BE347" s="173">
        <f>IF(N347="základní",J347,0)</f>
        <v>0</v>
      </c>
      <c r="BF347" s="173">
        <f>IF(N347="snížená",J347,0)</f>
        <v>0</v>
      </c>
      <c r="BG347" s="173">
        <f>IF(N347="zákl. přenesená",J347,0)</f>
        <v>0</v>
      </c>
      <c r="BH347" s="173">
        <f>IF(N347="sníž. přenesená",J347,0)</f>
        <v>0</v>
      </c>
      <c r="BI347" s="173">
        <f>IF(N347="nulová",J347,0)</f>
        <v>0</v>
      </c>
      <c r="BJ347" s="14" t="s">
        <v>86</v>
      </c>
      <c r="BK347" s="173">
        <f>ROUND(I347*H347,2)</f>
        <v>0</v>
      </c>
      <c r="BL347" s="14" t="s">
        <v>140</v>
      </c>
      <c r="BM347" s="172" t="s">
        <v>624</v>
      </c>
    </row>
    <row r="348" spans="1:65" s="2" customFormat="1" ht="48.75">
      <c r="A348" s="31"/>
      <c r="B348" s="32"/>
      <c r="C348" s="33"/>
      <c r="D348" s="174" t="s">
        <v>143</v>
      </c>
      <c r="E348" s="33"/>
      <c r="F348" s="175" t="s">
        <v>625</v>
      </c>
      <c r="G348" s="33"/>
      <c r="H348" s="33"/>
      <c r="I348" s="176"/>
      <c r="J348" s="33"/>
      <c r="K348" s="33"/>
      <c r="L348" s="36"/>
      <c r="M348" s="177"/>
      <c r="N348" s="178"/>
      <c r="O348" s="68"/>
      <c r="P348" s="68"/>
      <c r="Q348" s="68"/>
      <c r="R348" s="68"/>
      <c r="S348" s="68"/>
      <c r="T348" s="69"/>
      <c r="U348" s="31"/>
      <c r="V348" s="31"/>
      <c r="W348" s="31"/>
      <c r="X348" s="31"/>
      <c r="Y348" s="31"/>
      <c r="Z348" s="31"/>
      <c r="AA348" s="31"/>
      <c r="AB348" s="31"/>
      <c r="AC348" s="31"/>
      <c r="AD348" s="31"/>
      <c r="AE348" s="31"/>
      <c r="AT348" s="14" t="s">
        <v>143</v>
      </c>
      <c r="AU348" s="14" t="s">
        <v>78</v>
      </c>
    </row>
    <row r="349" spans="1:65" s="2" customFormat="1" ht="24.2" customHeight="1">
      <c r="A349" s="31"/>
      <c r="B349" s="32"/>
      <c r="C349" s="161" t="s">
        <v>626</v>
      </c>
      <c r="D349" s="161" t="s">
        <v>135</v>
      </c>
      <c r="E349" s="162" t="s">
        <v>627</v>
      </c>
      <c r="F349" s="163" t="s">
        <v>628</v>
      </c>
      <c r="G349" s="164" t="s">
        <v>574</v>
      </c>
      <c r="H349" s="165">
        <v>2000</v>
      </c>
      <c r="I349" s="166"/>
      <c r="J349" s="167">
        <f>ROUND(I349*H349,2)</f>
        <v>0</v>
      </c>
      <c r="K349" s="163" t="s">
        <v>139</v>
      </c>
      <c r="L349" s="36"/>
      <c r="M349" s="168" t="s">
        <v>1</v>
      </c>
      <c r="N349" s="169" t="s">
        <v>43</v>
      </c>
      <c r="O349" s="68"/>
      <c r="P349" s="170">
        <f>O349*H349</f>
        <v>0</v>
      </c>
      <c r="Q349" s="170">
        <v>0</v>
      </c>
      <c r="R349" s="170">
        <f>Q349*H349</f>
        <v>0</v>
      </c>
      <c r="S349" s="170">
        <v>0</v>
      </c>
      <c r="T349" s="171">
        <f>S349*H349</f>
        <v>0</v>
      </c>
      <c r="U349" s="31"/>
      <c r="V349" s="31"/>
      <c r="W349" s="31"/>
      <c r="X349" s="31"/>
      <c r="Y349" s="31"/>
      <c r="Z349" s="31"/>
      <c r="AA349" s="31"/>
      <c r="AB349" s="31"/>
      <c r="AC349" s="31"/>
      <c r="AD349" s="31"/>
      <c r="AE349" s="31"/>
      <c r="AR349" s="172" t="s">
        <v>140</v>
      </c>
      <c r="AT349" s="172" t="s">
        <v>135</v>
      </c>
      <c r="AU349" s="172" t="s">
        <v>78</v>
      </c>
      <c r="AY349" s="14" t="s">
        <v>141</v>
      </c>
      <c r="BE349" s="173">
        <f>IF(N349="základní",J349,0)</f>
        <v>0</v>
      </c>
      <c r="BF349" s="173">
        <f>IF(N349="snížená",J349,0)</f>
        <v>0</v>
      </c>
      <c r="BG349" s="173">
        <f>IF(N349="zákl. přenesená",J349,0)</f>
        <v>0</v>
      </c>
      <c r="BH349" s="173">
        <f>IF(N349="sníž. přenesená",J349,0)</f>
        <v>0</v>
      </c>
      <c r="BI349" s="173">
        <f>IF(N349="nulová",J349,0)</f>
        <v>0</v>
      </c>
      <c r="BJ349" s="14" t="s">
        <v>86</v>
      </c>
      <c r="BK349" s="173">
        <f>ROUND(I349*H349,2)</f>
        <v>0</v>
      </c>
      <c r="BL349" s="14" t="s">
        <v>140</v>
      </c>
      <c r="BM349" s="172" t="s">
        <v>629</v>
      </c>
    </row>
    <row r="350" spans="1:65" s="2" customFormat="1" ht="39">
      <c r="A350" s="31"/>
      <c r="B350" s="32"/>
      <c r="C350" s="33"/>
      <c r="D350" s="174" t="s">
        <v>143</v>
      </c>
      <c r="E350" s="33"/>
      <c r="F350" s="175" t="s">
        <v>630</v>
      </c>
      <c r="G350" s="33"/>
      <c r="H350" s="33"/>
      <c r="I350" s="176"/>
      <c r="J350" s="33"/>
      <c r="K350" s="33"/>
      <c r="L350" s="36"/>
      <c r="M350" s="177"/>
      <c r="N350" s="178"/>
      <c r="O350" s="68"/>
      <c r="P350" s="68"/>
      <c r="Q350" s="68"/>
      <c r="R350" s="68"/>
      <c r="S350" s="68"/>
      <c r="T350" s="69"/>
      <c r="U350" s="31"/>
      <c r="V350" s="31"/>
      <c r="W350" s="31"/>
      <c r="X350" s="31"/>
      <c r="Y350" s="31"/>
      <c r="Z350" s="31"/>
      <c r="AA350" s="31"/>
      <c r="AB350" s="31"/>
      <c r="AC350" s="31"/>
      <c r="AD350" s="31"/>
      <c r="AE350" s="31"/>
      <c r="AT350" s="14" t="s">
        <v>143</v>
      </c>
      <c r="AU350" s="14" t="s">
        <v>78</v>
      </c>
    </row>
    <row r="351" spans="1:65" s="2" customFormat="1" ht="19.5">
      <c r="A351" s="31"/>
      <c r="B351" s="32"/>
      <c r="C351" s="33"/>
      <c r="D351" s="174" t="s">
        <v>224</v>
      </c>
      <c r="E351" s="33"/>
      <c r="F351" s="179" t="s">
        <v>600</v>
      </c>
      <c r="G351" s="33"/>
      <c r="H351" s="33"/>
      <c r="I351" s="176"/>
      <c r="J351" s="33"/>
      <c r="K351" s="33"/>
      <c r="L351" s="36"/>
      <c r="M351" s="177"/>
      <c r="N351" s="178"/>
      <c r="O351" s="68"/>
      <c r="P351" s="68"/>
      <c r="Q351" s="68"/>
      <c r="R351" s="68"/>
      <c r="S351" s="68"/>
      <c r="T351" s="69"/>
      <c r="U351" s="31"/>
      <c r="V351" s="31"/>
      <c r="W351" s="31"/>
      <c r="X351" s="31"/>
      <c r="Y351" s="31"/>
      <c r="Z351" s="31"/>
      <c r="AA351" s="31"/>
      <c r="AB351" s="31"/>
      <c r="AC351" s="31"/>
      <c r="AD351" s="31"/>
      <c r="AE351" s="31"/>
      <c r="AT351" s="14" t="s">
        <v>224</v>
      </c>
      <c r="AU351" s="14" t="s">
        <v>78</v>
      </c>
    </row>
    <row r="352" spans="1:65" s="2" customFormat="1" ht="24.2" customHeight="1">
      <c r="A352" s="31"/>
      <c r="B352" s="32"/>
      <c r="C352" s="161" t="s">
        <v>631</v>
      </c>
      <c r="D352" s="161" t="s">
        <v>135</v>
      </c>
      <c r="E352" s="162" t="s">
        <v>632</v>
      </c>
      <c r="F352" s="163" t="s">
        <v>633</v>
      </c>
      <c r="G352" s="164" t="s">
        <v>172</v>
      </c>
      <c r="H352" s="165">
        <v>40</v>
      </c>
      <c r="I352" s="166"/>
      <c r="J352" s="167">
        <f>ROUND(I352*H352,2)</f>
        <v>0</v>
      </c>
      <c r="K352" s="163" t="s">
        <v>139</v>
      </c>
      <c r="L352" s="36"/>
      <c r="M352" s="168" t="s">
        <v>1</v>
      </c>
      <c r="N352" s="169" t="s">
        <v>43</v>
      </c>
      <c r="O352" s="68"/>
      <c r="P352" s="170">
        <f>O352*H352</f>
        <v>0</v>
      </c>
      <c r="Q352" s="170">
        <v>0</v>
      </c>
      <c r="R352" s="170">
        <f>Q352*H352</f>
        <v>0</v>
      </c>
      <c r="S352" s="170">
        <v>0</v>
      </c>
      <c r="T352" s="171">
        <f>S352*H352</f>
        <v>0</v>
      </c>
      <c r="U352" s="31"/>
      <c r="V352" s="31"/>
      <c r="W352" s="31"/>
      <c r="X352" s="31"/>
      <c r="Y352" s="31"/>
      <c r="Z352" s="31"/>
      <c r="AA352" s="31"/>
      <c r="AB352" s="31"/>
      <c r="AC352" s="31"/>
      <c r="AD352" s="31"/>
      <c r="AE352" s="31"/>
      <c r="AR352" s="172" t="s">
        <v>140</v>
      </c>
      <c r="AT352" s="172" t="s">
        <v>135</v>
      </c>
      <c r="AU352" s="172" t="s">
        <v>78</v>
      </c>
      <c r="AY352" s="14" t="s">
        <v>141</v>
      </c>
      <c r="BE352" s="173">
        <f>IF(N352="základní",J352,0)</f>
        <v>0</v>
      </c>
      <c r="BF352" s="173">
        <f>IF(N352="snížená",J352,0)</f>
        <v>0</v>
      </c>
      <c r="BG352" s="173">
        <f>IF(N352="zákl. přenesená",J352,0)</f>
        <v>0</v>
      </c>
      <c r="BH352" s="173">
        <f>IF(N352="sníž. přenesená",J352,0)</f>
        <v>0</v>
      </c>
      <c r="BI352" s="173">
        <f>IF(N352="nulová",J352,0)</f>
        <v>0</v>
      </c>
      <c r="BJ352" s="14" t="s">
        <v>86</v>
      </c>
      <c r="BK352" s="173">
        <f>ROUND(I352*H352,2)</f>
        <v>0</v>
      </c>
      <c r="BL352" s="14" t="s">
        <v>140</v>
      </c>
      <c r="BM352" s="172" t="s">
        <v>634</v>
      </c>
    </row>
    <row r="353" spans="1:65" s="2" customFormat="1" ht="39">
      <c r="A353" s="31"/>
      <c r="B353" s="32"/>
      <c r="C353" s="33"/>
      <c r="D353" s="174" t="s">
        <v>143</v>
      </c>
      <c r="E353" s="33"/>
      <c r="F353" s="175" t="s">
        <v>635</v>
      </c>
      <c r="G353" s="33"/>
      <c r="H353" s="33"/>
      <c r="I353" s="176"/>
      <c r="J353" s="33"/>
      <c r="K353" s="33"/>
      <c r="L353" s="36"/>
      <c r="M353" s="177"/>
      <c r="N353" s="178"/>
      <c r="O353" s="68"/>
      <c r="P353" s="68"/>
      <c r="Q353" s="68"/>
      <c r="R353" s="68"/>
      <c r="S353" s="68"/>
      <c r="T353" s="69"/>
      <c r="U353" s="31"/>
      <c r="V353" s="31"/>
      <c r="W353" s="31"/>
      <c r="X353" s="31"/>
      <c r="Y353" s="31"/>
      <c r="Z353" s="31"/>
      <c r="AA353" s="31"/>
      <c r="AB353" s="31"/>
      <c r="AC353" s="31"/>
      <c r="AD353" s="31"/>
      <c r="AE353" s="31"/>
      <c r="AT353" s="14" t="s">
        <v>143</v>
      </c>
      <c r="AU353" s="14" t="s">
        <v>78</v>
      </c>
    </row>
    <row r="354" spans="1:65" s="2" customFormat="1" ht="24.2" customHeight="1">
      <c r="A354" s="31"/>
      <c r="B354" s="32"/>
      <c r="C354" s="161" t="s">
        <v>636</v>
      </c>
      <c r="D354" s="161" t="s">
        <v>135</v>
      </c>
      <c r="E354" s="162" t="s">
        <v>637</v>
      </c>
      <c r="F354" s="163" t="s">
        <v>638</v>
      </c>
      <c r="G354" s="164" t="s">
        <v>147</v>
      </c>
      <c r="H354" s="165">
        <v>100</v>
      </c>
      <c r="I354" s="166"/>
      <c r="J354" s="167">
        <f>ROUND(I354*H354,2)</f>
        <v>0</v>
      </c>
      <c r="K354" s="163" t="s">
        <v>139</v>
      </c>
      <c r="L354" s="36"/>
      <c r="M354" s="168" t="s">
        <v>1</v>
      </c>
      <c r="N354" s="169" t="s">
        <v>43</v>
      </c>
      <c r="O354" s="68"/>
      <c r="P354" s="170">
        <f>O354*H354</f>
        <v>0</v>
      </c>
      <c r="Q354" s="170">
        <v>0</v>
      </c>
      <c r="R354" s="170">
        <f>Q354*H354</f>
        <v>0</v>
      </c>
      <c r="S354" s="170">
        <v>0</v>
      </c>
      <c r="T354" s="171">
        <f>S354*H354</f>
        <v>0</v>
      </c>
      <c r="U354" s="31"/>
      <c r="V354" s="31"/>
      <c r="W354" s="31"/>
      <c r="X354" s="31"/>
      <c r="Y354" s="31"/>
      <c r="Z354" s="31"/>
      <c r="AA354" s="31"/>
      <c r="AB354" s="31"/>
      <c r="AC354" s="31"/>
      <c r="AD354" s="31"/>
      <c r="AE354" s="31"/>
      <c r="AR354" s="172" t="s">
        <v>140</v>
      </c>
      <c r="AT354" s="172" t="s">
        <v>135</v>
      </c>
      <c r="AU354" s="172" t="s">
        <v>78</v>
      </c>
      <c r="AY354" s="14" t="s">
        <v>141</v>
      </c>
      <c r="BE354" s="173">
        <f>IF(N354="základní",J354,0)</f>
        <v>0</v>
      </c>
      <c r="BF354" s="173">
        <f>IF(N354="snížená",J354,0)</f>
        <v>0</v>
      </c>
      <c r="BG354" s="173">
        <f>IF(N354="zákl. přenesená",J354,0)</f>
        <v>0</v>
      </c>
      <c r="BH354" s="173">
        <f>IF(N354="sníž. přenesená",J354,0)</f>
        <v>0</v>
      </c>
      <c r="BI354" s="173">
        <f>IF(N354="nulová",J354,0)</f>
        <v>0</v>
      </c>
      <c r="BJ354" s="14" t="s">
        <v>86</v>
      </c>
      <c r="BK354" s="173">
        <f>ROUND(I354*H354,2)</f>
        <v>0</v>
      </c>
      <c r="BL354" s="14" t="s">
        <v>140</v>
      </c>
      <c r="BM354" s="172" t="s">
        <v>639</v>
      </c>
    </row>
    <row r="355" spans="1:65" s="2" customFormat="1" ht="97.5">
      <c r="A355" s="31"/>
      <c r="B355" s="32"/>
      <c r="C355" s="33"/>
      <c r="D355" s="174" t="s">
        <v>143</v>
      </c>
      <c r="E355" s="33"/>
      <c r="F355" s="175" t="s">
        <v>640</v>
      </c>
      <c r="G355" s="33"/>
      <c r="H355" s="33"/>
      <c r="I355" s="176"/>
      <c r="J355" s="33"/>
      <c r="K355" s="33"/>
      <c r="L355" s="36"/>
      <c r="M355" s="177"/>
      <c r="N355" s="178"/>
      <c r="O355" s="68"/>
      <c r="P355" s="68"/>
      <c r="Q355" s="68"/>
      <c r="R355" s="68"/>
      <c r="S355" s="68"/>
      <c r="T355" s="69"/>
      <c r="U355" s="31"/>
      <c r="V355" s="31"/>
      <c r="W355" s="31"/>
      <c r="X355" s="31"/>
      <c r="Y355" s="31"/>
      <c r="Z355" s="31"/>
      <c r="AA355" s="31"/>
      <c r="AB355" s="31"/>
      <c r="AC355" s="31"/>
      <c r="AD355" s="31"/>
      <c r="AE355" s="31"/>
      <c r="AT355" s="14" t="s">
        <v>143</v>
      </c>
      <c r="AU355" s="14" t="s">
        <v>78</v>
      </c>
    </row>
    <row r="356" spans="1:65" s="2" customFormat="1" ht="19.5">
      <c r="A356" s="31"/>
      <c r="B356" s="32"/>
      <c r="C356" s="33"/>
      <c r="D356" s="174" t="s">
        <v>224</v>
      </c>
      <c r="E356" s="33"/>
      <c r="F356" s="179" t="s">
        <v>641</v>
      </c>
      <c r="G356" s="33"/>
      <c r="H356" s="33"/>
      <c r="I356" s="176"/>
      <c r="J356" s="33"/>
      <c r="K356" s="33"/>
      <c r="L356" s="36"/>
      <c r="M356" s="177"/>
      <c r="N356" s="178"/>
      <c r="O356" s="68"/>
      <c r="P356" s="68"/>
      <c r="Q356" s="68"/>
      <c r="R356" s="68"/>
      <c r="S356" s="68"/>
      <c r="T356" s="69"/>
      <c r="U356" s="31"/>
      <c r="V356" s="31"/>
      <c r="W356" s="31"/>
      <c r="X356" s="31"/>
      <c r="Y356" s="31"/>
      <c r="Z356" s="31"/>
      <c r="AA356" s="31"/>
      <c r="AB356" s="31"/>
      <c r="AC356" s="31"/>
      <c r="AD356" s="31"/>
      <c r="AE356" s="31"/>
      <c r="AT356" s="14" t="s">
        <v>224</v>
      </c>
      <c r="AU356" s="14" t="s">
        <v>78</v>
      </c>
    </row>
    <row r="357" spans="1:65" s="2" customFormat="1" ht="24.2" customHeight="1">
      <c r="A357" s="31"/>
      <c r="B357" s="32"/>
      <c r="C357" s="161" t="s">
        <v>642</v>
      </c>
      <c r="D357" s="161" t="s">
        <v>135</v>
      </c>
      <c r="E357" s="162" t="s">
        <v>643</v>
      </c>
      <c r="F357" s="163" t="s">
        <v>644</v>
      </c>
      <c r="G357" s="164" t="s">
        <v>147</v>
      </c>
      <c r="H357" s="165">
        <v>100</v>
      </c>
      <c r="I357" s="166"/>
      <c r="J357" s="167">
        <f>ROUND(I357*H357,2)</f>
        <v>0</v>
      </c>
      <c r="K357" s="163" t="s">
        <v>139</v>
      </c>
      <c r="L357" s="36"/>
      <c r="M357" s="168" t="s">
        <v>1</v>
      </c>
      <c r="N357" s="169" t="s">
        <v>43</v>
      </c>
      <c r="O357" s="68"/>
      <c r="P357" s="170">
        <f>O357*H357</f>
        <v>0</v>
      </c>
      <c r="Q357" s="170">
        <v>0</v>
      </c>
      <c r="R357" s="170">
        <f>Q357*H357</f>
        <v>0</v>
      </c>
      <c r="S357" s="170">
        <v>0</v>
      </c>
      <c r="T357" s="171">
        <f>S357*H357</f>
        <v>0</v>
      </c>
      <c r="U357" s="31"/>
      <c r="V357" s="31"/>
      <c r="W357" s="31"/>
      <c r="X357" s="31"/>
      <c r="Y357" s="31"/>
      <c r="Z357" s="31"/>
      <c r="AA357" s="31"/>
      <c r="AB357" s="31"/>
      <c r="AC357" s="31"/>
      <c r="AD357" s="31"/>
      <c r="AE357" s="31"/>
      <c r="AR357" s="172" t="s">
        <v>140</v>
      </c>
      <c r="AT357" s="172" t="s">
        <v>135</v>
      </c>
      <c r="AU357" s="172" t="s">
        <v>78</v>
      </c>
      <c r="AY357" s="14" t="s">
        <v>141</v>
      </c>
      <c r="BE357" s="173">
        <f>IF(N357="základní",J357,0)</f>
        <v>0</v>
      </c>
      <c r="BF357" s="173">
        <f>IF(N357="snížená",J357,0)</f>
        <v>0</v>
      </c>
      <c r="BG357" s="173">
        <f>IF(N357="zákl. přenesená",J357,0)</f>
        <v>0</v>
      </c>
      <c r="BH357" s="173">
        <f>IF(N357="sníž. přenesená",J357,0)</f>
        <v>0</v>
      </c>
      <c r="BI357" s="173">
        <f>IF(N357="nulová",J357,0)</f>
        <v>0</v>
      </c>
      <c r="BJ357" s="14" t="s">
        <v>86</v>
      </c>
      <c r="BK357" s="173">
        <f>ROUND(I357*H357,2)</f>
        <v>0</v>
      </c>
      <c r="BL357" s="14" t="s">
        <v>140</v>
      </c>
      <c r="BM357" s="172" t="s">
        <v>645</v>
      </c>
    </row>
    <row r="358" spans="1:65" s="2" customFormat="1" ht="97.5">
      <c r="A358" s="31"/>
      <c r="B358" s="32"/>
      <c r="C358" s="33"/>
      <c r="D358" s="174" t="s">
        <v>143</v>
      </c>
      <c r="E358" s="33"/>
      <c r="F358" s="175" t="s">
        <v>646</v>
      </c>
      <c r="G358" s="33"/>
      <c r="H358" s="33"/>
      <c r="I358" s="176"/>
      <c r="J358" s="33"/>
      <c r="K358" s="33"/>
      <c r="L358" s="36"/>
      <c r="M358" s="177"/>
      <c r="N358" s="178"/>
      <c r="O358" s="68"/>
      <c r="P358" s="68"/>
      <c r="Q358" s="68"/>
      <c r="R358" s="68"/>
      <c r="S358" s="68"/>
      <c r="T358" s="69"/>
      <c r="U358" s="31"/>
      <c r="V358" s="31"/>
      <c r="W358" s="31"/>
      <c r="X358" s="31"/>
      <c r="Y358" s="31"/>
      <c r="Z358" s="31"/>
      <c r="AA358" s="31"/>
      <c r="AB358" s="31"/>
      <c r="AC358" s="31"/>
      <c r="AD358" s="31"/>
      <c r="AE358" s="31"/>
      <c r="AT358" s="14" t="s">
        <v>143</v>
      </c>
      <c r="AU358" s="14" t="s">
        <v>78</v>
      </c>
    </row>
    <row r="359" spans="1:65" s="2" customFormat="1" ht="19.5">
      <c r="A359" s="31"/>
      <c r="B359" s="32"/>
      <c r="C359" s="33"/>
      <c r="D359" s="174" t="s">
        <v>224</v>
      </c>
      <c r="E359" s="33"/>
      <c r="F359" s="179" t="s">
        <v>641</v>
      </c>
      <c r="G359" s="33"/>
      <c r="H359" s="33"/>
      <c r="I359" s="176"/>
      <c r="J359" s="33"/>
      <c r="K359" s="33"/>
      <c r="L359" s="36"/>
      <c r="M359" s="177"/>
      <c r="N359" s="178"/>
      <c r="O359" s="68"/>
      <c r="P359" s="68"/>
      <c r="Q359" s="68"/>
      <c r="R359" s="68"/>
      <c r="S359" s="68"/>
      <c r="T359" s="69"/>
      <c r="U359" s="31"/>
      <c r="V359" s="31"/>
      <c r="W359" s="31"/>
      <c r="X359" s="31"/>
      <c r="Y359" s="31"/>
      <c r="Z359" s="31"/>
      <c r="AA359" s="31"/>
      <c r="AB359" s="31"/>
      <c r="AC359" s="31"/>
      <c r="AD359" s="31"/>
      <c r="AE359" s="31"/>
      <c r="AT359" s="14" t="s">
        <v>224</v>
      </c>
      <c r="AU359" s="14" t="s">
        <v>78</v>
      </c>
    </row>
    <row r="360" spans="1:65" s="2" customFormat="1" ht="24.2" customHeight="1">
      <c r="A360" s="31"/>
      <c r="B360" s="32"/>
      <c r="C360" s="161" t="s">
        <v>647</v>
      </c>
      <c r="D360" s="161" t="s">
        <v>135</v>
      </c>
      <c r="E360" s="162" t="s">
        <v>648</v>
      </c>
      <c r="F360" s="163" t="s">
        <v>649</v>
      </c>
      <c r="G360" s="164" t="s">
        <v>147</v>
      </c>
      <c r="H360" s="165">
        <v>100</v>
      </c>
      <c r="I360" s="166"/>
      <c r="J360" s="167">
        <f>ROUND(I360*H360,2)</f>
        <v>0</v>
      </c>
      <c r="K360" s="163" t="s">
        <v>139</v>
      </c>
      <c r="L360" s="36"/>
      <c r="M360" s="168" t="s">
        <v>1</v>
      </c>
      <c r="N360" s="169" t="s">
        <v>43</v>
      </c>
      <c r="O360" s="68"/>
      <c r="P360" s="170">
        <f>O360*H360</f>
        <v>0</v>
      </c>
      <c r="Q360" s="170">
        <v>0</v>
      </c>
      <c r="R360" s="170">
        <f>Q360*H360</f>
        <v>0</v>
      </c>
      <c r="S360" s="170">
        <v>0</v>
      </c>
      <c r="T360" s="171">
        <f>S360*H360</f>
        <v>0</v>
      </c>
      <c r="U360" s="31"/>
      <c r="V360" s="31"/>
      <c r="W360" s="31"/>
      <c r="X360" s="31"/>
      <c r="Y360" s="31"/>
      <c r="Z360" s="31"/>
      <c r="AA360" s="31"/>
      <c r="AB360" s="31"/>
      <c r="AC360" s="31"/>
      <c r="AD360" s="31"/>
      <c r="AE360" s="31"/>
      <c r="AR360" s="172" t="s">
        <v>140</v>
      </c>
      <c r="AT360" s="172" t="s">
        <v>135</v>
      </c>
      <c r="AU360" s="172" t="s">
        <v>78</v>
      </c>
      <c r="AY360" s="14" t="s">
        <v>141</v>
      </c>
      <c r="BE360" s="173">
        <f>IF(N360="základní",J360,0)</f>
        <v>0</v>
      </c>
      <c r="BF360" s="173">
        <f>IF(N360="snížená",J360,0)</f>
        <v>0</v>
      </c>
      <c r="BG360" s="173">
        <f>IF(N360="zákl. přenesená",J360,0)</f>
        <v>0</v>
      </c>
      <c r="BH360" s="173">
        <f>IF(N360="sníž. přenesená",J360,0)</f>
        <v>0</v>
      </c>
      <c r="BI360" s="173">
        <f>IF(N360="nulová",J360,0)</f>
        <v>0</v>
      </c>
      <c r="BJ360" s="14" t="s">
        <v>86</v>
      </c>
      <c r="BK360" s="173">
        <f>ROUND(I360*H360,2)</f>
        <v>0</v>
      </c>
      <c r="BL360" s="14" t="s">
        <v>140</v>
      </c>
      <c r="BM360" s="172" t="s">
        <v>650</v>
      </c>
    </row>
    <row r="361" spans="1:65" s="2" customFormat="1" ht="97.5">
      <c r="A361" s="31"/>
      <c r="B361" s="32"/>
      <c r="C361" s="33"/>
      <c r="D361" s="174" t="s">
        <v>143</v>
      </c>
      <c r="E361" s="33"/>
      <c r="F361" s="175" t="s">
        <v>651</v>
      </c>
      <c r="G361" s="33"/>
      <c r="H361" s="33"/>
      <c r="I361" s="176"/>
      <c r="J361" s="33"/>
      <c r="K361" s="33"/>
      <c r="L361" s="36"/>
      <c r="M361" s="177"/>
      <c r="N361" s="178"/>
      <c r="O361" s="68"/>
      <c r="P361" s="68"/>
      <c r="Q361" s="68"/>
      <c r="R361" s="68"/>
      <c r="S361" s="68"/>
      <c r="T361" s="69"/>
      <c r="U361" s="31"/>
      <c r="V361" s="31"/>
      <c r="W361" s="31"/>
      <c r="X361" s="31"/>
      <c r="Y361" s="31"/>
      <c r="Z361" s="31"/>
      <c r="AA361" s="31"/>
      <c r="AB361" s="31"/>
      <c r="AC361" s="31"/>
      <c r="AD361" s="31"/>
      <c r="AE361" s="31"/>
      <c r="AT361" s="14" t="s">
        <v>143</v>
      </c>
      <c r="AU361" s="14" t="s">
        <v>78</v>
      </c>
    </row>
    <row r="362" spans="1:65" s="2" customFormat="1" ht="19.5">
      <c r="A362" s="31"/>
      <c r="B362" s="32"/>
      <c r="C362" s="33"/>
      <c r="D362" s="174" t="s">
        <v>224</v>
      </c>
      <c r="E362" s="33"/>
      <c r="F362" s="179" t="s">
        <v>641</v>
      </c>
      <c r="G362" s="33"/>
      <c r="H362" s="33"/>
      <c r="I362" s="176"/>
      <c r="J362" s="33"/>
      <c r="K362" s="33"/>
      <c r="L362" s="36"/>
      <c r="M362" s="177"/>
      <c r="N362" s="178"/>
      <c r="O362" s="68"/>
      <c r="P362" s="68"/>
      <c r="Q362" s="68"/>
      <c r="R362" s="68"/>
      <c r="S362" s="68"/>
      <c r="T362" s="69"/>
      <c r="U362" s="31"/>
      <c r="V362" s="31"/>
      <c r="W362" s="31"/>
      <c r="X362" s="31"/>
      <c r="Y362" s="31"/>
      <c r="Z362" s="31"/>
      <c r="AA362" s="31"/>
      <c r="AB362" s="31"/>
      <c r="AC362" s="31"/>
      <c r="AD362" s="31"/>
      <c r="AE362" s="31"/>
      <c r="AT362" s="14" t="s">
        <v>224</v>
      </c>
      <c r="AU362" s="14" t="s">
        <v>78</v>
      </c>
    </row>
    <row r="363" spans="1:65" s="2" customFormat="1" ht="24.2" customHeight="1">
      <c r="A363" s="31"/>
      <c r="B363" s="32"/>
      <c r="C363" s="161" t="s">
        <v>652</v>
      </c>
      <c r="D363" s="161" t="s">
        <v>135</v>
      </c>
      <c r="E363" s="162" t="s">
        <v>653</v>
      </c>
      <c r="F363" s="163" t="s">
        <v>654</v>
      </c>
      <c r="G363" s="164" t="s">
        <v>147</v>
      </c>
      <c r="H363" s="165">
        <v>100</v>
      </c>
      <c r="I363" s="166"/>
      <c r="J363" s="167">
        <f>ROUND(I363*H363,2)</f>
        <v>0</v>
      </c>
      <c r="K363" s="163" t="s">
        <v>139</v>
      </c>
      <c r="L363" s="36"/>
      <c r="M363" s="168" t="s">
        <v>1</v>
      </c>
      <c r="N363" s="169" t="s">
        <v>43</v>
      </c>
      <c r="O363" s="68"/>
      <c r="P363" s="170">
        <f>O363*H363</f>
        <v>0</v>
      </c>
      <c r="Q363" s="170">
        <v>0</v>
      </c>
      <c r="R363" s="170">
        <f>Q363*H363</f>
        <v>0</v>
      </c>
      <c r="S363" s="170">
        <v>0</v>
      </c>
      <c r="T363" s="171">
        <f>S363*H363</f>
        <v>0</v>
      </c>
      <c r="U363" s="31"/>
      <c r="V363" s="31"/>
      <c r="W363" s="31"/>
      <c r="X363" s="31"/>
      <c r="Y363" s="31"/>
      <c r="Z363" s="31"/>
      <c r="AA363" s="31"/>
      <c r="AB363" s="31"/>
      <c r="AC363" s="31"/>
      <c r="AD363" s="31"/>
      <c r="AE363" s="31"/>
      <c r="AR363" s="172" t="s">
        <v>140</v>
      </c>
      <c r="AT363" s="172" t="s">
        <v>135</v>
      </c>
      <c r="AU363" s="172" t="s">
        <v>78</v>
      </c>
      <c r="AY363" s="14" t="s">
        <v>141</v>
      </c>
      <c r="BE363" s="173">
        <f>IF(N363="základní",J363,0)</f>
        <v>0</v>
      </c>
      <c r="BF363" s="173">
        <f>IF(N363="snížená",J363,0)</f>
        <v>0</v>
      </c>
      <c r="BG363" s="173">
        <f>IF(N363="zákl. přenesená",J363,0)</f>
        <v>0</v>
      </c>
      <c r="BH363" s="173">
        <f>IF(N363="sníž. přenesená",J363,0)</f>
        <v>0</v>
      </c>
      <c r="BI363" s="173">
        <f>IF(N363="nulová",J363,0)</f>
        <v>0</v>
      </c>
      <c r="BJ363" s="14" t="s">
        <v>86</v>
      </c>
      <c r="BK363" s="173">
        <f>ROUND(I363*H363,2)</f>
        <v>0</v>
      </c>
      <c r="BL363" s="14" t="s">
        <v>140</v>
      </c>
      <c r="BM363" s="172" t="s">
        <v>655</v>
      </c>
    </row>
    <row r="364" spans="1:65" s="2" customFormat="1" ht="97.5">
      <c r="A364" s="31"/>
      <c r="B364" s="32"/>
      <c r="C364" s="33"/>
      <c r="D364" s="174" t="s">
        <v>143</v>
      </c>
      <c r="E364" s="33"/>
      <c r="F364" s="175" t="s">
        <v>656</v>
      </c>
      <c r="G364" s="33"/>
      <c r="H364" s="33"/>
      <c r="I364" s="176"/>
      <c r="J364" s="33"/>
      <c r="K364" s="33"/>
      <c r="L364" s="36"/>
      <c r="M364" s="177"/>
      <c r="N364" s="178"/>
      <c r="O364" s="68"/>
      <c r="P364" s="68"/>
      <c r="Q364" s="68"/>
      <c r="R364" s="68"/>
      <c r="S364" s="68"/>
      <c r="T364" s="69"/>
      <c r="U364" s="31"/>
      <c r="V364" s="31"/>
      <c r="W364" s="31"/>
      <c r="X364" s="31"/>
      <c r="Y364" s="31"/>
      <c r="Z364" s="31"/>
      <c r="AA364" s="31"/>
      <c r="AB364" s="31"/>
      <c r="AC364" s="31"/>
      <c r="AD364" s="31"/>
      <c r="AE364" s="31"/>
      <c r="AT364" s="14" t="s">
        <v>143</v>
      </c>
      <c r="AU364" s="14" t="s">
        <v>78</v>
      </c>
    </row>
    <row r="365" spans="1:65" s="2" customFormat="1" ht="19.5">
      <c r="A365" s="31"/>
      <c r="B365" s="32"/>
      <c r="C365" s="33"/>
      <c r="D365" s="174" t="s">
        <v>224</v>
      </c>
      <c r="E365" s="33"/>
      <c r="F365" s="179" t="s">
        <v>641</v>
      </c>
      <c r="G365" s="33"/>
      <c r="H365" s="33"/>
      <c r="I365" s="176"/>
      <c r="J365" s="33"/>
      <c r="K365" s="33"/>
      <c r="L365" s="36"/>
      <c r="M365" s="177"/>
      <c r="N365" s="178"/>
      <c r="O365" s="68"/>
      <c r="P365" s="68"/>
      <c r="Q365" s="68"/>
      <c r="R365" s="68"/>
      <c r="S365" s="68"/>
      <c r="T365" s="69"/>
      <c r="U365" s="31"/>
      <c r="V365" s="31"/>
      <c r="W365" s="31"/>
      <c r="X365" s="31"/>
      <c r="Y365" s="31"/>
      <c r="Z365" s="31"/>
      <c r="AA365" s="31"/>
      <c r="AB365" s="31"/>
      <c r="AC365" s="31"/>
      <c r="AD365" s="31"/>
      <c r="AE365" s="31"/>
      <c r="AT365" s="14" t="s">
        <v>224</v>
      </c>
      <c r="AU365" s="14" t="s">
        <v>78</v>
      </c>
    </row>
    <row r="366" spans="1:65" s="2" customFormat="1" ht="24.2" customHeight="1">
      <c r="A366" s="31"/>
      <c r="B366" s="32"/>
      <c r="C366" s="161" t="s">
        <v>657</v>
      </c>
      <c r="D366" s="161" t="s">
        <v>135</v>
      </c>
      <c r="E366" s="162" t="s">
        <v>658</v>
      </c>
      <c r="F366" s="163" t="s">
        <v>659</v>
      </c>
      <c r="G366" s="164" t="s">
        <v>147</v>
      </c>
      <c r="H366" s="165">
        <v>100</v>
      </c>
      <c r="I366" s="166"/>
      <c r="J366" s="167">
        <f>ROUND(I366*H366,2)</f>
        <v>0</v>
      </c>
      <c r="K366" s="163" t="s">
        <v>139</v>
      </c>
      <c r="L366" s="36"/>
      <c r="M366" s="168" t="s">
        <v>1</v>
      </c>
      <c r="N366" s="169" t="s">
        <v>43</v>
      </c>
      <c r="O366" s="68"/>
      <c r="P366" s="170">
        <f>O366*H366</f>
        <v>0</v>
      </c>
      <c r="Q366" s="170">
        <v>0</v>
      </c>
      <c r="R366" s="170">
        <f>Q366*H366</f>
        <v>0</v>
      </c>
      <c r="S366" s="170">
        <v>0</v>
      </c>
      <c r="T366" s="171">
        <f>S366*H366</f>
        <v>0</v>
      </c>
      <c r="U366" s="31"/>
      <c r="V366" s="31"/>
      <c r="W366" s="31"/>
      <c r="X366" s="31"/>
      <c r="Y366" s="31"/>
      <c r="Z366" s="31"/>
      <c r="AA366" s="31"/>
      <c r="AB366" s="31"/>
      <c r="AC366" s="31"/>
      <c r="AD366" s="31"/>
      <c r="AE366" s="31"/>
      <c r="AR366" s="172" t="s">
        <v>140</v>
      </c>
      <c r="AT366" s="172" t="s">
        <v>135</v>
      </c>
      <c r="AU366" s="172" t="s">
        <v>78</v>
      </c>
      <c r="AY366" s="14" t="s">
        <v>141</v>
      </c>
      <c r="BE366" s="173">
        <f>IF(N366="základní",J366,0)</f>
        <v>0</v>
      </c>
      <c r="BF366" s="173">
        <f>IF(N366="snížená",J366,0)</f>
        <v>0</v>
      </c>
      <c r="BG366" s="173">
        <f>IF(N366="zákl. přenesená",J366,0)</f>
        <v>0</v>
      </c>
      <c r="BH366" s="173">
        <f>IF(N366="sníž. přenesená",J366,0)</f>
        <v>0</v>
      </c>
      <c r="BI366" s="173">
        <f>IF(N366="nulová",J366,0)</f>
        <v>0</v>
      </c>
      <c r="BJ366" s="14" t="s">
        <v>86</v>
      </c>
      <c r="BK366" s="173">
        <f>ROUND(I366*H366,2)</f>
        <v>0</v>
      </c>
      <c r="BL366" s="14" t="s">
        <v>140</v>
      </c>
      <c r="BM366" s="172" t="s">
        <v>660</v>
      </c>
    </row>
    <row r="367" spans="1:65" s="2" customFormat="1" ht="97.5">
      <c r="A367" s="31"/>
      <c r="B367" s="32"/>
      <c r="C367" s="33"/>
      <c r="D367" s="174" t="s">
        <v>143</v>
      </c>
      <c r="E367" s="33"/>
      <c r="F367" s="175" t="s">
        <v>661</v>
      </c>
      <c r="G367" s="33"/>
      <c r="H367" s="33"/>
      <c r="I367" s="176"/>
      <c r="J367" s="33"/>
      <c r="K367" s="33"/>
      <c r="L367" s="36"/>
      <c r="M367" s="177"/>
      <c r="N367" s="178"/>
      <c r="O367" s="68"/>
      <c r="P367" s="68"/>
      <c r="Q367" s="68"/>
      <c r="R367" s="68"/>
      <c r="S367" s="68"/>
      <c r="T367" s="69"/>
      <c r="U367" s="31"/>
      <c r="V367" s="31"/>
      <c r="W367" s="31"/>
      <c r="X367" s="31"/>
      <c r="Y367" s="31"/>
      <c r="Z367" s="31"/>
      <c r="AA367" s="31"/>
      <c r="AB367" s="31"/>
      <c r="AC367" s="31"/>
      <c r="AD367" s="31"/>
      <c r="AE367" s="31"/>
      <c r="AT367" s="14" t="s">
        <v>143</v>
      </c>
      <c r="AU367" s="14" t="s">
        <v>78</v>
      </c>
    </row>
    <row r="368" spans="1:65" s="2" customFormat="1" ht="19.5">
      <c r="A368" s="31"/>
      <c r="B368" s="32"/>
      <c r="C368" s="33"/>
      <c r="D368" s="174" t="s">
        <v>224</v>
      </c>
      <c r="E368" s="33"/>
      <c r="F368" s="179" t="s">
        <v>641</v>
      </c>
      <c r="G368" s="33"/>
      <c r="H368" s="33"/>
      <c r="I368" s="176"/>
      <c r="J368" s="33"/>
      <c r="K368" s="33"/>
      <c r="L368" s="36"/>
      <c r="M368" s="177"/>
      <c r="N368" s="178"/>
      <c r="O368" s="68"/>
      <c r="P368" s="68"/>
      <c r="Q368" s="68"/>
      <c r="R368" s="68"/>
      <c r="S368" s="68"/>
      <c r="T368" s="69"/>
      <c r="U368" s="31"/>
      <c r="V368" s="31"/>
      <c r="W368" s="31"/>
      <c r="X368" s="31"/>
      <c r="Y368" s="31"/>
      <c r="Z368" s="31"/>
      <c r="AA368" s="31"/>
      <c r="AB368" s="31"/>
      <c r="AC368" s="31"/>
      <c r="AD368" s="31"/>
      <c r="AE368" s="31"/>
      <c r="AT368" s="14" t="s">
        <v>224</v>
      </c>
      <c r="AU368" s="14" t="s">
        <v>78</v>
      </c>
    </row>
    <row r="369" spans="1:65" s="2" customFormat="1" ht="24.2" customHeight="1">
      <c r="A369" s="31"/>
      <c r="B369" s="32"/>
      <c r="C369" s="161" t="s">
        <v>662</v>
      </c>
      <c r="D369" s="161" t="s">
        <v>135</v>
      </c>
      <c r="E369" s="162" t="s">
        <v>663</v>
      </c>
      <c r="F369" s="163" t="s">
        <v>664</v>
      </c>
      <c r="G369" s="164" t="s">
        <v>147</v>
      </c>
      <c r="H369" s="165">
        <v>20</v>
      </c>
      <c r="I369" s="166"/>
      <c r="J369" s="167">
        <f>ROUND(I369*H369,2)</f>
        <v>0</v>
      </c>
      <c r="K369" s="163" t="s">
        <v>139</v>
      </c>
      <c r="L369" s="36"/>
      <c r="M369" s="168" t="s">
        <v>1</v>
      </c>
      <c r="N369" s="169" t="s">
        <v>43</v>
      </c>
      <c r="O369" s="68"/>
      <c r="P369" s="170">
        <f>O369*H369</f>
        <v>0</v>
      </c>
      <c r="Q369" s="170">
        <v>0</v>
      </c>
      <c r="R369" s="170">
        <f>Q369*H369</f>
        <v>0</v>
      </c>
      <c r="S369" s="170">
        <v>0</v>
      </c>
      <c r="T369" s="171">
        <f>S369*H369</f>
        <v>0</v>
      </c>
      <c r="U369" s="31"/>
      <c r="V369" s="31"/>
      <c r="W369" s="31"/>
      <c r="X369" s="31"/>
      <c r="Y369" s="31"/>
      <c r="Z369" s="31"/>
      <c r="AA369" s="31"/>
      <c r="AB369" s="31"/>
      <c r="AC369" s="31"/>
      <c r="AD369" s="31"/>
      <c r="AE369" s="31"/>
      <c r="AR369" s="172" t="s">
        <v>140</v>
      </c>
      <c r="AT369" s="172" t="s">
        <v>135</v>
      </c>
      <c r="AU369" s="172" t="s">
        <v>78</v>
      </c>
      <c r="AY369" s="14" t="s">
        <v>141</v>
      </c>
      <c r="BE369" s="173">
        <f>IF(N369="základní",J369,0)</f>
        <v>0</v>
      </c>
      <c r="BF369" s="173">
        <f>IF(N369="snížená",J369,0)</f>
        <v>0</v>
      </c>
      <c r="BG369" s="173">
        <f>IF(N369="zákl. přenesená",J369,0)</f>
        <v>0</v>
      </c>
      <c r="BH369" s="173">
        <f>IF(N369="sníž. přenesená",J369,0)</f>
        <v>0</v>
      </c>
      <c r="BI369" s="173">
        <f>IF(N369="nulová",J369,0)</f>
        <v>0</v>
      </c>
      <c r="BJ369" s="14" t="s">
        <v>86</v>
      </c>
      <c r="BK369" s="173">
        <f>ROUND(I369*H369,2)</f>
        <v>0</v>
      </c>
      <c r="BL369" s="14" t="s">
        <v>140</v>
      </c>
      <c r="BM369" s="172" t="s">
        <v>665</v>
      </c>
    </row>
    <row r="370" spans="1:65" s="2" customFormat="1" ht="97.5">
      <c r="A370" s="31"/>
      <c r="B370" s="32"/>
      <c r="C370" s="33"/>
      <c r="D370" s="174" t="s">
        <v>143</v>
      </c>
      <c r="E370" s="33"/>
      <c r="F370" s="175" t="s">
        <v>666</v>
      </c>
      <c r="G370" s="33"/>
      <c r="H370" s="33"/>
      <c r="I370" s="176"/>
      <c r="J370" s="33"/>
      <c r="K370" s="33"/>
      <c r="L370" s="36"/>
      <c r="M370" s="177"/>
      <c r="N370" s="178"/>
      <c r="O370" s="68"/>
      <c r="P370" s="68"/>
      <c r="Q370" s="68"/>
      <c r="R370" s="68"/>
      <c r="S370" s="68"/>
      <c r="T370" s="69"/>
      <c r="U370" s="31"/>
      <c r="V370" s="31"/>
      <c r="W370" s="31"/>
      <c r="X370" s="31"/>
      <c r="Y370" s="31"/>
      <c r="Z370" s="31"/>
      <c r="AA370" s="31"/>
      <c r="AB370" s="31"/>
      <c r="AC370" s="31"/>
      <c r="AD370" s="31"/>
      <c r="AE370" s="31"/>
      <c r="AT370" s="14" t="s">
        <v>143</v>
      </c>
      <c r="AU370" s="14" t="s">
        <v>78</v>
      </c>
    </row>
    <row r="371" spans="1:65" s="2" customFormat="1" ht="19.5">
      <c r="A371" s="31"/>
      <c r="B371" s="32"/>
      <c r="C371" s="33"/>
      <c r="D371" s="174" t="s">
        <v>224</v>
      </c>
      <c r="E371" s="33"/>
      <c r="F371" s="179" t="s">
        <v>641</v>
      </c>
      <c r="G371" s="33"/>
      <c r="H371" s="33"/>
      <c r="I371" s="176"/>
      <c r="J371" s="33"/>
      <c r="K371" s="33"/>
      <c r="L371" s="36"/>
      <c r="M371" s="177"/>
      <c r="N371" s="178"/>
      <c r="O371" s="68"/>
      <c r="P371" s="68"/>
      <c r="Q371" s="68"/>
      <c r="R371" s="68"/>
      <c r="S371" s="68"/>
      <c r="T371" s="69"/>
      <c r="U371" s="31"/>
      <c r="V371" s="31"/>
      <c r="W371" s="31"/>
      <c r="X371" s="31"/>
      <c r="Y371" s="31"/>
      <c r="Z371" s="31"/>
      <c r="AA371" s="31"/>
      <c r="AB371" s="31"/>
      <c r="AC371" s="31"/>
      <c r="AD371" s="31"/>
      <c r="AE371" s="31"/>
      <c r="AT371" s="14" t="s">
        <v>224</v>
      </c>
      <c r="AU371" s="14" t="s">
        <v>78</v>
      </c>
    </row>
    <row r="372" spans="1:65" s="2" customFormat="1" ht="24.2" customHeight="1">
      <c r="A372" s="31"/>
      <c r="B372" s="32"/>
      <c r="C372" s="161" t="s">
        <v>667</v>
      </c>
      <c r="D372" s="161" t="s">
        <v>135</v>
      </c>
      <c r="E372" s="162" t="s">
        <v>668</v>
      </c>
      <c r="F372" s="163" t="s">
        <v>669</v>
      </c>
      <c r="G372" s="164" t="s">
        <v>147</v>
      </c>
      <c r="H372" s="165">
        <v>20</v>
      </c>
      <c r="I372" s="166"/>
      <c r="J372" s="167">
        <f>ROUND(I372*H372,2)</f>
        <v>0</v>
      </c>
      <c r="K372" s="163" t="s">
        <v>139</v>
      </c>
      <c r="L372" s="36"/>
      <c r="M372" s="168" t="s">
        <v>1</v>
      </c>
      <c r="N372" s="169" t="s">
        <v>43</v>
      </c>
      <c r="O372" s="68"/>
      <c r="P372" s="170">
        <f>O372*H372</f>
        <v>0</v>
      </c>
      <c r="Q372" s="170">
        <v>0</v>
      </c>
      <c r="R372" s="170">
        <f>Q372*H372</f>
        <v>0</v>
      </c>
      <c r="S372" s="170">
        <v>0</v>
      </c>
      <c r="T372" s="171">
        <f>S372*H372</f>
        <v>0</v>
      </c>
      <c r="U372" s="31"/>
      <c r="V372" s="31"/>
      <c r="W372" s="31"/>
      <c r="X372" s="31"/>
      <c r="Y372" s="31"/>
      <c r="Z372" s="31"/>
      <c r="AA372" s="31"/>
      <c r="AB372" s="31"/>
      <c r="AC372" s="31"/>
      <c r="AD372" s="31"/>
      <c r="AE372" s="31"/>
      <c r="AR372" s="172" t="s">
        <v>140</v>
      </c>
      <c r="AT372" s="172" t="s">
        <v>135</v>
      </c>
      <c r="AU372" s="172" t="s">
        <v>78</v>
      </c>
      <c r="AY372" s="14" t="s">
        <v>141</v>
      </c>
      <c r="BE372" s="173">
        <f>IF(N372="základní",J372,0)</f>
        <v>0</v>
      </c>
      <c r="BF372" s="173">
        <f>IF(N372="snížená",J372,0)</f>
        <v>0</v>
      </c>
      <c r="BG372" s="173">
        <f>IF(N372="zákl. přenesená",J372,0)</f>
        <v>0</v>
      </c>
      <c r="BH372" s="173">
        <f>IF(N372="sníž. přenesená",J372,0)</f>
        <v>0</v>
      </c>
      <c r="BI372" s="173">
        <f>IF(N372="nulová",J372,0)</f>
        <v>0</v>
      </c>
      <c r="BJ372" s="14" t="s">
        <v>86</v>
      </c>
      <c r="BK372" s="173">
        <f>ROUND(I372*H372,2)</f>
        <v>0</v>
      </c>
      <c r="BL372" s="14" t="s">
        <v>140</v>
      </c>
      <c r="BM372" s="172" t="s">
        <v>670</v>
      </c>
    </row>
    <row r="373" spans="1:65" s="2" customFormat="1" ht="97.5">
      <c r="A373" s="31"/>
      <c r="B373" s="32"/>
      <c r="C373" s="33"/>
      <c r="D373" s="174" t="s">
        <v>143</v>
      </c>
      <c r="E373" s="33"/>
      <c r="F373" s="175" t="s">
        <v>671</v>
      </c>
      <c r="G373" s="33"/>
      <c r="H373" s="33"/>
      <c r="I373" s="176"/>
      <c r="J373" s="33"/>
      <c r="K373" s="33"/>
      <c r="L373" s="36"/>
      <c r="M373" s="177"/>
      <c r="N373" s="178"/>
      <c r="O373" s="68"/>
      <c r="P373" s="68"/>
      <c r="Q373" s="68"/>
      <c r="R373" s="68"/>
      <c r="S373" s="68"/>
      <c r="T373" s="69"/>
      <c r="U373" s="31"/>
      <c r="V373" s="31"/>
      <c r="W373" s="31"/>
      <c r="X373" s="31"/>
      <c r="Y373" s="31"/>
      <c r="Z373" s="31"/>
      <c r="AA373" s="31"/>
      <c r="AB373" s="31"/>
      <c r="AC373" s="31"/>
      <c r="AD373" s="31"/>
      <c r="AE373" s="31"/>
      <c r="AT373" s="14" t="s">
        <v>143</v>
      </c>
      <c r="AU373" s="14" t="s">
        <v>78</v>
      </c>
    </row>
    <row r="374" spans="1:65" s="2" customFormat="1" ht="19.5">
      <c r="A374" s="31"/>
      <c r="B374" s="32"/>
      <c r="C374" s="33"/>
      <c r="D374" s="174" t="s">
        <v>224</v>
      </c>
      <c r="E374" s="33"/>
      <c r="F374" s="179" t="s">
        <v>641</v>
      </c>
      <c r="G374" s="33"/>
      <c r="H374" s="33"/>
      <c r="I374" s="176"/>
      <c r="J374" s="33"/>
      <c r="K374" s="33"/>
      <c r="L374" s="36"/>
      <c r="M374" s="177"/>
      <c r="N374" s="178"/>
      <c r="O374" s="68"/>
      <c r="P374" s="68"/>
      <c r="Q374" s="68"/>
      <c r="R374" s="68"/>
      <c r="S374" s="68"/>
      <c r="T374" s="69"/>
      <c r="U374" s="31"/>
      <c r="V374" s="31"/>
      <c r="W374" s="31"/>
      <c r="X374" s="31"/>
      <c r="Y374" s="31"/>
      <c r="Z374" s="31"/>
      <c r="AA374" s="31"/>
      <c r="AB374" s="31"/>
      <c r="AC374" s="31"/>
      <c r="AD374" s="31"/>
      <c r="AE374" s="31"/>
      <c r="AT374" s="14" t="s">
        <v>224</v>
      </c>
      <c r="AU374" s="14" t="s">
        <v>78</v>
      </c>
    </row>
    <row r="375" spans="1:65" s="2" customFormat="1" ht="24.2" customHeight="1">
      <c r="A375" s="31"/>
      <c r="B375" s="32"/>
      <c r="C375" s="161" t="s">
        <v>672</v>
      </c>
      <c r="D375" s="161" t="s">
        <v>135</v>
      </c>
      <c r="E375" s="162" t="s">
        <v>673</v>
      </c>
      <c r="F375" s="163" t="s">
        <v>674</v>
      </c>
      <c r="G375" s="164" t="s">
        <v>147</v>
      </c>
      <c r="H375" s="165">
        <v>16</v>
      </c>
      <c r="I375" s="166"/>
      <c r="J375" s="167">
        <f>ROUND(I375*H375,2)</f>
        <v>0</v>
      </c>
      <c r="K375" s="163" t="s">
        <v>139</v>
      </c>
      <c r="L375" s="36"/>
      <c r="M375" s="168" t="s">
        <v>1</v>
      </c>
      <c r="N375" s="169" t="s">
        <v>43</v>
      </c>
      <c r="O375" s="68"/>
      <c r="P375" s="170">
        <f>O375*H375</f>
        <v>0</v>
      </c>
      <c r="Q375" s="170">
        <v>0</v>
      </c>
      <c r="R375" s="170">
        <f>Q375*H375</f>
        <v>0</v>
      </c>
      <c r="S375" s="170">
        <v>0</v>
      </c>
      <c r="T375" s="171">
        <f>S375*H375</f>
        <v>0</v>
      </c>
      <c r="U375" s="31"/>
      <c r="V375" s="31"/>
      <c r="W375" s="31"/>
      <c r="X375" s="31"/>
      <c r="Y375" s="31"/>
      <c r="Z375" s="31"/>
      <c r="AA375" s="31"/>
      <c r="AB375" s="31"/>
      <c r="AC375" s="31"/>
      <c r="AD375" s="31"/>
      <c r="AE375" s="31"/>
      <c r="AR375" s="172" t="s">
        <v>140</v>
      </c>
      <c r="AT375" s="172" t="s">
        <v>135</v>
      </c>
      <c r="AU375" s="172" t="s">
        <v>78</v>
      </c>
      <c r="AY375" s="14" t="s">
        <v>141</v>
      </c>
      <c r="BE375" s="173">
        <f>IF(N375="základní",J375,0)</f>
        <v>0</v>
      </c>
      <c r="BF375" s="173">
        <f>IF(N375="snížená",J375,0)</f>
        <v>0</v>
      </c>
      <c r="BG375" s="173">
        <f>IF(N375="zákl. přenesená",J375,0)</f>
        <v>0</v>
      </c>
      <c r="BH375" s="173">
        <f>IF(N375="sníž. přenesená",J375,0)</f>
        <v>0</v>
      </c>
      <c r="BI375" s="173">
        <f>IF(N375="nulová",J375,0)</f>
        <v>0</v>
      </c>
      <c r="BJ375" s="14" t="s">
        <v>86</v>
      </c>
      <c r="BK375" s="173">
        <f>ROUND(I375*H375,2)</f>
        <v>0</v>
      </c>
      <c r="BL375" s="14" t="s">
        <v>140</v>
      </c>
      <c r="BM375" s="172" t="s">
        <v>675</v>
      </c>
    </row>
    <row r="376" spans="1:65" s="2" customFormat="1" ht="97.5">
      <c r="A376" s="31"/>
      <c r="B376" s="32"/>
      <c r="C376" s="33"/>
      <c r="D376" s="174" t="s">
        <v>143</v>
      </c>
      <c r="E376" s="33"/>
      <c r="F376" s="175" t="s">
        <v>676</v>
      </c>
      <c r="G376" s="33"/>
      <c r="H376" s="33"/>
      <c r="I376" s="176"/>
      <c r="J376" s="33"/>
      <c r="K376" s="33"/>
      <c r="L376" s="36"/>
      <c r="M376" s="177"/>
      <c r="N376" s="178"/>
      <c r="O376" s="68"/>
      <c r="P376" s="68"/>
      <c r="Q376" s="68"/>
      <c r="R376" s="68"/>
      <c r="S376" s="68"/>
      <c r="T376" s="69"/>
      <c r="U376" s="31"/>
      <c r="V376" s="31"/>
      <c r="W376" s="31"/>
      <c r="X376" s="31"/>
      <c r="Y376" s="31"/>
      <c r="Z376" s="31"/>
      <c r="AA376" s="31"/>
      <c r="AB376" s="31"/>
      <c r="AC376" s="31"/>
      <c r="AD376" s="31"/>
      <c r="AE376" s="31"/>
      <c r="AT376" s="14" t="s">
        <v>143</v>
      </c>
      <c r="AU376" s="14" t="s">
        <v>78</v>
      </c>
    </row>
    <row r="377" spans="1:65" s="2" customFormat="1" ht="19.5">
      <c r="A377" s="31"/>
      <c r="B377" s="32"/>
      <c r="C377" s="33"/>
      <c r="D377" s="174" t="s">
        <v>224</v>
      </c>
      <c r="E377" s="33"/>
      <c r="F377" s="179" t="s">
        <v>641</v>
      </c>
      <c r="G377" s="33"/>
      <c r="H377" s="33"/>
      <c r="I377" s="176"/>
      <c r="J377" s="33"/>
      <c r="K377" s="33"/>
      <c r="L377" s="36"/>
      <c r="M377" s="177"/>
      <c r="N377" s="178"/>
      <c r="O377" s="68"/>
      <c r="P377" s="68"/>
      <c r="Q377" s="68"/>
      <c r="R377" s="68"/>
      <c r="S377" s="68"/>
      <c r="T377" s="69"/>
      <c r="U377" s="31"/>
      <c r="V377" s="31"/>
      <c r="W377" s="31"/>
      <c r="X377" s="31"/>
      <c r="Y377" s="31"/>
      <c r="Z377" s="31"/>
      <c r="AA377" s="31"/>
      <c r="AB377" s="31"/>
      <c r="AC377" s="31"/>
      <c r="AD377" s="31"/>
      <c r="AE377" s="31"/>
      <c r="AT377" s="14" t="s">
        <v>224</v>
      </c>
      <c r="AU377" s="14" t="s">
        <v>78</v>
      </c>
    </row>
    <row r="378" spans="1:65" s="2" customFormat="1" ht="24.2" customHeight="1">
      <c r="A378" s="31"/>
      <c r="B378" s="32"/>
      <c r="C378" s="161" t="s">
        <v>677</v>
      </c>
      <c r="D378" s="161" t="s">
        <v>135</v>
      </c>
      <c r="E378" s="162" t="s">
        <v>678</v>
      </c>
      <c r="F378" s="163" t="s">
        <v>679</v>
      </c>
      <c r="G378" s="164" t="s">
        <v>147</v>
      </c>
      <c r="H378" s="165">
        <v>10</v>
      </c>
      <c r="I378" s="166"/>
      <c r="J378" s="167">
        <f>ROUND(I378*H378,2)</f>
        <v>0</v>
      </c>
      <c r="K378" s="163" t="s">
        <v>139</v>
      </c>
      <c r="L378" s="36"/>
      <c r="M378" s="168" t="s">
        <v>1</v>
      </c>
      <c r="N378" s="169" t="s">
        <v>43</v>
      </c>
      <c r="O378" s="68"/>
      <c r="P378" s="170">
        <f>O378*H378</f>
        <v>0</v>
      </c>
      <c r="Q378" s="170">
        <v>0</v>
      </c>
      <c r="R378" s="170">
        <f>Q378*H378</f>
        <v>0</v>
      </c>
      <c r="S378" s="170">
        <v>0</v>
      </c>
      <c r="T378" s="171">
        <f>S378*H378</f>
        <v>0</v>
      </c>
      <c r="U378" s="31"/>
      <c r="V378" s="31"/>
      <c r="W378" s="31"/>
      <c r="X378" s="31"/>
      <c r="Y378" s="31"/>
      <c r="Z378" s="31"/>
      <c r="AA378" s="31"/>
      <c r="AB378" s="31"/>
      <c r="AC378" s="31"/>
      <c r="AD378" s="31"/>
      <c r="AE378" s="31"/>
      <c r="AR378" s="172" t="s">
        <v>140</v>
      </c>
      <c r="AT378" s="172" t="s">
        <v>135</v>
      </c>
      <c r="AU378" s="172" t="s">
        <v>78</v>
      </c>
      <c r="AY378" s="14" t="s">
        <v>141</v>
      </c>
      <c r="BE378" s="173">
        <f>IF(N378="základní",J378,0)</f>
        <v>0</v>
      </c>
      <c r="BF378" s="173">
        <f>IF(N378="snížená",J378,0)</f>
        <v>0</v>
      </c>
      <c r="BG378" s="173">
        <f>IF(N378="zákl. přenesená",J378,0)</f>
        <v>0</v>
      </c>
      <c r="BH378" s="173">
        <f>IF(N378="sníž. přenesená",J378,0)</f>
        <v>0</v>
      </c>
      <c r="BI378" s="173">
        <f>IF(N378="nulová",J378,0)</f>
        <v>0</v>
      </c>
      <c r="BJ378" s="14" t="s">
        <v>86</v>
      </c>
      <c r="BK378" s="173">
        <f>ROUND(I378*H378,2)</f>
        <v>0</v>
      </c>
      <c r="BL378" s="14" t="s">
        <v>140</v>
      </c>
      <c r="BM378" s="172" t="s">
        <v>680</v>
      </c>
    </row>
    <row r="379" spans="1:65" s="2" customFormat="1" ht="97.5">
      <c r="A379" s="31"/>
      <c r="B379" s="32"/>
      <c r="C379" s="33"/>
      <c r="D379" s="174" t="s">
        <v>143</v>
      </c>
      <c r="E379" s="33"/>
      <c r="F379" s="175" t="s">
        <v>681</v>
      </c>
      <c r="G379" s="33"/>
      <c r="H379" s="33"/>
      <c r="I379" s="176"/>
      <c r="J379" s="33"/>
      <c r="K379" s="33"/>
      <c r="L379" s="36"/>
      <c r="M379" s="177"/>
      <c r="N379" s="178"/>
      <c r="O379" s="68"/>
      <c r="P379" s="68"/>
      <c r="Q379" s="68"/>
      <c r="R379" s="68"/>
      <c r="S379" s="68"/>
      <c r="T379" s="69"/>
      <c r="U379" s="31"/>
      <c r="V379" s="31"/>
      <c r="W379" s="31"/>
      <c r="X379" s="31"/>
      <c r="Y379" s="31"/>
      <c r="Z379" s="31"/>
      <c r="AA379" s="31"/>
      <c r="AB379" s="31"/>
      <c r="AC379" s="31"/>
      <c r="AD379" s="31"/>
      <c r="AE379" s="31"/>
      <c r="AT379" s="14" t="s">
        <v>143</v>
      </c>
      <c r="AU379" s="14" t="s">
        <v>78</v>
      </c>
    </row>
    <row r="380" spans="1:65" s="2" customFormat="1" ht="19.5">
      <c r="A380" s="31"/>
      <c r="B380" s="32"/>
      <c r="C380" s="33"/>
      <c r="D380" s="174" t="s">
        <v>224</v>
      </c>
      <c r="E380" s="33"/>
      <c r="F380" s="179" t="s">
        <v>641</v>
      </c>
      <c r="G380" s="33"/>
      <c r="H380" s="33"/>
      <c r="I380" s="176"/>
      <c r="J380" s="33"/>
      <c r="K380" s="33"/>
      <c r="L380" s="36"/>
      <c r="M380" s="177"/>
      <c r="N380" s="178"/>
      <c r="O380" s="68"/>
      <c r="P380" s="68"/>
      <c r="Q380" s="68"/>
      <c r="R380" s="68"/>
      <c r="S380" s="68"/>
      <c r="T380" s="69"/>
      <c r="U380" s="31"/>
      <c r="V380" s="31"/>
      <c r="W380" s="31"/>
      <c r="X380" s="31"/>
      <c r="Y380" s="31"/>
      <c r="Z380" s="31"/>
      <c r="AA380" s="31"/>
      <c r="AB380" s="31"/>
      <c r="AC380" s="31"/>
      <c r="AD380" s="31"/>
      <c r="AE380" s="31"/>
      <c r="AT380" s="14" t="s">
        <v>224</v>
      </c>
      <c r="AU380" s="14" t="s">
        <v>78</v>
      </c>
    </row>
    <row r="381" spans="1:65" s="2" customFormat="1" ht="24.2" customHeight="1">
      <c r="A381" s="31"/>
      <c r="B381" s="32"/>
      <c r="C381" s="161" t="s">
        <v>682</v>
      </c>
      <c r="D381" s="161" t="s">
        <v>135</v>
      </c>
      <c r="E381" s="162" t="s">
        <v>683</v>
      </c>
      <c r="F381" s="163" t="s">
        <v>684</v>
      </c>
      <c r="G381" s="164" t="s">
        <v>147</v>
      </c>
      <c r="H381" s="165">
        <v>200</v>
      </c>
      <c r="I381" s="166"/>
      <c r="J381" s="167">
        <f>ROUND(I381*H381,2)</f>
        <v>0</v>
      </c>
      <c r="K381" s="163" t="s">
        <v>139</v>
      </c>
      <c r="L381" s="36"/>
      <c r="M381" s="168" t="s">
        <v>1</v>
      </c>
      <c r="N381" s="169" t="s">
        <v>43</v>
      </c>
      <c r="O381" s="68"/>
      <c r="P381" s="170">
        <f>O381*H381</f>
        <v>0</v>
      </c>
      <c r="Q381" s="170">
        <v>0</v>
      </c>
      <c r="R381" s="170">
        <f>Q381*H381</f>
        <v>0</v>
      </c>
      <c r="S381" s="170">
        <v>0</v>
      </c>
      <c r="T381" s="171">
        <f>S381*H381</f>
        <v>0</v>
      </c>
      <c r="U381" s="31"/>
      <c r="V381" s="31"/>
      <c r="W381" s="31"/>
      <c r="X381" s="31"/>
      <c r="Y381" s="31"/>
      <c r="Z381" s="31"/>
      <c r="AA381" s="31"/>
      <c r="AB381" s="31"/>
      <c r="AC381" s="31"/>
      <c r="AD381" s="31"/>
      <c r="AE381" s="31"/>
      <c r="AR381" s="172" t="s">
        <v>140</v>
      </c>
      <c r="AT381" s="172" t="s">
        <v>135</v>
      </c>
      <c r="AU381" s="172" t="s">
        <v>78</v>
      </c>
      <c r="AY381" s="14" t="s">
        <v>141</v>
      </c>
      <c r="BE381" s="173">
        <f>IF(N381="základní",J381,0)</f>
        <v>0</v>
      </c>
      <c r="BF381" s="173">
        <f>IF(N381="snížená",J381,0)</f>
        <v>0</v>
      </c>
      <c r="BG381" s="173">
        <f>IF(N381="zákl. přenesená",J381,0)</f>
        <v>0</v>
      </c>
      <c r="BH381" s="173">
        <f>IF(N381="sníž. přenesená",J381,0)</f>
        <v>0</v>
      </c>
      <c r="BI381" s="173">
        <f>IF(N381="nulová",J381,0)</f>
        <v>0</v>
      </c>
      <c r="BJ381" s="14" t="s">
        <v>86</v>
      </c>
      <c r="BK381" s="173">
        <f>ROUND(I381*H381,2)</f>
        <v>0</v>
      </c>
      <c r="BL381" s="14" t="s">
        <v>140</v>
      </c>
      <c r="BM381" s="172" t="s">
        <v>685</v>
      </c>
    </row>
    <row r="382" spans="1:65" s="2" customFormat="1" ht="97.5">
      <c r="A382" s="31"/>
      <c r="B382" s="32"/>
      <c r="C382" s="33"/>
      <c r="D382" s="174" t="s">
        <v>143</v>
      </c>
      <c r="E382" s="33"/>
      <c r="F382" s="175" t="s">
        <v>686</v>
      </c>
      <c r="G382" s="33"/>
      <c r="H382" s="33"/>
      <c r="I382" s="176"/>
      <c r="J382" s="33"/>
      <c r="K382" s="33"/>
      <c r="L382" s="36"/>
      <c r="M382" s="177"/>
      <c r="N382" s="178"/>
      <c r="O382" s="68"/>
      <c r="P382" s="68"/>
      <c r="Q382" s="68"/>
      <c r="R382" s="68"/>
      <c r="S382" s="68"/>
      <c r="T382" s="69"/>
      <c r="U382" s="31"/>
      <c r="V382" s="31"/>
      <c r="W382" s="31"/>
      <c r="X382" s="31"/>
      <c r="Y382" s="31"/>
      <c r="Z382" s="31"/>
      <c r="AA382" s="31"/>
      <c r="AB382" s="31"/>
      <c r="AC382" s="31"/>
      <c r="AD382" s="31"/>
      <c r="AE382" s="31"/>
      <c r="AT382" s="14" t="s">
        <v>143</v>
      </c>
      <c r="AU382" s="14" t="s">
        <v>78</v>
      </c>
    </row>
    <row r="383" spans="1:65" s="2" customFormat="1" ht="19.5">
      <c r="A383" s="31"/>
      <c r="B383" s="32"/>
      <c r="C383" s="33"/>
      <c r="D383" s="174" t="s">
        <v>224</v>
      </c>
      <c r="E383" s="33"/>
      <c r="F383" s="179" t="s">
        <v>641</v>
      </c>
      <c r="G383" s="33"/>
      <c r="H383" s="33"/>
      <c r="I383" s="176"/>
      <c r="J383" s="33"/>
      <c r="K383" s="33"/>
      <c r="L383" s="36"/>
      <c r="M383" s="177"/>
      <c r="N383" s="178"/>
      <c r="O383" s="68"/>
      <c r="P383" s="68"/>
      <c r="Q383" s="68"/>
      <c r="R383" s="68"/>
      <c r="S383" s="68"/>
      <c r="T383" s="69"/>
      <c r="U383" s="31"/>
      <c r="V383" s="31"/>
      <c r="W383" s="31"/>
      <c r="X383" s="31"/>
      <c r="Y383" s="31"/>
      <c r="Z383" s="31"/>
      <c r="AA383" s="31"/>
      <c r="AB383" s="31"/>
      <c r="AC383" s="31"/>
      <c r="AD383" s="31"/>
      <c r="AE383" s="31"/>
      <c r="AT383" s="14" t="s">
        <v>224</v>
      </c>
      <c r="AU383" s="14" t="s">
        <v>78</v>
      </c>
    </row>
    <row r="384" spans="1:65" s="2" customFormat="1" ht="24.2" customHeight="1">
      <c r="A384" s="31"/>
      <c r="B384" s="32"/>
      <c r="C384" s="161" t="s">
        <v>687</v>
      </c>
      <c r="D384" s="161" t="s">
        <v>135</v>
      </c>
      <c r="E384" s="162" t="s">
        <v>688</v>
      </c>
      <c r="F384" s="163" t="s">
        <v>689</v>
      </c>
      <c r="G384" s="164" t="s">
        <v>147</v>
      </c>
      <c r="H384" s="165">
        <v>2</v>
      </c>
      <c r="I384" s="166"/>
      <c r="J384" s="167">
        <f>ROUND(I384*H384,2)</f>
        <v>0</v>
      </c>
      <c r="K384" s="163" t="s">
        <v>139</v>
      </c>
      <c r="L384" s="36"/>
      <c r="M384" s="168" t="s">
        <v>1</v>
      </c>
      <c r="N384" s="169" t="s">
        <v>43</v>
      </c>
      <c r="O384" s="68"/>
      <c r="P384" s="170">
        <f>O384*H384</f>
        <v>0</v>
      </c>
      <c r="Q384" s="170">
        <v>0</v>
      </c>
      <c r="R384" s="170">
        <f>Q384*H384</f>
        <v>0</v>
      </c>
      <c r="S384" s="170">
        <v>0</v>
      </c>
      <c r="T384" s="171">
        <f>S384*H384</f>
        <v>0</v>
      </c>
      <c r="U384" s="31"/>
      <c r="V384" s="31"/>
      <c r="W384" s="31"/>
      <c r="X384" s="31"/>
      <c r="Y384" s="31"/>
      <c r="Z384" s="31"/>
      <c r="AA384" s="31"/>
      <c r="AB384" s="31"/>
      <c r="AC384" s="31"/>
      <c r="AD384" s="31"/>
      <c r="AE384" s="31"/>
      <c r="AR384" s="172" t="s">
        <v>140</v>
      </c>
      <c r="AT384" s="172" t="s">
        <v>135</v>
      </c>
      <c r="AU384" s="172" t="s">
        <v>78</v>
      </c>
      <c r="AY384" s="14" t="s">
        <v>141</v>
      </c>
      <c r="BE384" s="173">
        <f>IF(N384="základní",J384,0)</f>
        <v>0</v>
      </c>
      <c r="BF384" s="173">
        <f>IF(N384="snížená",J384,0)</f>
        <v>0</v>
      </c>
      <c r="BG384" s="173">
        <f>IF(N384="zákl. přenesená",J384,0)</f>
        <v>0</v>
      </c>
      <c r="BH384" s="173">
        <f>IF(N384="sníž. přenesená",J384,0)</f>
        <v>0</v>
      </c>
      <c r="BI384" s="173">
        <f>IF(N384="nulová",J384,0)</f>
        <v>0</v>
      </c>
      <c r="BJ384" s="14" t="s">
        <v>86</v>
      </c>
      <c r="BK384" s="173">
        <f>ROUND(I384*H384,2)</f>
        <v>0</v>
      </c>
      <c r="BL384" s="14" t="s">
        <v>140</v>
      </c>
      <c r="BM384" s="172" t="s">
        <v>690</v>
      </c>
    </row>
    <row r="385" spans="1:65" s="2" customFormat="1" ht="97.5">
      <c r="A385" s="31"/>
      <c r="B385" s="32"/>
      <c r="C385" s="33"/>
      <c r="D385" s="174" t="s">
        <v>143</v>
      </c>
      <c r="E385" s="33"/>
      <c r="F385" s="175" t="s">
        <v>691</v>
      </c>
      <c r="G385" s="33"/>
      <c r="H385" s="33"/>
      <c r="I385" s="176"/>
      <c r="J385" s="33"/>
      <c r="K385" s="33"/>
      <c r="L385" s="36"/>
      <c r="M385" s="177"/>
      <c r="N385" s="178"/>
      <c r="O385" s="68"/>
      <c r="P385" s="68"/>
      <c r="Q385" s="68"/>
      <c r="R385" s="68"/>
      <c r="S385" s="68"/>
      <c r="T385" s="69"/>
      <c r="U385" s="31"/>
      <c r="V385" s="31"/>
      <c r="W385" s="31"/>
      <c r="X385" s="31"/>
      <c r="Y385" s="31"/>
      <c r="Z385" s="31"/>
      <c r="AA385" s="31"/>
      <c r="AB385" s="31"/>
      <c r="AC385" s="31"/>
      <c r="AD385" s="31"/>
      <c r="AE385" s="31"/>
      <c r="AT385" s="14" t="s">
        <v>143</v>
      </c>
      <c r="AU385" s="14" t="s">
        <v>78</v>
      </c>
    </row>
    <row r="386" spans="1:65" s="2" customFormat="1" ht="19.5">
      <c r="A386" s="31"/>
      <c r="B386" s="32"/>
      <c r="C386" s="33"/>
      <c r="D386" s="174" t="s">
        <v>224</v>
      </c>
      <c r="E386" s="33"/>
      <c r="F386" s="179" t="s">
        <v>641</v>
      </c>
      <c r="G386" s="33"/>
      <c r="H386" s="33"/>
      <c r="I386" s="176"/>
      <c r="J386" s="33"/>
      <c r="K386" s="33"/>
      <c r="L386" s="36"/>
      <c r="M386" s="177"/>
      <c r="N386" s="178"/>
      <c r="O386" s="68"/>
      <c r="P386" s="68"/>
      <c r="Q386" s="68"/>
      <c r="R386" s="68"/>
      <c r="S386" s="68"/>
      <c r="T386" s="69"/>
      <c r="U386" s="31"/>
      <c r="V386" s="31"/>
      <c r="W386" s="31"/>
      <c r="X386" s="31"/>
      <c r="Y386" s="31"/>
      <c r="Z386" s="31"/>
      <c r="AA386" s="31"/>
      <c r="AB386" s="31"/>
      <c r="AC386" s="31"/>
      <c r="AD386" s="31"/>
      <c r="AE386" s="31"/>
      <c r="AT386" s="14" t="s">
        <v>224</v>
      </c>
      <c r="AU386" s="14" t="s">
        <v>78</v>
      </c>
    </row>
    <row r="387" spans="1:65" s="2" customFormat="1" ht="24.2" customHeight="1">
      <c r="A387" s="31"/>
      <c r="B387" s="32"/>
      <c r="C387" s="161" t="s">
        <v>692</v>
      </c>
      <c r="D387" s="161" t="s">
        <v>135</v>
      </c>
      <c r="E387" s="162" t="s">
        <v>693</v>
      </c>
      <c r="F387" s="163" t="s">
        <v>694</v>
      </c>
      <c r="G387" s="164" t="s">
        <v>147</v>
      </c>
      <c r="H387" s="165">
        <v>2</v>
      </c>
      <c r="I387" s="166"/>
      <c r="J387" s="167">
        <f>ROUND(I387*H387,2)</f>
        <v>0</v>
      </c>
      <c r="K387" s="163" t="s">
        <v>139</v>
      </c>
      <c r="L387" s="36"/>
      <c r="M387" s="168" t="s">
        <v>1</v>
      </c>
      <c r="N387" s="169" t="s">
        <v>43</v>
      </c>
      <c r="O387" s="68"/>
      <c r="P387" s="170">
        <f>O387*H387</f>
        <v>0</v>
      </c>
      <c r="Q387" s="170">
        <v>0</v>
      </c>
      <c r="R387" s="170">
        <f>Q387*H387</f>
        <v>0</v>
      </c>
      <c r="S387" s="170">
        <v>0</v>
      </c>
      <c r="T387" s="171">
        <f>S387*H387</f>
        <v>0</v>
      </c>
      <c r="U387" s="31"/>
      <c r="V387" s="31"/>
      <c r="W387" s="31"/>
      <c r="X387" s="31"/>
      <c r="Y387" s="31"/>
      <c r="Z387" s="31"/>
      <c r="AA387" s="31"/>
      <c r="AB387" s="31"/>
      <c r="AC387" s="31"/>
      <c r="AD387" s="31"/>
      <c r="AE387" s="31"/>
      <c r="AR387" s="172" t="s">
        <v>140</v>
      </c>
      <c r="AT387" s="172" t="s">
        <v>135</v>
      </c>
      <c r="AU387" s="172" t="s">
        <v>78</v>
      </c>
      <c r="AY387" s="14" t="s">
        <v>141</v>
      </c>
      <c r="BE387" s="173">
        <f>IF(N387="základní",J387,0)</f>
        <v>0</v>
      </c>
      <c r="BF387" s="173">
        <f>IF(N387="snížená",J387,0)</f>
        <v>0</v>
      </c>
      <c r="BG387" s="173">
        <f>IF(N387="zákl. přenesená",J387,0)</f>
        <v>0</v>
      </c>
      <c r="BH387" s="173">
        <f>IF(N387="sníž. přenesená",J387,0)</f>
        <v>0</v>
      </c>
      <c r="BI387" s="173">
        <f>IF(N387="nulová",J387,0)</f>
        <v>0</v>
      </c>
      <c r="BJ387" s="14" t="s">
        <v>86</v>
      </c>
      <c r="BK387" s="173">
        <f>ROUND(I387*H387,2)</f>
        <v>0</v>
      </c>
      <c r="BL387" s="14" t="s">
        <v>140</v>
      </c>
      <c r="BM387" s="172" t="s">
        <v>695</v>
      </c>
    </row>
    <row r="388" spans="1:65" s="2" customFormat="1" ht="107.25">
      <c r="A388" s="31"/>
      <c r="B388" s="32"/>
      <c r="C388" s="33"/>
      <c r="D388" s="174" t="s">
        <v>143</v>
      </c>
      <c r="E388" s="33"/>
      <c r="F388" s="175" t="s">
        <v>696</v>
      </c>
      <c r="G388" s="33"/>
      <c r="H388" s="33"/>
      <c r="I388" s="176"/>
      <c r="J388" s="33"/>
      <c r="K388" s="33"/>
      <c r="L388" s="36"/>
      <c r="M388" s="177"/>
      <c r="N388" s="178"/>
      <c r="O388" s="68"/>
      <c r="P388" s="68"/>
      <c r="Q388" s="68"/>
      <c r="R388" s="68"/>
      <c r="S388" s="68"/>
      <c r="T388" s="69"/>
      <c r="U388" s="31"/>
      <c r="V388" s="31"/>
      <c r="W388" s="31"/>
      <c r="X388" s="31"/>
      <c r="Y388" s="31"/>
      <c r="Z388" s="31"/>
      <c r="AA388" s="31"/>
      <c r="AB388" s="31"/>
      <c r="AC388" s="31"/>
      <c r="AD388" s="31"/>
      <c r="AE388" s="31"/>
      <c r="AT388" s="14" t="s">
        <v>143</v>
      </c>
      <c r="AU388" s="14" t="s">
        <v>78</v>
      </c>
    </row>
    <row r="389" spans="1:65" s="2" customFormat="1" ht="19.5">
      <c r="A389" s="31"/>
      <c r="B389" s="32"/>
      <c r="C389" s="33"/>
      <c r="D389" s="174" t="s">
        <v>224</v>
      </c>
      <c r="E389" s="33"/>
      <c r="F389" s="179" t="s">
        <v>641</v>
      </c>
      <c r="G389" s="33"/>
      <c r="H389" s="33"/>
      <c r="I389" s="176"/>
      <c r="J389" s="33"/>
      <c r="K389" s="33"/>
      <c r="L389" s="36"/>
      <c r="M389" s="177"/>
      <c r="N389" s="178"/>
      <c r="O389" s="68"/>
      <c r="P389" s="68"/>
      <c r="Q389" s="68"/>
      <c r="R389" s="68"/>
      <c r="S389" s="68"/>
      <c r="T389" s="69"/>
      <c r="U389" s="31"/>
      <c r="V389" s="31"/>
      <c r="W389" s="31"/>
      <c r="X389" s="31"/>
      <c r="Y389" s="31"/>
      <c r="Z389" s="31"/>
      <c r="AA389" s="31"/>
      <c r="AB389" s="31"/>
      <c r="AC389" s="31"/>
      <c r="AD389" s="31"/>
      <c r="AE389" s="31"/>
      <c r="AT389" s="14" t="s">
        <v>224</v>
      </c>
      <c r="AU389" s="14" t="s">
        <v>78</v>
      </c>
    </row>
    <row r="390" spans="1:65" s="2" customFormat="1" ht="24.2" customHeight="1">
      <c r="A390" s="31"/>
      <c r="B390" s="32"/>
      <c r="C390" s="161" t="s">
        <v>697</v>
      </c>
      <c r="D390" s="161" t="s">
        <v>135</v>
      </c>
      <c r="E390" s="162" t="s">
        <v>698</v>
      </c>
      <c r="F390" s="163" t="s">
        <v>699</v>
      </c>
      <c r="G390" s="164" t="s">
        <v>147</v>
      </c>
      <c r="H390" s="165">
        <v>2</v>
      </c>
      <c r="I390" s="166"/>
      <c r="J390" s="167">
        <f>ROUND(I390*H390,2)</f>
        <v>0</v>
      </c>
      <c r="K390" s="163" t="s">
        <v>139</v>
      </c>
      <c r="L390" s="36"/>
      <c r="M390" s="168" t="s">
        <v>1</v>
      </c>
      <c r="N390" s="169" t="s">
        <v>43</v>
      </c>
      <c r="O390" s="68"/>
      <c r="P390" s="170">
        <f>O390*H390</f>
        <v>0</v>
      </c>
      <c r="Q390" s="170">
        <v>0</v>
      </c>
      <c r="R390" s="170">
        <f>Q390*H390</f>
        <v>0</v>
      </c>
      <c r="S390" s="170">
        <v>0</v>
      </c>
      <c r="T390" s="171">
        <f>S390*H390</f>
        <v>0</v>
      </c>
      <c r="U390" s="31"/>
      <c r="V390" s="31"/>
      <c r="W390" s="31"/>
      <c r="X390" s="31"/>
      <c r="Y390" s="31"/>
      <c r="Z390" s="31"/>
      <c r="AA390" s="31"/>
      <c r="AB390" s="31"/>
      <c r="AC390" s="31"/>
      <c r="AD390" s="31"/>
      <c r="AE390" s="31"/>
      <c r="AR390" s="172" t="s">
        <v>140</v>
      </c>
      <c r="AT390" s="172" t="s">
        <v>135</v>
      </c>
      <c r="AU390" s="172" t="s">
        <v>78</v>
      </c>
      <c r="AY390" s="14" t="s">
        <v>141</v>
      </c>
      <c r="BE390" s="173">
        <f>IF(N390="základní",J390,0)</f>
        <v>0</v>
      </c>
      <c r="BF390" s="173">
        <f>IF(N390="snížená",J390,0)</f>
        <v>0</v>
      </c>
      <c r="BG390" s="173">
        <f>IF(N390="zákl. přenesená",J390,0)</f>
        <v>0</v>
      </c>
      <c r="BH390" s="173">
        <f>IF(N390="sníž. přenesená",J390,0)</f>
        <v>0</v>
      </c>
      <c r="BI390" s="173">
        <f>IF(N390="nulová",J390,0)</f>
        <v>0</v>
      </c>
      <c r="BJ390" s="14" t="s">
        <v>86</v>
      </c>
      <c r="BK390" s="173">
        <f>ROUND(I390*H390,2)</f>
        <v>0</v>
      </c>
      <c r="BL390" s="14" t="s">
        <v>140</v>
      </c>
      <c r="BM390" s="172" t="s">
        <v>700</v>
      </c>
    </row>
    <row r="391" spans="1:65" s="2" customFormat="1" ht="107.25">
      <c r="A391" s="31"/>
      <c r="B391" s="32"/>
      <c r="C391" s="33"/>
      <c r="D391" s="174" t="s">
        <v>143</v>
      </c>
      <c r="E391" s="33"/>
      <c r="F391" s="175" t="s">
        <v>701</v>
      </c>
      <c r="G391" s="33"/>
      <c r="H391" s="33"/>
      <c r="I391" s="176"/>
      <c r="J391" s="33"/>
      <c r="K391" s="33"/>
      <c r="L391" s="36"/>
      <c r="M391" s="177"/>
      <c r="N391" s="178"/>
      <c r="O391" s="68"/>
      <c r="P391" s="68"/>
      <c r="Q391" s="68"/>
      <c r="R391" s="68"/>
      <c r="S391" s="68"/>
      <c r="T391" s="69"/>
      <c r="U391" s="31"/>
      <c r="V391" s="31"/>
      <c r="W391" s="31"/>
      <c r="X391" s="31"/>
      <c r="Y391" s="31"/>
      <c r="Z391" s="31"/>
      <c r="AA391" s="31"/>
      <c r="AB391" s="31"/>
      <c r="AC391" s="31"/>
      <c r="AD391" s="31"/>
      <c r="AE391" s="31"/>
      <c r="AT391" s="14" t="s">
        <v>143</v>
      </c>
      <c r="AU391" s="14" t="s">
        <v>78</v>
      </c>
    </row>
    <row r="392" spans="1:65" s="2" customFormat="1" ht="19.5">
      <c r="A392" s="31"/>
      <c r="B392" s="32"/>
      <c r="C392" s="33"/>
      <c r="D392" s="174" t="s">
        <v>224</v>
      </c>
      <c r="E392" s="33"/>
      <c r="F392" s="179" t="s">
        <v>641</v>
      </c>
      <c r="G392" s="33"/>
      <c r="H392" s="33"/>
      <c r="I392" s="176"/>
      <c r="J392" s="33"/>
      <c r="K392" s="33"/>
      <c r="L392" s="36"/>
      <c r="M392" s="177"/>
      <c r="N392" s="178"/>
      <c r="O392" s="68"/>
      <c r="P392" s="68"/>
      <c r="Q392" s="68"/>
      <c r="R392" s="68"/>
      <c r="S392" s="68"/>
      <c r="T392" s="69"/>
      <c r="U392" s="31"/>
      <c r="V392" s="31"/>
      <c r="W392" s="31"/>
      <c r="X392" s="31"/>
      <c r="Y392" s="31"/>
      <c r="Z392" s="31"/>
      <c r="AA392" s="31"/>
      <c r="AB392" s="31"/>
      <c r="AC392" s="31"/>
      <c r="AD392" s="31"/>
      <c r="AE392" s="31"/>
      <c r="AT392" s="14" t="s">
        <v>224</v>
      </c>
      <c r="AU392" s="14" t="s">
        <v>78</v>
      </c>
    </row>
    <row r="393" spans="1:65" s="2" customFormat="1" ht="24.2" customHeight="1">
      <c r="A393" s="31"/>
      <c r="B393" s="32"/>
      <c r="C393" s="161" t="s">
        <v>702</v>
      </c>
      <c r="D393" s="161" t="s">
        <v>135</v>
      </c>
      <c r="E393" s="162" t="s">
        <v>703</v>
      </c>
      <c r="F393" s="163" t="s">
        <v>704</v>
      </c>
      <c r="G393" s="164" t="s">
        <v>147</v>
      </c>
      <c r="H393" s="165">
        <v>2</v>
      </c>
      <c r="I393" s="166"/>
      <c r="J393" s="167">
        <f>ROUND(I393*H393,2)</f>
        <v>0</v>
      </c>
      <c r="K393" s="163" t="s">
        <v>139</v>
      </c>
      <c r="L393" s="36"/>
      <c r="M393" s="168" t="s">
        <v>1</v>
      </c>
      <c r="N393" s="169" t="s">
        <v>43</v>
      </c>
      <c r="O393" s="68"/>
      <c r="P393" s="170">
        <f>O393*H393</f>
        <v>0</v>
      </c>
      <c r="Q393" s="170">
        <v>0</v>
      </c>
      <c r="R393" s="170">
        <f>Q393*H393</f>
        <v>0</v>
      </c>
      <c r="S393" s="170">
        <v>0</v>
      </c>
      <c r="T393" s="171">
        <f>S393*H393</f>
        <v>0</v>
      </c>
      <c r="U393" s="31"/>
      <c r="V393" s="31"/>
      <c r="W393" s="31"/>
      <c r="X393" s="31"/>
      <c r="Y393" s="31"/>
      <c r="Z393" s="31"/>
      <c r="AA393" s="31"/>
      <c r="AB393" s="31"/>
      <c r="AC393" s="31"/>
      <c r="AD393" s="31"/>
      <c r="AE393" s="31"/>
      <c r="AR393" s="172" t="s">
        <v>140</v>
      </c>
      <c r="AT393" s="172" t="s">
        <v>135</v>
      </c>
      <c r="AU393" s="172" t="s">
        <v>78</v>
      </c>
      <c r="AY393" s="14" t="s">
        <v>141</v>
      </c>
      <c r="BE393" s="173">
        <f>IF(N393="základní",J393,0)</f>
        <v>0</v>
      </c>
      <c r="BF393" s="173">
        <f>IF(N393="snížená",J393,0)</f>
        <v>0</v>
      </c>
      <c r="BG393" s="173">
        <f>IF(N393="zákl. přenesená",J393,0)</f>
        <v>0</v>
      </c>
      <c r="BH393" s="173">
        <f>IF(N393="sníž. přenesená",J393,0)</f>
        <v>0</v>
      </c>
      <c r="BI393" s="173">
        <f>IF(N393="nulová",J393,0)</f>
        <v>0</v>
      </c>
      <c r="BJ393" s="14" t="s">
        <v>86</v>
      </c>
      <c r="BK393" s="173">
        <f>ROUND(I393*H393,2)</f>
        <v>0</v>
      </c>
      <c r="BL393" s="14" t="s">
        <v>140</v>
      </c>
      <c r="BM393" s="172" t="s">
        <v>705</v>
      </c>
    </row>
    <row r="394" spans="1:65" s="2" customFormat="1" ht="97.5">
      <c r="A394" s="31"/>
      <c r="B394" s="32"/>
      <c r="C394" s="33"/>
      <c r="D394" s="174" t="s">
        <v>143</v>
      </c>
      <c r="E394" s="33"/>
      <c r="F394" s="175" t="s">
        <v>706</v>
      </c>
      <c r="G394" s="33"/>
      <c r="H394" s="33"/>
      <c r="I394" s="176"/>
      <c r="J394" s="33"/>
      <c r="K394" s="33"/>
      <c r="L394" s="36"/>
      <c r="M394" s="177"/>
      <c r="N394" s="178"/>
      <c r="O394" s="68"/>
      <c r="P394" s="68"/>
      <c r="Q394" s="68"/>
      <c r="R394" s="68"/>
      <c r="S394" s="68"/>
      <c r="T394" s="69"/>
      <c r="U394" s="31"/>
      <c r="V394" s="31"/>
      <c r="W394" s="31"/>
      <c r="X394" s="31"/>
      <c r="Y394" s="31"/>
      <c r="Z394" s="31"/>
      <c r="AA394" s="31"/>
      <c r="AB394" s="31"/>
      <c r="AC394" s="31"/>
      <c r="AD394" s="31"/>
      <c r="AE394" s="31"/>
      <c r="AT394" s="14" t="s">
        <v>143</v>
      </c>
      <c r="AU394" s="14" t="s">
        <v>78</v>
      </c>
    </row>
    <row r="395" spans="1:65" s="2" customFormat="1" ht="19.5">
      <c r="A395" s="31"/>
      <c r="B395" s="32"/>
      <c r="C395" s="33"/>
      <c r="D395" s="174" t="s">
        <v>224</v>
      </c>
      <c r="E395" s="33"/>
      <c r="F395" s="179" t="s">
        <v>641</v>
      </c>
      <c r="G395" s="33"/>
      <c r="H395" s="33"/>
      <c r="I395" s="176"/>
      <c r="J395" s="33"/>
      <c r="K395" s="33"/>
      <c r="L395" s="36"/>
      <c r="M395" s="177"/>
      <c r="N395" s="178"/>
      <c r="O395" s="68"/>
      <c r="P395" s="68"/>
      <c r="Q395" s="68"/>
      <c r="R395" s="68"/>
      <c r="S395" s="68"/>
      <c r="T395" s="69"/>
      <c r="U395" s="31"/>
      <c r="V395" s="31"/>
      <c r="W395" s="31"/>
      <c r="X395" s="31"/>
      <c r="Y395" s="31"/>
      <c r="Z395" s="31"/>
      <c r="AA395" s="31"/>
      <c r="AB395" s="31"/>
      <c r="AC395" s="31"/>
      <c r="AD395" s="31"/>
      <c r="AE395" s="31"/>
      <c r="AT395" s="14" t="s">
        <v>224</v>
      </c>
      <c r="AU395" s="14" t="s">
        <v>78</v>
      </c>
    </row>
    <row r="396" spans="1:65" s="2" customFormat="1" ht="37.9" customHeight="1">
      <c r="A396" s="31"/>
      <c r="B396" s="32"/>
      <c r="C396" s="161" t="s">
        <v>707</v>
      </c>
      <c r="D396" s="161" t="s">
        <v>135</v>
      </c>
      <c r="E396" s="162" t="s">
        <v>708</v>
      </c>
      <c r="F396" s="163" t="s">
        <v>709</v>
      </c>
      <c r="G396" s="164" t="s">
        <v>147</v>
      </c>
      <c r="H396" s="165">
        <v>100</v>
      </c>
      <c r="I396" s="166"/>
      <c r="J396" s="167">
        <f>ROUND(I396*H396,2)</f>
        <v>0</v>
      </c>
      <c r="K396" s="163" t="s">
        <v>139</v>
      </c>
      <c r="L396" s="36"/>
      <c r="M396" s="168" t="s">
        <v>1</v>
      </c>
      <c r="N396" s="169" t="s">
        <v>43</v>
      </c>
      <c r="O396" s="68"/>
      <c r="P396" s="170">
        <f>O396*H396</f>
        <v>0</v>
      </c>
      <c r="Q396" s="170">
        <v>0</v>
      </c>
      <c r="R396" s="170">
        <f>Q396*H396</f>
        <v>0</v>
      </c>
      <c r="S396" s="170">
        <v>0</v>
      </c>
      <c r="T396" s="171">
        <f>S396*H396</f>
        <v>0</v>
      </c>
      <c r="U396" s="31"/>
      <c r="V396" s="31"/>
      <c r="W396" s="31"/>
      <c r="X396" s="31"/>
      <c r="Y396" s="31"/>
      <c r="Z396" s="31"/>
      <c r="AA396" s="31"/>
      <c r="AB396" s="31"/>
      <c r="AC396" s="31"/>
      <c r="AD396" s="31"/>
      <c r="AE396" s="31"/>
      <c r="AR396" s="172" t="s">
        <v>140</v>
      </c>
      <c r="AT396" s="172" t="s">
        <v>135</v>
      </c>
      <c r="AU396" s="172" t="s">
        <v>78</v>
      </c>
      <c r="AY396" s="14" t="s">
        <v>141</v>
      </c>
      <c r="BE396" s="173">
        <f>IF(N396="základní",J396,0)</f>
        <v>0</v>
      </c>
      <c r="BF396" s="173">
        <f>IF(N396="snížená",J396,0)</f>
        <v>0</v>
      </c>
      <c r="BG396" s="173">
        <f>IF(N396="zákl. přenesená",J396,0)</f>
        <v>0</v>
      </c>
      <c r="BH396" s="173">
        <f>IF(N396="sníž. přenesená",J396,0)</f>
        <v>0</v>
      </c>
      <c r="BI396" s="173">
        <f>IF(N396="nulová",J396,0)</f>
        <v>0</v>
      </c>
      <c r="BJ396" s="14" t="s">
        <v>86</v>
      </c>
      <c r="BK396" s="173">
        <f>ROUND(I396*H396,2)</f>
        <v>0</v>
      </c>
      <c r="BL396" s="14" t="s">
        <v>140</v>
      </c>
      <c r="BM396" s="172" t="s">
        <v>710</v>
      </c>
    </row>
    <row r="397" spans="1:65" s="2" customFormat="1" ht="107.25">
      <c r="A397" s="31"/>
      <c r="B397" s="32"/>
      <c r="C397" s="33"/>
      <c r="D397" s="174" t="s">
        <v>143</v>
      </c>
      <c r="E397" s="33"/>
      <c r="F397" s="175" t="s">
        <v>711</v>
      </c>
      <c r="G397" s="33"/>
      <c r="H397" s="33"/>
      <c r="I397" s="176"/>
      <c r="J397" s="33"/>
      <c r="K397" s="33"/>
      <c r="L397" s="36"/>
      <c r="M397" s="177"/>
      <c r="N397" s="178"/>
      <c r="O397" s="68"/>
      <c r="P397" s="68"/>
      <c r="Q397" s="68"/>
      <c r="R397" s="68"/>
      <c r="S397" s="68"/>
      <c r="T397" s="69"/>
      <c r="U397" s="31"/>
      <c r="V397" s="31"/>
      <c r="W397" s="31"/>
      <c r="X397" s="31"/>
      <c r="Y397" s="31"/>
      <c r="Z397" s="31"/>
      <c r="AA397" s="31"/>
      <c r="AB397" s="31"/>
      <c r="AC397" s="31"/>
      <c r="AD397" s="31"/>
      <c r="AE397" s="31"/>
      <c r="AT397" s="14" t="s">
        <v>143</v>
      </c>
      <c r="AU397" s="14" t="s">
        <v>78</v>
      </c>
    </row>
    <row r="398" spans="1:65" s="2" customFormat="1" ht="19.5">
      <c r="A398" s="31"/>
      <c r="B398" s="32"/>
      <c r="C398" s="33"/>
      <c r="D398" s="174" t="s">
        <v>224</v>
      </c>
      <c r="E398" s="33"/>
      <c r="F398" s="179" t="s">
        <v>641</v>
      </c>
      <c r="G398" s="33"/>
      <c r="H398" s="33"/>
      <c r="I398" s="176"/>
      <c r="J398" s="33"/>
      <c r="K398" s="33"/>
      <c r="L398" s="36"/>
      <c r="M398" s="177"/>
      <c r="N398" s="178"/>
      <c r="O398" s="68"/>
      <c r="P398" s="68"/>
      <c r="Q398" s="68"/>
      <c r="R398" s="68"/>
      <c r="S398" s="68"/>
      <c r="T398" s="69"/>
      <c r="U398" s="31"/>
      <c r="V398" s="31"/>
      <c r="W398" s="31"/>
      <c r="X398" s="31"/>
      <c r="Y398" s="31"/>
      <c r="Z398" s="31"/>
      <c r="AA398" s="31"/>
      <c r="AB398" s="31"/>
      <c r="AC398" s="31"/>
      <c r="AD398" s="31"/>
      <c r="AE398" s="31"/>
      <c r="AT398" s="14" t="s">
        <v>224</v>
      </c>
      <c r="AU398" s="14" t="s">
        <v>78</v>
      </c>
    </row>
    <row r="399" spans="1:65" s="2" customFormat="1" ht="37.9" customHeight="1">
      <c r="A399" s="31"/>
      <c r="B399" s="32"/>
      <c r="C399" s="161" t="s">
        <v>712</v>
      </c>
      <c r="D399" s="161" t="s">
        <v>135</v>
      </c>
      <c r="E399" s="162" t="s">
        <v>713</v>
      </c>
      <c r="F399" s="163" t="s">
        <v>714</v>
      </c>
      <c r="G399" s="164" t="s">
        <v>147</v>
      </c>
      <c r="H399" s="165">
        <v>100</v>
      </c>
      <c r="I399" s="166"/>
      <c r="J399" s="167">
        <f>ROUND(I399*H399,2)</f>
        <v>0</v>
      </c>
      <c r="K399" s="163" t="s">
        <v>139</v>
      </c>
      <c r="L399" s="36"/>
      <c r="M399" s="168" t="s">
        <v>1</v>
      </c>
      <c r="N399" s="169" t="s">
        <v>43</v>
      </c>
      <c r="O399" s="68"/>
      <c r="P399" s="170">
        <f>O399*H399</f>
        <v>0</v>
      </c>
      <c r="Q399" s="170">
        <v>0</v>
      </c>
      <c r="R399" s="170">
        <f>Q399*H399</f>
        <v>0</v>
      </c>
      <c r="S399" s="170">
        <v>0</v>
      </c>
      <c r="T399" s="171">
        <f>S399*H399</f>
        <v>0</v>
      </c>
      <c r="U399" s="31"/>
      <c r="V399" s="31"/>
      <c r="W399" s="31"/>
      <c r="X399" s="31"/>
      <c r="Y399" s="31"/>
      <c r="Z399" s="31"/>
      <c r="AA399" s="31"/>
      <c r="AB399" s="31"/>
      <c r="AC399" s="31"/>
      <c r="AD399" s="31"/>
      <c r="AE399" s="31"/>
      <c r="AR399" s="172" t="s">
        <v>140</v>
      </c>
      <c r="AT399" s="172" t="s">
        <v>135</v>
      </c>
      <c r="AU399" s="172" t="s">
        <v>78</v>
      </c>
      <c r="AY399" s="14" t="s">
        <v>141</v>
      </c>
      <c r="BE399" s="173">
        <f>IF(N399="základní",J399,0)</f>
        <v>0</v>
      </c>
      <c r="BF399" s="173">
        <f>IF(N399="snížená",J399,0)</f>
        <v>0</v>
      </c>
      <c r="BG399" s="173">
        <f>IF(N399="zákl. přenesená",J399,0)</f>
        <v>0</v>
      </c>
      <c r="BH399" s="173">
        <f>IF(N399="sníž. přenesená",J399,0)</f>
        <v>0</v>
      </c>
      <c r="BI399" s="173">
        <f>IF(N399="nulová",J399,0)</f>
        <v>0</v>
      </c>
      <c r="BJ399" s="14" t="s">
        <v>86</v>
      </c>
      <c r="BK399" s="173">
        <f>ROUND(I399*H399,2)</f>
        <v>0</v>
      </c>
      <c r="BL399" s="14" t="s">
        <v>140</v>
      </c>
      <c r="BM399" s="172" t="s">
        <v>715</v>
      </c>
    </row>
    <row r="400" spans="1:65" s="2" customFormat="1" ht="107.25">
      <c r="A400" s="31"/>
      <c r="B400" s="32"/>
      <c r="C400" s="33"/>
      <c r="D400" s="174" t="s">
        <v>143</v>
      </c>
      <c r="E400" s="33"/>
      <c r="F400" s="175" t="s">
        <v>716</v>
      </c>
      <c r="G400" s="33"/>
      <c r="H400" s="33"/>
      <c r="I400" s="176"/>
      <c r="J400" s="33"/>
      <c r="K400" s="33"/>
      <c r="L400" s="36"/>
      <c r="M400" s="177"/>
      <c r="N400" s="178"/>
      <c r="O400" s="68"/>
      <c r="P400" s="68"/>
      <c r="Q400" s="68"/>
      <c r="R400" s="68"/>
      <c r="S400" s="68"/>
      <c r="T400" s="69"/>
      <c r="U400" s="31"/>
      <c r="V400" s="31"/>
      <c r="W400" s="31"/>
      <c r="X400" s="31"/>
      <c r="Y400" s="31"/>
      <c r="Z400" s="31"/>
      <c r="AA400" s="31"/>
      <c r="AB400" s="31"/>
      <c r="AC400" s="31"/>
      <c r="AD400" s="31"/>
      <c r="AE400" s="31"/>
      <c r="AT400" s="14" t="s">
        <v>143</v>
      </c>
      <c r="AU400" s="14" t="s">
        <v>78</v>
      </c>
    </row>
    <row r="401" spans="1:65" s="2" customFormat="1" ht="19.5">
      <c r="A401" s="31"/>
      <c r="B401" s="32"/>
      <c r="C401" s="33"/>
      <c r="D401" s="174" t="s">
        <v>224</v>
      </c>
      <c r="E401" s="33"/>
      <c r="F401" s="179" t="s">
        <v>641</v>
      </c>
      <c r="G401" s="33"/>
      <c r="H401" s="33"/>
      <c r="I401" s="176"/>
      <c r="J401" s="33"/>
      <c r="K401" s="33"/>
      <c r="L401" s="36"/>
      <c r="M401" s="177"/>
      <c r="N401" s="178"/>
      <c r="O401" s="68"/>
      <c r="P401" s="68"/>
      <c r="Q401" s="68"/>
      <c r="R401" s="68"/>
      <c r="S401" s="68"/>
      <c r="T401" s="69"/>
      <c r="U401" s="31"/>
      <c r="V401" s="31"/>
      <c r="W401" s="31"/>
      <c r="X401" s="31"/>
      <c r="Y401" s="31"/>
      <c r="Z401" s="31"/>
      <c r="AA401" s="31"/>
      <c r="AB401" s="31"/>
      <c r="AC401" s="31"/>
      <c r="AD401" s="31"/>
      <c r="AE401" s="31"/>
      <c r="AT401" s="14" t="s">
        <v>224</v>
      </c>
      <c r="AU401" s="14" t="s">
        <v>78</v>
      </c>
    </row>
    <row r="402" spans="1:65" s="2" customFormat="1" ht="37.9" customHeight="1">
      <c r="A402" s="31"/>
      <c r="B402" s="32"/>
      <c r="C402" s="161" t="s">
        <v>717</v>
      </c>
      <c r="D402" s="161" t="s">
        <v>135</v>
      </c>
      <c r="E402" s="162" t="s">
        <v>718</v>
      </c>
      <c r="F402" s="163" t="s">
        <v>719</v>
      </c>
      <c r="G402" s="164" t="s">
        <v>147</v>
      </c>
      <c r="H402" s="165">
        <v>10</v>
      </c>
      <c r="I402" s="166"/>
      <c r="J402" s="167">
        <f>ROUND(I402*H402,2)</f>
        <v>0</v>
      </c>
      <c r="K402" s="163" t="s">
        <v>139</v>
      </c>
      <c r="L402" s="36"/>
      <c r="M402" s="168" t="s">
        <v>1</v>
      </c>
      <c r="N402" s="169" t="s">
        <v>43</v>
      </c>
      <c r="O402" s="68"/>
      <c r="P402" s="170">
        <f>O402*H402</f>
        <v>0</v>
      </c>
      <c r="Q402" s="170">
        <v>0</v>
      </c>
      <c r="R402" s="170">
        <f>Q402*H402</f>
        <v>0</v>
      </c>
      <c r="S402" s="170">
        <v>0</v>
      </c>
      <c r="T402" s="171">
        <f>S402*H402</f>
        <v>0</v>
      </c>
      <c r="U402" s="31"/>
      <c r="V402" s="31"/>
      <c r="W402" s="31"/>
      <c r="X402" s="31"/>
      <c r="Y402" s="31"/>
      <c r="Z402" s="31"/>
      <c r="AA402" s="31"/>
      <c r="AB402" s="31"/>
      <c r="AC402" s="31"/>
      <c r="AD402" s="31"/>
      <c r="AE402" s="31"/>
      <c r="AR402" s="172" t="s">
        <v>140</v>
      </c>
      <c r="AT402" s="172" t="s">
        <v>135</v>
      </c>
      <c r="AU402" s="172" t="s">
        <v>78</v>
      </c>
      <c r="AY402" s="14" t="s">
        <v>141</v>
      </c>
      <c r="BE402" s="173">
        <f>IF(N402="základní",J402,0)</f>
        <v>0</v>
      </c>
      <c r="BF402" s="173">
        <f>IF(N402="snížená",J402,0)</f>
        <v>0</v>
      </c>
      <c r="BG402" s="173">
        <f>IF(N402="zákl. přenesená",J402,0)</f>
        <v>0</v>
      </c>
      <c r="BH402" s="173">
        <f>IF(N402="sníž. přenesená",J402,0)</f>
        <v>0</v>
      </c>
      <c r="BI402" s="173">
        <f>IF(N402="nulová",J402,0)</f>
        <v>0</v>
      </c>
      <c r="BJ402" s="14" t="s">
        <v>86</v>
      </c>
      <c r="BK402" s="173">
        <f>ROUND(I402*H402,2)</f>
        <v>0</v>
      </c>
      <c r="BL402" s="14" t="s">
        <v>140</v>
      </c>
      <c r="BM402" s="172" t="s">
        <v>720</v>
      </c>
    </row>
    <row r="403" spans="1:65" s="2" customFormat="1" ht="107.25">
      <c r="A403" s="31"/>
      <c r="B403" s="32"/>
      <c r="C403" s="33"/>
      <c r="D403" s="174" t="s">
        <v>143</v>
      </c>
      <c r="E403" s="33"/>
      <c r="F403" s="175" t="s">
        <v>721</v>
      </c>
      <c r="G403" s="33"/>
      <c r="H403" s="33"/>
      <c r="I403" s="176"/>
      <c r="J403" s="33"/>
      <c r="K403" s="33"/>
      <c r="L403" s="36"/>
      <c r="M403" s="177"/>
      <c r="N403" s="178"/>
      <c r="O403" s="68"/>
      <c r="P403" s="68"/>
      <c r="Q403" s="68"/>
      <c r="R403" s="68"/>
      <c r="S403" s="68"/>
      <c r="T403" s="69"/>
      <c r="U403" s="31"/>
      <c r="V403" s="31"/>
      <c r="W403" s="31"/>
      <c r="X403" s="31"/>
      <c r="Y403" s="31"/>
      <c r="Z403" s="31"/>
      <c r="AA403" s="31"/>
      <c r="AB403" s="31"/>
      <c r="AC403" s="31"/>
      <c r="AD403" s="31"/>
      <c r="AE403" s="31"/>
      <c r="AT403" s="14" t="s">
        <v>143</v>
      </c>
      <c r="AU403" s="14" t="s">
        <v>78</v>
      </c>
    </row>
    <row r="404" spans="1:65" s="2" customFormat="1" ht="19.5">
      <c r="A404" s="31"/>
      <c r="B404" s="32"/>
      <c r="C404" s="33"/>
      <c r="D404" s="174" t="s">
        <v>224</v>
      </c>
      <c r="E404" s="33"/>
      <c r="F404" s="179" t="s">
        <v>641</v>
      </c>
      <c r="G404" s="33"/>
      <c r="H404" s="33"/>
      <c r="I404" s="176"/>
      <c r="J404" s="33"/>
      <c r="K404" s="33"/>
      <c r="L404" s="36"/>
      <c r="M404" s="177"/>
      <c r="N404" s="178"/>
      <c r="O404" s="68"/>
      <c r="P404" s="68"/>
      <c r="Q404" s="68"/>
      <c r="R404" s="68"/>
      <c r="S404" s="68"/>
      <c r="T404" s="69"/>
      <c r="U404" s="31"/>
      <c r="V404" s="31"/>
      <c r="W404" s="31"/>
      <c r="X404" s="31"/>
      <c r="Y404" s="31"/>
      <c r="Z404" s="31"/>
      <c r="AA404" s="31"/>
      <c r="AB404" s="31"/>
      <c r="AC404" s="31"/>
      <c r="AD404" s="31"/>
      <c r="AE404" s="31"/>
      <c r="AT404" s="14" t="s">
        <v>224</v>
      </c>
      <c r="AU404" s="14" t="s">
        <v>78</v>
      </c>
    </row>
    <row r="405" spans="1:65" s="2" customFormat="1" ht="37.9" customHeight="1">
      <c r="A405" s="31"/>
      <c r="B405" s="32"/>
      <c r="C405" s="161" t="s">
        <v>722</v>
      </c>
      <c r="D405" s="161" t="s">
        <v>135</v>
      </c>
      <c r="E405" s="162" t="s">
        <v>723</v>
      </c>
      <c r="F405" s="163" t="s">
        <v>724</v>
      </c>
      <c r="G405" s="164" t="s">
        <v>147</v>
      </c>
      <c r="H405" s="165">
        <v>10</v>
      </c>
      <c r="I405" s="166"/>
      <c r="J405" s="167">
        <f>ROUND(I405*H405,2)</f>
        <v>0</v>
      </c>
      <c r="K405" s="163" t="s">
        <v>139</v>
      </c>
      <c r="L405" s="36"/>
      <c r="M405" s="168" t="s">
        <v>1</v>
      </c>
      <c r="N405" s="169" t="s">
        <v>43</v>
      </c>
      <c r="O405" s="68"/>
      <c r="P405" s="170">
        <f>O405*H405</f>
        <v>0</v>
      </c>
      <c r="Q405" s="170">
        <v>0</v>
      </c>
      <c r="R405" s="170">
        <f>Q405*H405</f>
        <v>0</v>
      </c>
      <c r="S405" s="170">
        <v>0</v>
      </c>
      <c r="T405" s="171">
        <f>S405*H405</f>
        <v>0</v>
      </c>
      <c r="U405" s="31"/>
      <c r="V405" s="31"/>
      <c r="W405" s="31"/>
      <c r="X405" s="31"/>
      <c r="Y405" s="31"/>
      <c r="Z405" s="31"/>
      <c r="AA405" s="31"/>
      <c r="AB405" s="31"/>
      <c r="AC405" s="31"/>
      <c r="AD405" s="31"/>
      <c r="AE405" s="31"/>
      <c r="AR405" s="172" t="s">
        <v>140</v>
      </c>
      <c r="AT405" s="172" t="s">
        <v>135</v>
      </c>
      <c r="AU405" s="172" t="s">
        <v>78</v>
      </c>
      <c r="AY405" s="14" t="s">
        <v>141</v>
      </c>
      <c r="BE405" s="173">
        <f>IF(N405="základní",J405,0)</f>
        <v>0</v>
      </c>
      <c r="BF405" s="173">
        <f>IF(N405="snížená",J405,0)</f>
        <v>0</v>
      </c>
      <c r="BG405" s="173">
        <f>IF(N405="zákl. přenesená",J405,0)</f>
        <v>0</v>
      </c>
      <c r="BH405" s="173">
        <f>IF(N405="sníž. přenesená",J405,0)</f>
        <v>0</v>
      </c>
      <c r="BI405" s="173">
        <f>IF(N405="nulová",J405,0)</f>
        <v>0</v>
      </c>
      <c r="BJ405" s="14" t="s">
        <v>86</v>
      </c>
      <c r="BK405" s="173">
        <f>ROUND(I405*H405,2)</f>
        <v>0</v>
      </c>
      <c r="BL405" s="14" t="s">
        <v>140</v>
      </c>
      <c r="BM405" s="172" t="s">
        <v>725</v>
      </c>
    </row>
    <row r="406" spans="1:65" s="2" customFormat="1" ht="107.25">
      <c r="A406" s="31"/>
      <c r="B406" s="32"/>
      <c r="C406" s="33"/>
      <c r="D406" s="174" t="s">
        <v>143</v>
      </c>
      <c r="E406" s="33"/>
      <c r="F406" s="175" t="s">
        <v>726</v>
      </c>
      <c r="G406" s="33"/>
      <c r="H406" s="33"/>
      <c r="I406" s="176"/>
      <c r="J406" s="33"/>
      <c r="K406" s="33"/>
      <c r="L406" s="36"/>
      <c r="M406" s="177"/>
      <c r="N406" s="178"/>
      <c r="O406" s="68"/>
      <c r="P406" s="68"/>
      <c r="Q406" s="68"/>
      <c r="R406" s="68"/>
      <c r="S406" s="68"/>
      <c r="T406" s="69"/>
      <c r="U406" s="31"/>
      <c r="V406" s="31"/>
      <c r="W406" s="31"/>
      <c r="X406" s="31"/>
      <c r="Y406" s="31"/>
      <c r="Z406" s="31"/>
      <c r="AA406" s="31"/>
      <c r="AB406" s="31"/>
      <c r="AC406" s="31"/>
      <c r="AD406" s="31"/>
      <c r="AE406" s="31"/>
      <c r="AT406" s="14" t="s">
        <v>143</v>
      </c>
      <c r="AU406" s="14" t="s">
        <v>78</v>
      </c>
    </row>
    <row r="407" spans="1:65" s="2" customFormat="1" ht="19.5">
      <c r="A407" s="31"/>
      <c r="B407" s="32"/>
      <c r="C407" s="33"/>
      <c r="D407" s="174" t="s">
        <v>224</v>
      </c>
      <c r="E407" s="33"/>
      <c r="F407" s="179" t="s">
        <v>641</v>
      </c>
      <c r="G407" s="33"/>
      <c r="H407" s="33"/>
      <c r="I407" s="176"/>
      <c r="J407" s="33"/>
      <c r="K407" s="33"/>
      <c r="L407" s="36"/>
      <c r="M407" s="177"/>
      <c r="N407" s="178"/>
      <c r="O407" s="68"/>
      <c r="P407" s="68"/>
      <c r="Q407" s="68"/>
      <c r="R407" s="68"/>
      <c r="S407" s="68"/>
      <c r="T407" s="69"/>
      <c r="U407" s="31"/>
      <c r="V407" s="31"/>
      <c r="W407" s="31"/>
      <c r="X407" s="31"/>
      <c r="Y407" s="31"/>
      <c r="Z407" s="31"/>
      <c r="AA407" s="31"/>
      <c r="AB407" s="31"/>
      <c r="AC407" s="31"/>
      <c r="AD407" s="31"/>
      <c r="AE407" s="31"/>
      <c r="AT407" s="14" t="s">
        <v>224</v>
      </c>
      <c r="AU407" s="14" t="s">
        <v>78</v>
      </c>
    </row>
    <row r="408" spans="1:65" s="2" customFormat="1" ht="37.9" customHeight="1">
      <c r="A408" s="31"/>
      <c r="B408" s="32"/>
      <c r="C408" s="161" t="s">
        <v>727</v>
      </c>
      <c r="D408" s="161" t="s">
        <v>135</v>
      </c>
      <c r="E408" s="162" t="s">
        <v>728</v>
      </c>
      <c r="F408" s="163" t="s">
        <v>729</v>
      </c>
      <c r="G408" s="164" t="s">
        <v>147</v>
      </c>
      <c r="H408" s="165">
        <v>10</v>
      </c>
      <c r="I408" s="166"/>
      <c r="J408" s="167">
        <f>ROUND(I408*H408,2)</f>
        <v>0</v>
      </c>
      <c r="K408" s="163" t="s">
        <v>139</v>
      </c>
      <c r="L408" s="36"/>
      <c r="M408" s="168" t="s">
        <v>1</v>
      </c>
      <c r="N408" s="169" t="s">
        <v>43</v>
      </c>
      <c r="O408" s="68"/>
      <c r="P408" s="170">
        <f>O408*H408</f>
        <v>0</v>
      </c>
      <c r="Q408" s="170">
        <v>0</v>
      </c>
      <c r="R408" s="170">
        <f>Q408*H408</f>
        <v>0</v>
      </c>
      <c r="S408" s="170">
        <v>0</v>
      </c>
      <c r="T408" s="171">
        <f>S408*H408</f>
        <v>0</v>
      </c>
      <c r="U408" s="31"/>
      <c r="V408" s="31"/>
      <c r="W408" s="31"/>
      <c r="X408" s="31"/>
      <c r="Y408" s="31"/>
      <c r="Z408" s="31"/>
      <c r="AA408" s="31"/>
      <c r="AB408" s="31"/>
      <c r="AC408" s="31"/>
      <c r="AD408" s="31"/>
      <c r="AE408" s="31"/>
      <c r="AR408" s="172" t="s">
        <v>140</v>
      </c>
      <c r="AT408" s="172" t="s">
        <v>135</v>
      </c>
      <c r="AU408" s="172" t="s">
        <v>78</v>
      </c>
      <c r="AY408" s="14" t="s">
        <v>141</v>
      </c>
      <c r="BE408" s="173">
        <f>IF(N408="základní",J408,0)</f>
        <v>0</v>
      </c>
      <c r="BF408" s="173">
        <f>IF(N408="snížená",J408,0)</f>
        <v>0</v>
      </c>
      <c r="BG408" s="173">
        <f>IF(N408="zákl. přenesená",J408,0)</f>
        <v>0</v>
      </c>
      <c r="BH408" s="173">
        <f>IF(N408="sníž. přenesená",J408,0)</f>
        <v>0</v>
      </c>
      <c r="BI408" s="173">
        <f>IF(N408="nulová",J408,0)</f>
        <v>0</v>
      </c>
      <c r="BJ408" s="14" t="s">
        <v>86</v>
      </c>
      <c r="BK408" s="173">
        <f>ROUND(I408*H408,2)</f>
        <v>0</v>
      </c>
      <c r="BL408" s="14" t="s">
        <v>140</v>
      </c>
      <c r="BM408" s="172" t="s">
        <v>730</v>
      </c>
    </row>
    <row r="409" spans="1:65" s="2" customFormat="1" ht="107.25">
      <c r="A409" s="31"/>
      <c r="B409" s="32"/>
      <c r="C409" s="33"/>
      <c r="D409" s="174" t="s">
        <v>143</v>
      </c>
      <c r="E409" s="33"/>
      <c r="F409" s="175" t="s">
        <v>731</v>
      </c>
      <c r="G409" s="33"/>
      <c r="H409" s="33"/>
      <c r="I409" s="176"/>
      <c r="J409" s="33"/>
      <c r="K409" s="33"/>
      <c r="L409" s="36"/>
      <c r="M409" s="177"/>
      <c r="N409" s="178"/>
      <c r="O409" s="68"/>
      <c r="P409" s="68"/>
      <c r="Q409" s="68"/>
      <c r="R409" s="68"/>
      <c r="S409" s="68"/>
      <c r="T409" s="69"/>
      <c r="U409" s="31"/>
      <c r="V409" s="31"/>
      <c r="W409" s="31"/>
      <c r="X409" s="31"/>
      <c r="Y409" s="31"/>
      <c r="Z409" s="31"/>
      <c r="AA409" s="31"/>
      <c r="AB409" s="31"/>
      <c r="AC409" s="31"/>
      <c r="AD409" s="31"/>
      <c r="AE409" s="31"/>
      <c r="AT409" s="14" t="s">
        <v>143</v>
      </c>
      <c r="AU409" s="14" t="s">
        <v>78</v>
      </c>
    </row>
    <row r="410" spans="1:65" s="2" customFormat="1" ht="19.5">
      <c r="A410" s="31"/>
      <c r="B410" s="32"/>
      <c r="C410" s="33"/>
      <c r="D410" s="174" t="s">
        <v>224</v>
      </c>
      <c r="E410" s="33"/>
      <c r="F410" s="179" t="s">
        <v>641</v>
      </c>
      <c r="G410" s="33"/>
      <c r="H410" s="33"/>
      <c r="I410" s="176"/>
      <c r="J410" s="33"/>
      <c r="K410" s="33"/>
      <c r="L410" s="36"/>
      <c r="M410" s="177"/>
      <c r="N410" s="178"/>
      <c r="O410" s="68"/>
      <c r="P410" s="68"/>
      <c r="Q410" s="68"/>
      <c r="R410" s="68"/>
      <c r="S410" s="68"/>
      <c r="T410" s="69"/>
      <c r="U410" s="31"/>
      <c r="V410" s="31"/>
      <c r="W410" s="31"/>
      <c r="X410" s="31"/>
      <c r="Y410" s="31"/>
      <c r="Z410" s="31"/>
      <c r="AA410" s="31"/>
      <c r="AB410" s="31"/>
      <c r="AC410" s="31"/>
      <c r="AD410" s="31"/>
      <c r="AE410" s="31"/>
      <c r="AT410" s="14" t="s">
        <v>224</v>
      </c>
      <c r="AU410" s="14" t="s">
        <v>78</v>
      </c>
    </row>
    <row r="411" spans="1:65" s="2" customFormat="1" ht="37.9" customHeight="1">
      <c r="A411" s="31"/>
      <c r="B411" s="32"/>
      <c r="C411" s="161" t="s">
        <v>732</v>
      </c>
      <c r="D411" s="161" t="s">
        <v>135</v>
      </c>
      <c r="E411" s="162" t="s">
        <v>733</v>
      </c>
      <c r="F411" s="163" t="s">
        <v>734</v>
      </c>
      <c r="G411" s="164" t="s">
        <v>147</v>
      </c>
      <c r="H411" s="165">
        <v>10</v>
      </c>
      <c r="I411" s="166"/>
      <c r="J411" s="167">
        <f>ROUND(I411*H411,2)</f>
        <v>0</v>
      </c>
      <c r="K411" s="163" t="s">
        <v>139</v>
      </c>
      <c r="L411" s="36"/>
      <c r="M411" s="168" t="s">
        <v>1</v>
      </c>
      <c r="N411" s="169" t="s">
        <v>43</v>
      </c>
      <c r="O411" s="68"/>
      <c r="P411" s="170">
        <f>O411*H411</f>
        <v>0</v>
      </c>
      <c r="Q411" s="170">
        <v>0</v>
      </c>
      <c r="R411" s="170">
        <f>Q411*H411</f>
        <v>0</v>
      </c>
      <c r="S411" s="170">
        <v>0</v>
      </c>
      <c r="T411" s="171">
        <f>S411*H411</f>
        <v>0</v>
      </c>
      <c r="U411" s="31"/>
      <c r="V411" s="31"/>
      <c r="W411" s="31"/>
      <c r="X411" s="31"/>
      <c r="Y411" s="31"/>
      <c r="Z411" s="31"/>
      <c r="AA411" s="31"/>
      <c r="AB411" s="31"/>
      <c r="AC411" s="31"/>
      <c r="AD411" s="31"/>
      <c r="AE411" s="31"/>
      <c r="AR411" s="172" t="s">
        <v>140</v>
      </c>
      <c r="AT411" s="172" t="s">
        <v>135</v>
      </c>
      <c r="AU411" s="172" t="s">
        <v>78</v>
      </c>
      <c r="AY411" s="14" t="s">
        <v>141</v>
      </c>
      <c r="BE411" s="173">
        <f>IF(N411="základní",J411,0)</f>
        <v>0</v>
      </c>
      <c r="BF411" s="173">
        <f>IF(N411="snížená",J411,0)</f>
        <v>0</v>
      </c>
      <c r="BG411" s="173">
        <f>IF(N411="zákl. přenesená",J411,0)</f>
        <v>0</v>
      </c>
      <c r="BH411" s="173">
        <f>IF(N411="sníž. přenesená",J411,0)</f>
        <v>0</v>
      </c>
      <c r="BI411" s="173">
        <f>IF(N411="nulová",J411,0)</f>
        <v>0</v>
      </c>
      <c r="BJ411" s="14" t="s">
        <v>86</v>
      </c>
      <c r="BK411" s="173">
        <f>ROUND(I411*H411,2)</f>
        <v>0</v>
      </c>
      <c r="BL411" s="14" t="s">
        <v>140</v>
      </c>
      <c r="BM411" s="172" t="s">
        <v>735</v>
      </c>
    </row>
    <row r="412" spans="1:65" s="2" customFormat="1" ht="107.25">
      <c r="A412" s="31"/>
      <c r="B412" s="32"/>
      <c r="C412" s="33"/>
      <c r="D412" s="174" t="s">
        <v>143</v>
      </c>
      <c r="E412" s="33"/>
      <c r="F412" s="175" t="s">
        <v>736</v>
      </c>
      <c r="G412" s="33"/>
      <c r="H412" s="33"/>
      <c r="I412" s="176"/>
      <c r="J412" s="33"/>
      <c r="K412" s="33"/>
      <c r="L412" s="36"/>
      <c r="M412" s="177"/>
      <c r="N412" s="178"/>
      <c r="O412" s="68"/>
      <c r="P412" s="68"/>
      <c r="Q412" s="68"/>
      <c r="R412" s="68"/>
      <c r="S412" s="68"/>
      <c r="T412" s="69"/>
      <c r="U412" s="31"/>
      <c r="V412" s="31"/>
      <c r="W412" s="31"/>
      <c r="X412" s="31"/>
      <c r="Y412" s="31"/>
      <c r="Z412" s="31"/>
      <c r="AA412" s="31"/>
      <c r="AB412" s="31"/>
      <c r="AC412" s="31"/>
      <c r="AD412" s="31"/>
      <c r="AE412" s="31"/>
      <c r="AT412" s="14" t="s">
        <v>143</v>
      </c>
      <c r="AU412" s="14" t="s">
        <v>78</v>
      </c>
    </row>
    <row r="413" spans="1:65" s="2" customFormat="1" ht="19.5">
      <c r="A413" s="31"/>
      <c r="B413" s="32"/>
      <c r="C413" s="33"/>
      <c r="D413" s="174" t="s">
        <v>224</v>
      </c>
      <c r="E413" s="33"/>
      <c r="F413" s="179" t="s">
        <v>641</v>
      </c>
      <c r="G413" s="33"/>
      <c r="H413" s="33"/>
      <c r="I413" s="176"/>
      <c r="J413" s="33"/>
      <c r="K413" s="33"/>
      <c r="L413" s="36"/>
      <c r="M413" s="177"/>
      <c r="N413" s="178"/>
      <c r="O413" s="68"/>
      <c r="P413" s="68"/>
      <c r="Q413" s="68"/>
      <c r="R413" s="68"/>
      <c r="S413" s="68"/>
      <c r="T413" s="69"/>
      <c r="U413" s="31"/>
      <c r="V413" s="31"/>
      <c r="W413" s="31"/>
      <c r="X413" s="31"/>
      <c r="Y413" s="31"/>
      <c r="Z413" s="31"/>
      <c r="AA413" s="31"/>
      <c r="AB413" s="31"/>
      <c r="AC413" s="31"/>
      <c r="AD413" s="31"/>
      <c r="AE413" s="31"/>
      <c r="AT413" s="14" t="s">
        <v>224</v>
      </c>
      <c r="AU413" s="14" t="s">
        <v>78</v>
      </c>
    </row>
    <row r="414" spans="1:65" s="2" customFormat="1" ht="37.9" customHeight="1">
      <c r="A414" s="31"/>
      <c r="B414" s="32"/>
      <c r="C414" s="161" t="s">
        <v>737</v>
      </c>
      <c r="D414" s="161" t="s">
        <v>135</v>
      </c>
      <c r="E414" s="162" t="s">
        <v>738</v>
      </c>
      <c r="F414" s="163" t="s">
        <v>739</v>
      </c>
      <c r="G414" s="164" t="s">
        <v>147</v>
      </c>
      <c r="H414" s="165">
        <v>100</v>
      </c>
      <c r="I414" s="166"/>
      <c r="J414" s="167">
        <f>ROUND(I414*H414,2)</f>
        <v>0</v>
      </c>
      <c r="K414" s="163" t="s">
        <v>139</v>
      </c>
      <c r="L414" s="36"/>
      <c r="M414" s="168" t="s">
        <v>1</v>
      </c>
      <c r="N414" s="169" t="s">
        <v>43</v>
      </c>
      <c r="O414" s="68"/>
      <c r="P414" s="170">
        <f>O414*H414</f>
        <v>0</v>
      </c>
      <c r="Q414" s="170">
        <v>0</v>
      </c>
      <c r="R414" s="170">
        <f>Q414*H414</f>
        <v>0</v>
      </c>
      <c r="S414" s="170">
        <v>0</v>
      </c>
      <c r="T414" s="171">
        <f>S414*H414</f>
        <v>0</v>
      </c>
      <c r="U414" s="31"/>
      <c r="V414" s="31"/>
      <c r="W414" s="31"/>
      <c r="X414" s="31"/>
      <c r="Y414" s="31"/>
      <c r="Z414" s="31"/>
      <c r="AA414" s="31"/>
      <c r="AB414" s="31"/>
      <c r="AC414" s="31"/>
      <c r="AD414" s="31"/>
      <c r="AE414" s="31"/>
      <c r="AR414" s="172" t="s">
        <v>140</v>
      </c>
      <c r="AT414" s="172" t="s">
        <v>135</v>
      </c>
      <c r="AU414" s="172" t="s">
        <v>78</v>
      </c>
      <c r="AY414" s="14" t="s">
        <v>141</v>
      </c>
      <c r="BE414" s="173">
        <f>IF(N414="základní",J414,0)</f>
        <v>0</v>
      </c>
      <c r="BF414" s="173">
        <f>IF(N414="snížená",J414,0)</f>
        <v>0</v>
      </c>
      <c r="BG414" s="173">
        <f>IF(N414="zákl. přenesená",J414,0)</f>
        <v>0</v>
      </c>
      <c r="BH414" s="173">
        <f>IF(N414="sníž. přenesená",J414,0)</f>
        <v>0</v>
      </c>
      <c r="BI414" s="173">
        <f>IF(N414="nulová",J414,0)</f>
        <v>0</v>
      </c>
      <c r="BJ414" s="14" t="s">
        <v>86</v>
      </c>
      <c r="BK414" s="173">
        <f>ROUND(I414*H414,2)</f>
        <v>0</v>
      </c>
      <c r="BL414" s="14" t="s">
        <v>140</v>
      </c>
      <c r="BM414" s="172" t="s">
        <v>740</v>
      </c>
    </row>
    <row r="415" spans="1:65" s="2" customFormat="1" ht="107.25">
      <c r="A415" s="31"/>
      <c r="B415" s="32"/>
      <c r="C415" s="33"/>
      <c r="D415" s="174" t="s">
        <v>143</v>
      </c>
      <c r="E415" s="33"/>
      <c r="F415" s="175" t="s">
        <v>741</v>
      </c>
      <c r="G415" s="33"/>
      <c r="H415" s="33"/>
      <c r="I415" s="176"/>
      <c r="J415" s="33"/>
      <c r="K415" s="33"/>
      <c r="L415" s="36"/>
      <c r="M415" s="177"/>
      <c r="N415" s="178"/>
      <c r="O415" s="68"/>
      <c r="P415" s="68"/>
      <c r="Q415" s="68"/>
      <c r="R415" s="68"/>
      <c r="S415" s="68"/>
      <c r="T415" s="69"/>
      <c r="U415" s="31"/>
      <c r="V415" s="31"/>
      <c r="W415" s="31"/>
      <c r="X415" s="31"/>
      <c r="Y415" s="31"/>
      <c r="Z415" s="31"/>
      <c r="AA415" s="31"/>
      <c r="AB415" s="31"/>
      <c r="AC415" s="31"/>
      <c r="AD415" s="31"/>
      <c r="AE415" s="31"/>
      <c r="AT415" s="14" t="s">
        <v>143</v>
      </c>
      <c r="AU415" s="14" t="s">
        <v>78</v>
      </c>
    </row>
    <row r="416" spans="1:65" s="2" customFormat="1" ht="19.5">
      <c r="A416" s="31"/>
      <c r="B416" s="32"/>
      <c r="C416" s="33"/>
      <c r="D416" s="174" t="s">
        <v>224</v>
      </c>
      <c r="E416" s="33"/>
      <c r="F416" s="179" t="s">
        <v>641</v>
      </c>
      <c r="G416" s="33"/>
      <c r="H416" s="33"/>
      <c r="I416" s="176"/>
      <c r="J416" s="33"/>
      <c r="K416" s="33"/>
      <c r="L416" s="36"/>
      <c r="M416" s="177"/>
      <c r="N416" s="178"/>
      <c r="O416" s="68"/>
      <c r="P416" s="68"/>
      <c r="Q416" s="68"/>
      <c r="R416" s="68"/>
      <c r="S416" s="68"/>
      <c r="T416" s="69"/>
      <c r="U416" s="31"/>
      <c r="V416" s="31"/>
      <c r="W416" s="31"/>
      <c r="X416" s="31"/>
      <c r="Y416" s="31"/>
      <c r="Z416" s="31"/>
      <c r="AA416" s="31"/>
      <c r="AB416" s="31"/>
      <c r="AC416" s="31"/>
      <c r="AD416" s="31"/>
      <c r="AE416" s="31"/>
      <c r="AT416" s="14" t="s">
        <v>224</v>
      </c>
      <c r="AU416" s="14" t="s">
        <v>78</v>
      </c>
    </row>
    <row r="417" spans="1:65" s="2" customFormat="1" ht="37.9" customHeight="1">
      <c r="A417" s="31"/>
      <c r="B417" s="32"/>
      <c r="C417" s="161" t="s">
        <v>742</v>
      </c>
      <c r="D417" s="161" t="s">
        <v>135</v>
      </c>
      <c r="E417" s="162" t="s">
        <v>743</v>
      </c>
      <c r="F417" s="163" t="s">
        <v>744</v>
      </c>
      <c r="G417" s="164" t="s">
        <v>147</v>
      </c>
      <c r="H417" s="165">
        <v>2</v>
      </c>
      <c r="I417" s="166"/>
      <c r="J417" s="167">
        <f>ROUND(I417*H417,2)</f>
        <v>0</v>
      </c>
      <c r="K417" s="163" t="s">
        <v>139</v>
      </c>
      <c r="L417" s="36"/>
      <c r="M417" s="168" t="s">
        <v>1</v>
      </c>
      <c r="N417" s="169" t="s">
        <v>43</v>
      </c>
      <c r="O417" s="68"/>
      <c r="P417" s="170">
        <f>O417*H417</f>
        <v>0</v>
      </c>
      <c r="Q417" s="170">
        <v>0</v>
      </c>
      <c r="R417" s="170">
        <f>Q417*H417</f>
        <v>0</v>
      </c>
      <c r="S417" s="170">
        <v>0</v>
      </c>
      <c r="T417" s="171">
        <f>S417*H417</f>
        <v>0</v>
      </c>
      <c r="U417" s="31"/>
      <c r="V417" s="31"/>
      <c r="W417" s="31"/>
      <c r="X417" s="31"/>
      <c r="Y417" s="31"/>
      <c r="Z417" s="31"/>
      <c r="AA417" s="31"/>
      <c r="AB417" s="31"/>
      <c r="AC417" s="31"/>
      <c r="AD417" s="31"/>
      <c r="AE417" s="31"/>
      <c r="AR417" s="172" t="s">
        <v>140</v>
      </c>
      <c r="AT417" s="172" t="s">
        <v>135</v>
      </c>
      <c r="AU417" s="172" t="s">
        <v>78</v>
      </c>
      <c r="AY417" s="14" t="s">
        <v>141</v>
      </c>
      <c r="BE417" s="173">
        <f>IF(N417="základní",J417,0)</f>
        <v>0</v>
      </c>
      <c r="BF417" s="173">
        <f>IF(N417="snížená",J417,0)</f>
        <v>0</v>
      </c>
      <c r="BG417" s="173">
        <f>IF(N417="zákl. přenesená",J417,0)</f>
        <v>0</v>
      </c>
      <c r="BH417" s="173">
        <f>IF(N417="sníž. přenesená",J417,0)</f>
        <v>0</v>
      </c>
      <c r="BI417" s="173">
        <f>IF(N417="nulová",J417,0)</f>
        <v>0</v>
      </c>
      <c r="BJ417" s="14" t="s">
        <v>86</v>
      </c>
      <c r="BK417" s="173">
        <f>ROUND(I417*H417,2)</f>
        <v>0</v>
      </c>
      <c r="BL417" s="14" t="s">
        <v>140</v>
      </c>
      <c r="BM417" s="172" t="s">
        <v>745</v>
      </c>
    </row>
    <row r="418" spans="1:65" s="2" customFormat="1" ht="107.25">
      <c r="A418" s="31"/>
      <c r="B418" s="32"/>
      <c r="C418" s="33"/>
      <c r="D418" s="174" t="s">
        <v>143</v>
      </c>
      <c r="E418" s="33"/>
      <c r="F418" s="175" t="s">
        <v>746</v>
      </c>
      <c r="G418" s="33"/>
      <c r="H418" s="33"/>
      <c r="I418" s="176"/>
      <c r="J418" s="33"/>
      <c r="K418" s="33"/>
      <c r="L418" s="36"/>
      <c r="M418" s="177"/>
      <c r="N418" s="178"/>
      <c r="O418" s="68"/>
      <c r="P418" s="68"/>
      <c r="Q418" s="68"/>
      <c r="R418" s="68"/>
      <c r="S418" s="68"/>
      <c r="T418" s="69"/>
      <c r="U418" s="31"/>
      <c r="V418" s="31"/>
      <c r="W418" s="31"/>
      <c r="X418" s="31"/>
      <c r="Y418" s="31"/>
      <c r="Z418" s="31"/>
      <c r="AA418" s="31"/>
      <c r="AB418" s="31"/>
      <c r="AC418" s="31"/>
      <c r="AD418" s="31"/>
      <c r="AE418" s="31"/>
      <c r="AT418" s="14" t="s">
        <v>143</v>
      </c>
      <c r="AU418" s="14" t="s">
        <v>78</v>
      </c>
    </row>
    <row r="419" spans="1:65" s="2" customFormat="1" ht="19.5">
      <c r="A419" s="31"/>
      <c r="B419" s="32"/>
      <c r="C419" s="33"/>
      <c r="D419" s="174" t="s">
        <v>224</v>
      </c>
      <c r="E419" s="33"/>
      <c r="F419" s="179" t="s">
        <v>641</v>
      </c>
      <c r="G419" s="33"/>
      <c r="H419" s="33"/>
      <c r="I419" s="176"/>
      <c r="J419" s="33"/>
      <c r="K419" s="33"/>
      <c r="L419" s="36"/>
      <c r="M419" s="177"/>
      <c r="N419" s="178"/>
      <c r="O419" s="68"/>
      <c r="P419" s="68"/>
      <c r="Q419" s="68"/>
      <c r="R419" s="68"/>
      <c r="S419" s="68"/>
      <c r="T419" s="69"/>
      <c r="U419" s="31"/>
      <c r="V419" s="31"/>
      <c r="W419" s="31"/>
      <c r="X419" s="31"/>
      <c r="Y419" s="31"/>
      <c r="Z419" s="31"/>
      <c r="AA419" s="31"/>
      <c r="AB419" s="31"/>
      <c r="AC419" s="31"/>
      <c r="AD419" s="31"/>
      <c r="AE419" s="31"/>
      <c r="AT419" s="14" t="s">
        <v>224</v>
      </c>
      <c r="AU419" s="14" t="s">
        <v>78</v>
      </c>
    </row>
    <row r="420" spans="1:65" s="2" customFormat="1" ht="37.9" customHeight="1">
      <c r="A420" s="31"/>
      <c r="B420" s="32"/>
      <c r="C420" s="161" t="s">
        <v>747</v>
      </c>
      <c r="D420" s="161" t="s">
        <v>135</v>
      </c>
      <c r="E420" s="162" t="s">
        <v>748</v>
      </c>
      <c r="F420" s="163" t="s">
        <v>749</v>
      </c>
      <c r="G420" s="164" t="s">
        <v>147</v>
      </c>
      <c r="H420" s="165">
        <v>2</v>
      </c>
      <c r="I420" s="166"/>
      <c r="J420" s="167">
        <f>ROUND(I420*H420,2)</f>
        <v>0</v>
      </c>
      <c r="K420" s="163" t="s">
        <v>139</v>
      </c>
      <c r="L420" s="36"/>
      <c r="M420" s="168" t="s">
        <v>1</v>
      </c>
      <c r="N420" s="169" t="s">
        <v>43</v>
      </c>
      <c r="O420" s="68"/>
      <c r="P420" s="170">
        <f>O420*H420</f>
        <v>0</v>
      </c>
      <c r="Q420" s="170">
        <v>0</v>
      </c>
      <c r="R420" s="170">
        <f>Q420*H420</f>
        <v>0</v>
      </c>
      <c r="S420" s="170">
        <v>0</v>
      </c>
      <c r="T420" s="171">
        <f>S420*H420</f>
        <v>0</v>
      </c>
      <c r="U420" s="31"/>
      <c r="V420" s="31"/>
      <c r="W420" s="31"/>
      <c r="X420" s="31"/>
      <c r="Y420" s="31"/>
      <c r="Z420" s="31"/>
      <c r="AA420" s="31"/>
      <c r="AB420" s="31"/>
      <c r="AC420" s="31"/>
      <c r="AD420" s="31"/>
      <c r="AE420" s="31"/>
      <c r="AR420" s="172" t="s">
        <v>140</v>
      </c>
      <c r="AT420" s="172" t="s">
        <v>135</v>
      </c>
      <c r="AU420" s="172" t="s">
        <v>78</v>
      </c>
      <c r="AY420" s="14" t="s">
        <v>141</v>
      </c>
      <c r="BE420" s="173">
        <f>IF(N420="základní",J420,0)</f>
        <v>0</v>
      </c>
      <c r="BF420" s="173">
        <f>IF(N420="snížená",J420,0)</f>
        <v>0</v>
      </c>
      <c r="BG420" s="173">
        <f>IF(N420="zákl. přenesená",J420,0)</f>
        <v>0</v>
      </c>
      <c r="BH420" s="173">
        <f>IF(N420="sníž. přenesená",J420,0)</f>
        <v>0</v>
      </c>
      <c r="BI420" s="173">
        <f>IF(N420="nulová",J420,0)</f>
        <v>0</v>
      </c>
      <c r="BJ420" s="14" t="s">
        <v>86</v>
      </c>
      <c r="BK420" s="173">
        <f>ROUND(I420*H420,2)</f>
        <v>0</v>
      </c>
      <c r="BL420" s="14" t="s">
        <v>140</v>
      </c>
      <c r="BM420" s="172" t="s">
        <v>750</v>
      </c>
    </row>
    <row r="421" spans="1:65" s="2" customFormat="1" ht="107.25">
      <c r="A421" s="31"/>
      <c r="B421" s="32"/>
      <c r="C421" s="33"/>
      <c r="D421" s="174" t="s">
        <v>143</v>
      </c>
      <c r="E421" s="33"/>
      <c r="F421" s="175" t="s">
        <v>751</v>
      </c>
      <c r="G421" s="33"/>
      <c r="H421" s="33"/>
      <c r="I421" s="176"/>
      <c r="J421" s="33"/>
      <c r="K421" s="33"/>
      <c r="L421" s="36"/>
      <c r="M421" s="177"/>
      <c r="N421" s="178"/>
      <c r="O421" s="68"/>
      <c r="P421" s="68"/>
      <c r="Q421" s="68"/>
      <c r="R421" s="68"/>
      <c r="S421" s="68"/>
      <c r="T421" s="69"/>
      <c r="U421" s="31"/>
      <c r="V421" s="31"/>
      <c r="W421" s="31"/>
      <c r="X421" s="31"/>
      <c r="Y421" s="31"/>
      <c r="Z421" s="31"/>
      <c r="AA421" s="31"/>
      <c r="AB421" s="31"/>
      <c r="AC421" s="31"/>
      <c r="AD421" s="31"/>
      <c r="AE421" s="31"/>
      <c r="AT421" s="14" t="s">
        <v>143</v>
      </c>
      <c r="AU421" s="14" t="s">
        <v>78</v>
      </c>
    </row>
    <row r="422" spans="1:65" s="2" customFormat="1" ht="19.5">
      <c r="A422" s="31"/>
      <c r="B422" s="32"/>
      <c r="C422" s="33"/>
      <c r="D422" s="174" t="s">
        <v>224</v>
      </c>
      <c r="E422" s="33"/>
      <c r="F422" s="179" t="s">
        <v>641</v>
      </c>
      <c r="G422" s="33"/>
      <c r="H422" s="33"/>
      <c r="I422" s="176"/>
      <c r="J422" s="33"/>
      <c r="K422" s="33"/>
      <c r="L422" s="36"/>
      <c r="M422" s="177"/>
      <c r="N422" s="178"/>
      <c r="O422" s="68"/>
      <c r="P422" s="68"/>
      <c r="Q422" s="68"/>
      <c r="R422" s="68"/>
      <c r="S422" s="68"/>
      <c r="T422" s="69"/>
      <c r="U422" s="31"/>
      <c r="V422" s="31"/>
      <c r="W422" s="31"/>
      <c r="X422" s="31"/>
      <c r="Y422" s="31"/>
      <c r="Z422" s="31"/>
      <c r="AA422" s="31"/>
      <c r="AB422" s="31"/>
      <c r="AC422" s="31"/>
      <c r="AD422" s="31"/>
      <c r="AE422" s="31"/>
      <c r="AT422" s="14" t="s">
        <v>224</v>
      </c>
      <c r="AU422" s="14" t="s">
        <v>78</v>
      </c>
    </row>
    <row r="423" spans="1:65" s="2" customFormat="1" ht="37.9" customHeight="1">
      <c r="A423" s="31"/>
      <c r="B423" s="32"/>
      <c r="C423" s="161" t="s">
        <v>752</v>
      </c>
      <c r="D423" s="161" t="s">
        <v>135</v>
      </c>
      <c r="E423" s="162" t="s">
        <v>753</v>
      </c>
      <c r="F423" s="163" t="s">
        <v>754</v>
      </c>
      <c r="G423" s="164" t="s">
        <v>147</v>
      </c>
      <c r="H423" s="165">
        <v>2</v>
      </c>
      <c r="I423" s="166"/>
      <c r="J423" s="167">
        <f>ROUND(I423*H423,2)</f>
        <v>0</v>
      </c>
      <c r="K423" s="163" t="s">
        <v>139</v>
      </c>
      <c r="L423" s="36"/>
      <c r="M423" s="168" t="s">
        <v>1</v>
      </c>
      <c r="N423" s="169" t="s">
        <v>43</v>
      </c>
      <c r="O423" s="68"/>
      <c r="P423" s="170">
        <f>O423*H423</f>
        <v>0</v>
      </c>
      <c r="Q423" s="170">
        <v>0</v>
      </c>
      <c r="R423" s="170">
        <f>Q423*H423</f>
        <v>0</v>
      </c>
      <c r="S423" s="170">
        <v>0</v>
      </c>
      <c r="T423" s="171">
        <f>S423*H423</f>
        <v>0</v>
      </c>
      <c r="U423" s="31"/>
      <c r="V423" s="31"/>
      <c r="W423" s="31"/>
      <c r="X423" s="31"/>
      <c r="Y423" s="31"/>
      <c r="Z423" s="31"/>
      <c r="AA423" s="31"/>
      <c r="AB423" s="31"/>
      <c r="AC423" s="31"/>
      <c r="AD423" s="31"/>
      <c r="AE423" s="31"/>
      <c r="AR423" s="172" t="s">
        <v>140</v>
      </c>
      <c r="AT423" s="172" t="s">
        <v>135</v>
      </c>
      <c r="AU423" s="172" t="s">
        <v>78</v>
      </c>
      <c r="AY423" s="14" t="s">
        <v>141</v>
      </c>
      <c r="BE423" s="173">
        <f>IF(N423="základní",J423,0)</f>
        <v>0</v>
      </c>
      <c r="BF423" s="173">
        <f>IF(N423="snížená",J423,0)</f>
        <v>0</v>
      </c>
      <c r="BG423" s="173">
        <f>IF(N423="zákl. přenesená",J423,0)</f>
        <v>0</v>
      </c>
      <c r="BH423" s="173">
        <f>IF(N423="sníž. přenesená",J423,0)</f>
        <v>0</v>
      </c>
      <c r="BI423" s="173">
        <f>IF(N423="nulová",J423,0)</f>
        <v>0</v>
      </c>
      <c r="BJ423" s="14" t="s">
        <v>86</v>
      </c>
      <c r="BK423" s="173">
        <f>ROUND(I423*H423,2)</f>
        <v>0</v>
      </c>
      <c r="BL423" s="14" t="s">
        <v>140</v>
      </c>
      <c r="BM423" s="172" t="s">
        <v>755</v>
      </c>
    </row>
    <row r="424" spans="1:65" s="2" customFormat="1" ht="107.25">
      <c r="A424" s="31"/>
      <c r="B424" s="32"/>
      <c r="C424" s="33"/>
      <c r="D424" s="174" t="s">
        <v>143</v>
      </c>
      <c r="E424" s="33"/>
      <c r="F424" s="175" t="s">
        <v>756</v>
      </c>
      <c r="G424" s="33"/>
      <c r="H424" s="33"/>
      <c r="I424" s="176"/>
      <c r="J424" s="33"/>
      <c r="K424" s="33"/>
      <c r="L424" s="36"/>
      <c r="M424" s="177"/>
      <c r="N424" s="178"/>
      <c r="O424" s="68"/>
      <c r="P424" s="68"/>
      <c r="Q424" s="68"/>
      <c r="R424" s="68"/>
      <c r="S424" s="68"/>
      <c r="T424" s="69"/>
      <c r="U424" s="31"/>
      <c r="V424" s="31"/>
      <c r="W424" s="31"/>
      <c r="X424" s="31"/>
      <c r="Y424" s="31"/>
      <c r="Z424" s="31"/>
      <c r="AA424" s="31"/>
      <c r="AB424" s="31"/>
      <c r="AC424" s="31"/>
      <c r="AD424" s="31"/>
      <c r="AE424" s="31"/>
      <c r="AT424" s="14" t="s">
        <v>143</v>
      </c>
      <c r="AU424" s="14" t="s">
        <v>78</v>
      </c>
    </row>
    <row r="425" spans="1:65" s="2" customFormat="1" ht="19.5">
      <c r="A425" s="31"/>
      <c r="B425" s="32"/>
      <c r="C425" s="33"/>
      <c r="D425" s="174" t="s">
        <v>224</v>
      </c>
      <c r="E425" s="33"/>
      <c r="F425" s="179" t="s">
        <v>641</v>
      </c>
      <c r="G425" s="33"/>
      <c r="H425" s="33"/>
      <c r="I425" s="176"/>
      <c r="J425" s="33"/>
      <c r="K425" s="33"/>
      <c r="L425" s="36"/>
      <c r="M425" s="177"/>
      <c r="N425" s="178"/>
      <c r="O425" s="68"/>
      <c r="P425" s="68"/>
      <c r="Q425" s="68"/>
      <c r="R425" s="68"/>
      <c r="S425" s="68"/>
      <c r="T425" s="69"/>
      <c r="U425" s="31"/>
      <c r="V425" s="31"/>
      <c r="W425" s="31"/>
      <c r="X425" s="31"/>
      <c r="Y425" s="31"/>
      <c r="Z425" s="31"/>
      <c r="AA425" s="31"/>
      <c r="AB425" s="31"/>
      <c r="AC425" s="31"/>
      <c r="AD425" s="31"/>
      <c r="AE425" s="31"/>
      <c r="AT425" s="14" t="s">
        <v>224</v>
      </c>
      <c r="AU425" s="14" t="s">
        <v>78</v>
      </c>
    </row>
    <row r="426" spans="1:65" s="2" customFormat="1" ht="37.9" customHeight="1">
      <c r="A426" s="31"/>
      <c r="B426" s="32"/>
      <c r="C426" s="161" t="s">
        <v>757</v>
      </c>
      <c r="D426" s="161" t="s">
        <v>135</v>
      </c>
      <c r="E426" s="162" t="s">
        <v>758</v>
      </c>
      <c r="F426" s="163" t="s">
        <v>759</v>
      </c>
      <c r="G426" s="164" t="s">
        <v>147</v>
      </c>
      <c r="H426" s="165">
        <v>2</v>
      </c>
      <c r="I426" s="166"/>
      <c r="J426" s="167">
        <f>ROUND(I426*H426,2)</f>
        <v>0</v>
      </c>
      <c r="K426" s="163" t="s">
        <v>139</v>
      </c>
      <c r="L426" s="36"/>
      <c r="M426" s="168" t="s">
        <v>1</v>
      </c>
      <c r="N426" s="169" t="s">
        <v>43</v>
      </c>
      <c r="O426" s="68"/>
      <c r="P426" s="170">
        <f>O426*H426</f>
        <v>0</v>
      </c>
      <c r="Q426" s="170">
        <v>0</v>
      </c>
      <c r="R426" s="170">
        <f>Q426*H426</f>
        <v>0</v>
      </c>
      <c r="S426" s="170">
        <v>0</v>
      </c>
      <c r="T426" s="171">
        <f>S426*H426</f>
        <v>0</v>
      </c>
      <c r="U426" s="31"/>
      <c r="V426" s="31"/>
      <c r="W426" s="31"/>
      <c r="X426" s="31"/>
      <c r="Y426" s="31"/>
      <c r="Z426" s="31"/>
      <c r="AA426" s="31"/>
      <c r="AB426" s="31"/>
      <c r="AC426" s="31"/>
      <c r="AD426" s="31"/>
      <c r="AE426" s="31"/>
      <c r="AR426" s="172" t="s">
        <v>140</v>
      </c>
      <c r="AT426" s="172" t="s">
        <v>135</v>
      </c>
      <c r="AU426" s="172" t="s">
        <v>78</v>
      </c>
      <c r="AY426" s="14" t="s">
        <v>141</v>
      </c>
      <c r="BE426" s="173">
        <f>IF(N426="základní",J426,0)</f>
        <v>0</v>
      </c>
      <c r="BF426" s="173">
        <f>IF(N426="snížená",J426,0)</f>
        <v>0</v>
      </c>
      <c r="BG426" s="173">
        <f>IF(N426="zákl. přenesená",J426,0)</f>
        <v>0</v>
      </c>
      <c r="BH426" s="173">
        <f>IF(N426="sníž. přenesená",J426,0)</f>
        <v>0</v>
      </c>
      <c r="BI426" s="173">
        <f>IF(N426="nulová",J426,0)</f>
        <v>0</v>
      </c>
      <c r="BJ426" s="14" t="s">
        <v>86</v>
      </c>
      <c r="BK426" s="173">
        <f>ROUND(I426*H426,2)</f>
        <v>0</v>
      </c>
      <c r="BL426" s="14" t="s">
        <v>140</v>
      </c>
      <c r="BM426" s="172" t="s">
        <v>760</v>
      </c>
    </row>
    <row r="427" spans="1:65" s="2" customFormat="1" ht="107.25">
      <c r="A427" s="31"/>
      <c r="B427" s="32"/>
      <c r="C427" s="33"/>
      <c r="D427" s="174" t="s">
        <v>143</v>
      </c>
      <c r="E427" s="33"/>
      <c r="F427" s="175" t="s">
        <v>761</v>
      </c>
      <c r="G427" s="33"/>
      <c r="H427" s="33"/>
      <c r="I427" s="176"/>
      <c r="J427" s="33"/>
      <c r="K427" s="33"/>
      <c r="L427" s="36"/>
      <c r="M427" s="177"/>
      <c r="N427" s="178"/>
      <c r="O427" s="68"/>
      <c r="P427" s="68"/>
      <c r="Q427" s="68"/>
      <c r="R427" s="68"/>
      <c r="S427" s="68"/>
      <c r="T427" s="69"/>
      <c r="U427" s="31"/>
      <c r="V427" s="31"/>
      <c r="W427" s="31"/>
      <c r="X427" s="31"/>
      <c r="Y427" s="31"/>
      <c r="Z427" s="31"/>
      <c r="AA427" s="31"/>
      <c r="AB427" s="31"/>
      <c r="AC427" s="31"/>
      <c r="AD427" s="31"/>
      <c r="AE427" s="31"/>
      <c r="AT427" s="14" t="s">
        <v>143</v>
      </c>
      <c r="AU427" s="14" t="s">
        <v>78</v>
      </c>
    </row>
    <row r="428" spans="1:65" s="2" customFormat="1" ht="19.5">
      <c r="A428" s="31"/>
      <c r="B428" s="32"/>
      <c r="C428" s="33"/>
      <c r="D428" s="174" t="s">
        <v>224</v>
      </c>
      <c r="E428" s="33"/>
      <c r="F428" s="179" t="s">
        <v>641</v>
      </c>
      <c r="G428" s="33"/>
      <c r="H428" s="33"/>
      <c r="I428" s="176"/>
      <c r="J428" s="33"/>
      <c r="K428" s="33"/>
      <c r="L428" s="36"/>
      <c r="M428" s="177"/>
      <c r="N428" s="178"/>
      <c r="O428" s="68"/>
      <c r="P428" s="68"/>
      <c r="Q428" s="68"/>
      <c r="R428" s="68"/>
      <c r="S428" s="68"/>
      <c r="T428" s="69"/>
      <c r="U428" s="31"/>
      <c r="V428" s="31"/>
      <c r="W428" s="31"/>
      <c r="X428" s="31"/>
      <c r="Y428" s="31"/>
      <c r="Z428" s="31"/>
      <c r="AA428" s="31"/>
      <c r="AB428" s="31"/>
      <c r="AC428" s="31"/>
      <c r="AD428" s="31"/>
      <c r="AE428" s="31"/>
      <c r="AT428" s="14" t="s">
        <v>224</v>
      </c>
      <c r="AU428" s="14" t="s">
        <v>78</v>
      </c>
    </row>
    <row r="429" spans="1:65" s="2" customFormat="1" ht="24.2" customHeight="1">
      <c r="A429" s="31"/>
      <c r="B429" s="32"/>
      <c r="C429" s="161" t="s">
        <v>762</v>
      </c>
      <c r="D429" s="161" t="s">
        <v>135</v>
      </c>
      <c r="E429" s="162" t="s">
        <v>763</v>
      </c>
      <c r="F429" s="163" t="s">
        <v>764</v>
      </c>
      <c r="G429" s="164" t="s">
        <v>147</v>
      </c>
      <c r="H429" s="165">
        <v>200</v>
      </c>
      <c r="I429" s="166"/>
      <c r="J429" s="167">
        <f>ROUND(I429*H429,2)</f>
        <v>0</v>
      </c>
      <c r="K429" s="163" t="s">
        <v>139</v>
      </c>
      <c r="L429" s="36"/>
      <c r="M429" s="168" t="s">
        <v>1</v>
      </c>
      <c r="N429" s="169" t="s">
        <v>43</v>
      </c>
      <c r="O429" s="68"/>
      <c r="P429" s="170">
        <f>O429*H429</f>
        <v>0</v>
      </c>
      <c r="Q429" s="170">
        <v>0</v>
      </c>
      <c r="R429" s="170">
        <f>Q429*H429</f>
        <v>0</v>
      </c>
      <c r="S429" s="170">
        <v>0</v>
      </c>
      <c r="T429" s="171">
        <f>S429*H429</f>
        <v>0</v>
      </c>
      <c r="U429" s="31"/>
      <c r="V429" s="31"/>
      <c r="W429" s="31"/>
      <c r="X429" s="31"/>
      <c r="Y429" s="31"/>
      <c r="Z429" s="31"/>
      <c r="AA429" s="31"/>
      <c r="AB429" s="31"/>
      <c r="AC429" s="31"/>
      <c r="AD429" s="31"/>
      <c r="AE429" s="31"/>
      <c r="AR429" s="172" t="s">
        <v>140</v>
      </c>
      <c r="AT429" s="172" t="s">
        <v>135</v>
      </c>
      <c r="AU429" s="172" t="s">
        <v>78</v>
      </c>
      <c r="AY429" s="14" t="s">
        <v>141</v>
      </c>
      <c r="BE429" s="173">
        <f>IF(N429="základní",J429,0)</f>
        <v>0</v>
      </c>
      <c r="BF429" s="173">
        <f>IF(N429="snížená",J429,0)</f>
        <v>0</v>
      </c>
      <c r="BG429" s="173">
        <f>IF(N429="zákl. přenesená",J429,0)</f>
        <v>0</v>
      </c>
      <c r="BH429" s="173">
        <f>IF(N429="sníž. přenesená",J429,0)</f>
        <v>0</v>
      </c>
      <c r="BI429" s="173">
        <f>IF(N429="nulová",J429,0)</f>
        <v>0</v>
      </c>
      <c r="BJ429" s="14" t="s">
        <v>86</v>
      </c>
      <c r="BK429" s="173">
        <f>ROUND(I429*H429,2)</f>
        <v>0</v>
      </c>
      <c r="BL429" s="14" t="s">
        <v>140</v>
      </c>
      <c r="BM429" s="172" t="s">
        <v>765</v>
      </c>
    </row>
    <row r="430" spans="1:65" s="2" customFormat="1" ht="97.5">
      <c r="A430" s="31"/>
      <c r="B430" s="32"/>
      <c r="C430" s="33"/>
      <c r="D430" s="174" t="s">
        <v>143</v>
      </c>
      <c r="E430" s="33"/>
      <c r="F430" s="175" t="s">
        <v>766</v>
      </c>
      <c r="G430" s="33"/>
      <c r="H430" s="33"/>
      <c r="I430" s="176"/>
      <c r="J430" s="33"/>
      <c r="K430" s="33"/>
      <c r="L430" s="36"/>
      <c r="M430" s="177"/>
      <c r="N430" s="178"/>
      <c r="O430" s="68"/>
      <c r="P430" s="68"/>
      <c r="Q430" s="68"/>
      <c r="R430" s="68"/>
      <c r="S430" s="68"/>
      <c r="T430" s="69"/>
      <c r="U430" s="31"/>
      <c r="V430" s="31"/>
      <c r="W430" s="31"/>
      <c r="X430" s="31"/>
      <c r="Y430" s="31"/>
      <c r="Z430" s="31"/>
      <c r="AA430" s="31"/>
      <c r="AB430" s="31"/>
      <c r="AC430" s="31"/>
      <c r="AD430" s="31"/>
      <c r="AE430" s="31"/>
      <c r="AT430" s="14" t="s">
        <v>143</v>
      </c>
      <c r="AU430" s="14" t="s">
        <v>78</v>
      </c>
    </row>
    <row r="431" spans="1:65" s="2" customFormat="1" ht="19.5">
      <c r="A431" s="31"/>
      <c r="B431" s="32"/>
      <c r="C431" s="33"/>
      <c r="D431" s="174" t="s">
        <v>224</v>
      </c>
      <c r="E431" s="33"/>
      <c r="F431" s="179" t="s">
        <v>641</v>
      </c>
      <c r="G431" s="33"/>
      <c r="H431" s="33"/>
      <c r="I431" s="176"/>
      <c r="J431" s="33"/>
      <c r="K431" s="33"/>
      <c r="L431" s="36"/>
      <c r="M431" s="177"/>
      <c r="N431" s="178"/>
      <c r="O431" s="68"/>
      <c r="P431" s="68"/>
      <c r="Q431" s="68"/>
      <c r="R431" s="68"/>
      <c r="S431" s="68"/>
      <c r="T431" s="69"/>
      <c r="U431" s="31"/>
      <c r="V431" s="31"/>
      <c r="W431" s="31"/>
      <c r="X431" s="31"/>
      <c r="Y431" s="31"/>
      <c r="Z431" s="31"/>
      <c r="AA431" s="31"/>
      <c r="AB431" s="31"/>
      <c r="AC431" s="31"/>
      <c r="AD431" s="31"/>
      <c r="AE431" s="31"/>
      <c r="AT431" s="14" t="s">
        <v>224</v>
      </c>
      <c r="AU431" s="14" t="s">
        <v>78</v>
      </c>
    </row>
    <row r="432" spans="1:65" s="2" customFormat="1" ht="24.2" customHeight="1">
      <c r="A432" s="31"/>
      <c r="B432" s="32"/>
      <c r="C432" s="161" t="s">
        <v>767</v>
      </c>
      <c r="D432" s="161" t="s">
        <v>135</v>
      </c>
      <c r="E432" s="162" t="s">
        <v>768</v>
      </c>
      <c r="F432" s="163" t="s">
        <v>769</v>
      </c>
      <c r="G432" s="164" t="s">
        <v>147</v>
      </c>
      <c r="H432" s="165">
        <v>200</v>
      </c>
      <c r="I432" s="166"/>
      <c r="J432" s="167">
        <f>ROUND(I432*H432,2)</f>
        <v>0</v>
      </c>
      <c r="K432" s="163" t="s">
        <v>139</v>
      </c>
      <c r="L432" s="36"/>
      <c r="M432" s="168" t="s">
        <v>1</v>
      </c>
      <c r="N432" s="169" t="s">
        <v>43</v>
      </c>
      <c r="O432" s="68"/>
      <c r="P432" s="170">
        <f>O432*H432</f>
        <v>0</v>
      </c>
      <c r="Q432" s="170">
        <v>0</v>
      </c>
      <c r="R432" s="170">
        <f>Q432*H432</f>
        <v>0</v>
      </c>
      <c r="S432" s="170">
        <v>0</v>
      </c>
      <c r="T432" s="171">
        <f>S432*H432</f>
        <v>0</v>
      </c>
      <c r="U432" s="31"/>
      <c r="V432" s="31"/>
      <c r="W432" s="31"/>
      <c r="X432" s="31"/>
      <c r="Y432" s="31"/>
      <c r="Z432" s="31"/>
      <c r="AA432" s="31"/>
      <c r="AB432" s="31"/>
      <c r="AC432" s="31"/>
      <c r="AD432" s="31"/>
      <c r="AE432" s="31"/>
      <c r="AR432" s="172" t="s">
        <v>140</v>
      </c>
      <c r="AT432" s="172" t="s">
        <v>135</v>
      </c>
      <c r="AU432" s="172" t="s">
        <v>78</v>
      </c>
      <c r="AY432" s="14" t="s">
        <v>141</v>
      </c>
      <c r="BE432" s="173">
        <f>IF(N432="základní",J432,0)</f>
        <v>0</v>
      </c>
      <c r="BF432" s="173">
        <f>IF(N432="snížená",J432,0)</f>
        <v>0</v>
      </c>
      <c r="BG432" s="173">
        <f>IF(N432="zákl. přenesená",J432,0)</f>
        <v>0</v>
      </c>
      <c r="BH432" s="173">
        <f>IF(N432="sníž. přenesená",J432,0)</f>
        <v>0</v>
      </c>
      <c r="BI432" s="173">
        <f>IF(N432="nulová",J432,0)</f>
        <v>0</v>
      </c>
      <c r="BJ432" s="14" t="s">
        <v>86</v>
      </c>
      <c r="BK432" s="173">
        <f>ROUND(I432*H432,2)</f>
        <v>0</v>
      </c>
      <c r="BL432" s="14" t="s">
        <v>140</v>
      </c>
      <c r="BM432" s="172" t="s">
        <v>770</v>
      </c>
    </row>
    <row r="433" spans="1:65" s="2" customFormat="1" ht="97.5">
      <c r="A433" s="31"/>
      <c r="B433" s="32"/>
      <c r="C433" s="33"/>
      <c r="D433" s="174" t="s">
        <v>143</v>
      </c>
      <c r="E433" s="33"/>
      <c r="F433" s="175" t="s">
        <v>771</v>
      </c>
      <c r="G433" s="33"/>
      <c r="H433" s="33"/>
      <c r="I433" s="176"/>
      <c r="J433" s="33"/>
      <c r="K433" s="33"/>
      <c r="L433" s="36"/>
      <c r="M433" s="177"/>
      <c r="N433" s="178"/>
      <c r="O433" s="68"/>
      <c r="P433" s="68"/>
      <c r="Q433" s="68"/>
      <c r="R433" s="68"/>
      <c r="S433" s="68"/>
      <c r="T433" s="69"/>
      <c r="U433" s="31"/>
      <c r="V433" s="31"/>
      <c r="W433" s="31"/>
      <c r="X433" s="31"/>
      <c r="Y433" s="31"/>
      <c r="Z433" s="31"/>
      <c r="AA433" s="31"/>
      <c r="AB433" s="31"/>
      <c r="AC433" s="31"/>
      <c r="AD433" s="31"/>
      <c r="AE433" s="31"/>
      <c r="AT433" s="14" t="s">
        <v>143</v>
      </c>
      <c r="AU433" s="14" t="s">
        <v>78</v>
      </c>
    </row>
    <row r="434" spans="1:65" s="2" customFormat="1" ht="19.5">
      <c r="A434" s="31"/>
      <c r="B434" s="32"/>
      <c r="C434" s="33"/>
      <c r="D434" s="174" t="s">
        <v>224</v>
      </c>
      <c r="E434" s="33"/>
      <c r="F434" s="179" t="s">
        <v>641</v>
      </c>
      <c r="G434" s="33"/>
      <c r="H434" s="33"/>
      <c r="I434" s="176"/>
      <c r="J434" s="33"/>
      <c r="K434" s="33"/>
      <c r="L434" s="36"/>
      <c r="M434" s="177"/>
      <c r="N434" s="178"/>
      <c r="O434" s="68"/>
      <c r="P434" s="68"/>
      <c r="Q434" s="68"/>
      <c r="R434" s="68"/>
      <c r="S434" s="68"/>
      <c r="T434" s="69"/>
      <c r="U434" s="31"/>
      <c r="V434" s="31"/>
      <c r="W434" s="31"/>
      <c r="X434" s="31"/>
      <c r="Y434" s="31"/>
      <c r="Z434" s="31"/>
      <c r="AA434" s="31"/>
      <c r="AB434" s="31"/>
      <c r="AC434" s="31"/>
      <c r="AD434" s="31"/>
      <c r="AE434" s="31"/>
      <c r="AT434" s="14" t="s">
        <v>224</v>
      </c>
      <c r="AU434" s="14" t="s">
        <v>78</v>
      </c>
    </row>
    <row r="435" spans="1:65" s="2" customFormat="1" ht="33" customHeight="1">
      <c r="A435" s="31"/>
      <c r="B435" s="32"/>
      <c r="C435" s="161" t="s">
        <v>772</v>
      </c>
      <c r="D435" s="161" t="s">
        <v>135</v>
      </c>
      <c r="E435" s="162" t="s">
        <v>773</v>
      </c>
      <c r="F435" s="163" t="s">
        <v>774</v>
      </c>
      <c r="G435" s="164" t="s">
        <v>147</v>
      </c>
      <c r="H435" s="165">
        <v>20</v>
      </c>
      <c r="I435" s="166"/>
      <c r="J435" s="167">
        <f>ROUND(I435*H435,2)</f>
        <v>0</v>
      </c>
      <c r="K435" s="163" t="s">
        <v>139</v>
      </c>
      <c r="L435" s="36"/>
      <c r="M435" s="168" t="s">
        <v>1</v>
      </c>
      <c r="N435" s="169" t="s">
        <v>43</v>
      </c>
      <c r="O435" s="68"/>
      <c r="P435" s="170">
        <f>O435*H435</f>
        <v>0</v>
      </c>
      <c r="Q435" s="170">
        <v>0</v>
      </c>
      <c r="R435" s="170">
        <f>Q435*H435</f>
        <v>0</v>
      </c>
      <c r="S435" s="170">
        <v>0</v>
      </c>
      <c r="T435" s="171">
        <f>S435*H435</f>
        <v>0</v>
      </c>
      <c r="U435" s="31"/>
      <c r="V435" s="31"/>
      <c r="W435" s="31"/>
      <c r="X435" s="31"/>
      <c r="Y435" s="31"/>
      <c r="Z435" s="31"/>
      <c r="AA435" s="31"/>
      <c r="AB435" s="31"/>
      <c r="AC435" s="31"/>
      <c r="AD435" s="31"/>
      <c r="AE435" s="31"/>
      <c r="AR435" s="172" t="s">
        <v>140</v>
      </c>
      <c r="AT435" s="172" t="s">
        <v>135</v>
      </c>
      <c r="AU435" s="172" t="s">
        <v>78</v>
      </c>
      <c r="AY435" s="14" t="s">
        <v>141</v>
      </c>
      <c r="BE435" s="173">
        <f>IF(N435="základní",J435,0)</f>
        <v>0</v>
      </c>
      <c r="BF435" s="173">
        <f>IF(N435="snížená",J435,0)</f>
        <v>0</v>
      </c>
      <c r="BG435" s="173">
        <f>IF(N435="zákl. přenesená",J435,0)</f>
        <v>0</v>
      </c>
      <c r="BH435" s="173">
        <f>IF(N435="sníž. přenesená",J435,0)</f>
        <v>0</v>
      </c>
      <c r="BI435" s="173">
        <f>IF(N435="nulová",J435,0)</f>
        <v>0</v>
      </c>
      <c r="BJ435" s="14" t="s">
        <v>86</v>
      </c>
      <c r="BK435" s="173">
        <f>ROUND(I435*H435,2)</f>
        <v>0</v>
      </c>
      <c r="BL435" s="14" t="s">
        <v>140</v>
      </c>
      <c r="BM435" s="172" t="s">
        <v>775</v>
      </c>
    </row>
    <row r="436" spans="1:65" s="2" customFormat="1" ht="97.5">
      <c r="A436" s="31"/>
      <c r="B436" s="32"/>
      <c r="C436" s="33"/>
      <c r="D436" s="174" t="s">
        <v>143</v>
      </c>
      <c r="E436" s="33"/>
      <c r="F436" s="175" t="s">
        <v>776</v>
      </c>
      <c r="G436" s="33"/>
      <c r="H436" s="33"/>
      <c r="I436" s="176"/>
      <c r="J436" s="33"/>
      <c r="K436" s="33"/>
      <c r="L436" s="36"/>
      <c r="M436" s="177"/>
      <c r="N436" s="178"/>
      <c r="O436" s="68"/>
      <c r="P436" s="68"/>
      <c r="Q436" s="68"/>
      <c r="R436" s="68"/>
      <c r="S436" s="68"/>
      <c r="T436" s="69"/>
      <c r="U436" s="31"/>
      <c r="V436" s="31"/>
      <c r="W436" s="31"/>
      <c r="X436" s="31"/>
      <c r="Y436" s="31"/>
      <c r="Z436" s="31"/>
      <c r="AA436" s="31"/>
      <c r="AB436" s="31"/>
      <c r="AC436" s="31"/>
      <c r="AD436" s="31"/>
      <c r="AE436" s="31"/>
      <c r="AT436" s="14" t="s">
        <v>143</v>
      </c>
      <c r="AU436" s="14" t="s">
        <v>78</v>
      </c>
    </row>
    <row r="437" spans="1:65" s="2" customFormat="1" ht="19.5">
      <c r="A437" s="31"/>
      <c r="B437" s="32"/>
      <c r="C437" s="33"/>
      <c r="D437" s="174" t="s">
        <v>224</v>
      </c>
      <c r="E437" s="33"/>
      <c r="F437" s="179" t="s">
        <v>641</v>
      </c>
      <c r="G437" s="33"/>
      <c r="H437" s="33"/>
      <c r="I437" s="176"/>
      <c r="J437" s="33"/>
      <c r="K437" s="33"/>
      <c r="L437" s="36"/>
      <c r="M437" s="177"/>
      <c r="N437" s="178"/>
      <c r="O437" s="68"/>
      <c r="P437" s="68"/>
      <c r="Q437" s="68"/>
      <c r="R437" s="68"/>
      <c r="S437" s="68"/>
      <c r="T437" s="69"/>
      <c r="U437" s="31"/>
      <c r="V437" s="31"/>
      <c r="W437" s="31"/>
      <c r="X437" s="31"/>
      <c r="Y437" s="31"/>
      <c r="Z437" s="31"/>
      <c r="AA437" s="31"/>
      <c r="AB437" s="31"/>
      <c r="AC437" s="31"/>
      <c r="AD437" s="31"/>
      <c r="AE437" s="31"/>
      <c r="AT437" s="14" t="s">
        <v>224</v>
      </c>
      <c r="AU437" s="14" t="s">
        <v>78</v>
      </c>
    </row>
    <row r="438" spans="1:65" s="2" customFormat="1" ht="33" customHeight="1">
      <c r="A438" s="31"/>
      <c r="B438" s="32"/>
      <c r="C438" s="161" t="s">
        <v>777</v>
      </c>
      <c r="D438" s="161" t="s">
        <v>135</v>
      </c>
      <c r="E438" s="162" t="s">
        <v>778</v>
      </c>
      <c r="F438" s="163" t="s">
        <v>779</v>
      </c>
      <c r="G438" s="164" t="s">
        <v>147</v>
      </c>
      <c r="H438" s="165">
        <v>20</v>
      </c>
      <c r="I438" s="166"/>
      <c r="J438" s="167">
        <f>ROUND(I438*H438,2)</f>
        <v>0</v>
      </c>
      <c r="K438" s="163" t="s">
        <v>139</v>
      </c>
      <c r="L438" s="36"/>
      <c r="M438" s="168" t="s">
        <v>1</v>
      </c>
      <c r="N438" s="169" t="s">
        <v>43</v>
      </c>
      <c r="O438" s="68"/>
      <c r="P438" s="170">
        <f>O438*H438</f>
        <v>0</v>
      </c>
      <c r="Q438" s="170">
        <v>0</v>
      </c>
      <c r="R438" s="170">
        <f>Q438*H438</f>
        <v>0</v>
      </c>
      <c r="S438" s="170">
        <v>0</v>
      </c>
      <c r="T438" s="171">
        <f>S438*H438</f>
        <v>0</v>
      </c>
      <c r="U438" s="31"/>
      <c r="V438" s="31"/>
      <c r="W438" s="31"/>
      <c r="X438" s="31"/>
      <c r="Y438" s="31"/>
      <c r="Z438" s="31"/>
      <c r="AA438" s="31"/>
      <c r="AB438" s="31"/>
      <c r="AC438" s="31"/>
      <c r="AD438" s="31"/>
      <c r="AE438" s="31"/>
      <c r="AR438" s="172" t="s">
        <v>140</v>
      </c>
      <c r="AT438" s="172" t="s">
        <v>135</v>
      </c>
      <c r="AU438" s="172" t="s">
        <v>78</v>
      </c>
      <c r="AY438" s="14" t="s">
        <v>141</v>
      </c>
      <c r="BE438" s="173">
        <f>IF(N438="základní",J438,0)</f>
        <v>0</v>
      </c>
      <c r="BF438" s="173">
        <f>IF(N438="snížená",J438,0)</f>
        <v>0</v>
      </c>
      <c r="BG438" s="173">
        <f>IF(N438="zákl. přenesená",J438,0)</f>
        <v>0</v>
      </c>
      <c r="BH438" s="173">
        <f>IF(N438="sníž. přenesená",J438,0)</f>
        <v>0</v>
      </c>
      <c r="BI438" s="173">
        <f>IF(N438="nulová",J438,0)</f>
        <v>0</v>
      </c>
      <c r="BJ438" s="14" t="s">
        <v>86</v>
      </c>
      <c r="BK438" s="173">
        <f>ROUND(I438*H438,2)</f>
        <v>0</v>
      </c>
      <c r="BL438" s="14" t="s">
        <v>140</v>
      </c>
      <c r="BM438" s="172" t="s">
        <v>780</v>
      </c>
    </row>
    <row r="439" spans="1:65" s="2" customFormat="1" ht="97.5">
      <c r="A439" s="31"/>
      <c r="B439" s="32"/>
      <c r="C439" s="33"/>
      <c r="D439" s="174" t="s">
        <v>143</v>
      </c>
      <c r="E439" s="33"/>
      <c r="F439" s="175" t="s">
        <v>781</v>
      </c>
      <c r="G439" s="33"/>
      <c r="H439" s="33"/>
      <c r="I439" s="176"/>
      <c r="J439" s="33"/>
      <c r="K439" s="33"/>
      <c r="L439" s="36"/>
      <c r="M439" s="177"/>
      <c r="N439" s="178"/>
      <c r="O439" s="68"/>
      <c r="P439" s="68"/>
      <c r="Q439" s="68"/>
      <c r="R439" s="68"/>
      <c r="S439" s="68"/>
      <c r="T439" s="69"/>
      <c r="U439" s="31"/>
      <c r="V439" s="31"/>
      <c r="W439" s="31"/>
      <c r="X439" s="31"/>
      <c r="Y439" s="31"/>
      <c r="Z439" s="31"/>
      <c r="AA439" s="31"/>
      <c r="AB439" s="31"/>
      <c r="AC439" s="31"/>
      <c r="AD439" s="31"/>
      <c r="AE439" s="31"/>
      <c r="AT439" s="14" t="s">
        <v>143</v>
      </c>
      <c r="AU439" s="14" t="s">
        <v>78</v>
      </c>
    </row>
    <row r="440" spans="1:65" s="2" customFormat="1" ht="19.5">
      <c r="A440" s="31"/>
      <c r="B440" s="32"/>
      <c r="C440" s="33"/>
      <c r="D440" s="174" t="s">
        <v>224</v>
      </c>
      <c r="E440" s="33"/>
      <c r="F440" s="179" t="s">
        <v>641</v>
      </c>
      <c r="G440" s="33"/>
      <c r="H440" s="33"/>
      <c r="I440" s="176"/>
      <c r="J440" s="33"/>
      <c r="K440" s="33"/>
      <c r="L440" s="36"/>
      <c r="M440" s="177"/>
      <c r="N440" s="178"/>
      <c r="O440" s="68"/>
      <c r="P440" s="68"/>
      <c r="Q440" s="68"/>
      <c r="R440" s="68"/>
      <c r="S440" s="68"/>
      <c r="T440" s="69"/>
      <c r="U440" s="31"/>
      <c r="V440" s="31"/>
      <c r="W440" s="31"/>
      <c r="X440" s="31"/>
      <c r="Y440" s="31"/>
      <c r="Z440" s="31"/>
      <c r="AA440" s="31"/>
      <c r="AB440" s="31"/>
      <c r="AC440" s="31"/>
      <c r="AD440" s="31"/>
      <c r="AE440" s="31"/>
      <c r="AT440" s="14" t="s">
        <v>224</v>
      </c>
      <c r="AU440" s="14" t="s">
        <v>78</v>
      </c>
    </row>
    <row r="441" spans="1:65" s="2" customFormat="1" ht="33" customHeight="1">
      <c r="A441" s="31"/>
      <c r="B441" s="32"/>
      <c r="C441" s="161" t="s">
        <v>782</v>
      </c>
      <c r="D441" s="161" t="s">
        <v>135</v>
      </c>
      <c r="E441" s="162" t="s">
        <v>783</v>
      </c>
      <c r="F441" s="163" t="s">
        <v>784</v>
      </c>
      <c r="G441" s="164" t="s">
        <v>147</v>
      </c>
      <c r="H441" s="165">
        <v>10</v>
      </c>
      <c r="I441" s="166"/>
      <c r="J441" s="167">
        <f>ROUND(I441*H441,2)</f>
        <v>0</v>
      </c>
      <c r="K441" s="163" t="s">
        <v>139</v>
      </c>
      <c r="L441" s="36"/>
      <c r="M441" s="168" t="s">
        <v>1</v>
      </c>
      <c r="N441" s="169" t="s">
        <v>43</v>
      </c>
      <c r="O441" s="68"/>
      <c r="P441" s="170">
        <f>O441*H441</f>
        <v>0</v>
      </c>
      <c r="Q441" s="170">
        <v>0</v>
      </c>
      <c r="R441" s="170">
        <f>Q441*H441</f>
        <v>0</v>
      </c>
      <c r="S441" s="170">
        <v>0</v>
      </c>
      <c r="T441" s="171">
        <f>S441*H441</f>
        <v>0</v>
      </c>
      <c r="U441" s="31"/>
      <c r="V441" s="31"/>
      <c r="W441" s="31"/>
      <c r="X441" s="31"/>
      <c r="Y441" s="31"/>
      <c r="Z441" s="31"/>
      <c r="AA441" s="31"/>
      <c r="AB441" s="31"/>
      <c r="AC441" s="31"/>
      <c r="AD441" s="31"/>
      <c r="AE441" s="31"/>
      <c r="AR441" s="172" t="s">
        <v>140</v>
      </c>
      <c r="AT441" s="172" t="s">
        <v>135</v>
      </c>
      <c r="AU441" s="172" t="s">
        <v>78</v>
      </c>
      <c r="AY441" s="14" t="s">
        <v>141</v>
      </c>
      <c r="BE441" s="173">
        <f>IF(N441="základní",J441,0)</f>
        <v>0</v>
      </c>
      <c r="BF441" s="173">
        <f>IF(N441="snížená",J441,0)</f>
        <v>0</v>
      </c>
      <c r="BG441" s="173">
        <f>IF(N441="zákl. přenesená",J441,0)</f>
        <v>0</v>
      </c>
      <c r="BH441" s="173">
        <f>IF(N441="sníž. přenesená",J441,0)</f>
        <v>0</v>
      </c>
      <c r="BI441" s="173">
        <f>IF(N441="nulová",J441,0)</f>
        <v>0</v>
      </c>
      <c r="BJ441" s="14" t="s">
        <v>86</v>
      </c>
      <c r="BK441" s="173">
        <f>ROUND(I441*H441,2)</f>
        <v>0</v>
      </c>
      <c r="BL441" s="14" t="s">
        <v>140</v>
      </c>
      <c r="BM441" s="172" t="s">
        <v>785</v>
      </c>
    </row>
    <row r="442" spans="1:65" s="2" customFormat="1" ht="97.5">
      <c r="A442" s="31"/>
      <c r="B442" s="32"/>
      <c r="C442" s="33"/>
      <c r="D442" s="174" t="s">
        <v>143</v>
      </c>
      <c r="E442" s="33"/>
      <c r="F442" s="175" t="s">
        <v>786</v>
      </c>
      <c r="G442" s="33"/>
      <c r="H442" s="33"/>
      <c r="I442" s="176"/>
      <c r="J442" s="33"/>
      <c r="K442" s="33"/>
      <c r="L442" s="36"/>
      <c r="M442" s="177"/>
      <c r="N442" s="178"/>
      <c r="O442" s="68"/>
      <c r="P442" s="68"/>
      <c r="Q442" s="68"/>
      <c r="R442" s="68"/>
      <c r="S442" s="68"/>
      <c r="T442" s="69"/>
      <c r="U442" s="31"/>
      <c r="V442" s="31"/>
      <c r="W442" s="31"/>
      <c r="X442" s="31"/>
      <c r="Y442" s="31"/>
      <c r="Z442" s="31"/>
      <c r="AA442" s="31"/>
      <c r="AB442" s="31"/>
      <c r="AC442" s="31"/>
      <c r="AD442" s="31"/>
      <c r="AE442" s="31"/>
      <c r="AT442" s="14" t="s">
        <v>143</v>
      </c>
      <c r="AU442" s="14" t="s">
        <v>78</v>
      </c>
    </row>
    <row r="443" spans="1:65" s="2" customFormat="1" ht="19.5">
      <c r="A443" s="31"/>
      <c r="B443" s="32"/>
      <c r="C443" s="33"/>
      <c r="D443" s="174" t="s">
        <v>224</v>
      </c>
      <c r="E443" s="33"/>
      <c r="F443" s="179" t="s">
        <v>641</v>
      </c>
      <c r="G443" s="33"/>
      <c r="H443" s="33"/>
      <c r="I443" s="176"/>
      <c r="J443" s="33"/>
      <c r="K443" s="33"/>
      <c r="L443" s="36"/>
      <c r="M443" s="177"/>
      <c r="N443" s="178"/>
      <c r="O443" s="68"/>
      <c r="P443" s="68"/>
      <c r="Q443" s="68"/>
      <c r="R443" s="68"/>
      <c r="S443" s="68"/>
      <c r="T443" s="69"/>
      <c r="U443" s="31"/>
      <c r="V443" s="31"/>
      <c r="W443" s="31"/>
      <c r="X443" s="31"/>
      <c r="Y443" s="31"/>
      <c r="Z443" s="31"/>
      <c r="AA443" s="31"/>
      <c r="AB443" s="31"/>
      <c r="AC443" s="31"/>
      <c r="AD443" s="31"/>
      <c r="AE443" s="31"/>
      <c r="AT443" s="14" t="s">
        <v>224</v>
      </c>
      <c r="AU443" s="14" t="s">
        <v>78</v>
      </c>
    </row>
    <row r="444" spans="1:65" s="2" customFormat="1" ht="33" customHeight="1">
      <c r="A444" s="31"/>
      <c r="B444" s="32"/>
      <c r="C444" s="161" t="s">
        <v>787</v>
      </c>
      <c r="D444" s="161" t="s">
        <v>135</v>
      </c>
      <c r="E444" s="162" t="s">
        <v>788</v>
      </c>
      <c r="F444" s="163" t="s">
        <v>789</v>
      </c>
      <c r="G444" s="164" t="s">
        <v>147</v>
      </c>
      <c r="H444" s="165">
        <v>10</v>
      </c>
      <c r="I444" s="166"/>
      <c r="J444" s="167">
        <f>ROUND(I444*H444,2)</f>
        <v>0</v>
      </c>
      <c r="K444" s="163" t="s">
        <v>139</v>
      </c>
      <c r="L444" s="36"/>
      <c r="M444" s="168" t="s">
        <v>1</v>
      </c>
      <c r="N444" s="169" t="s">
        <v>43</v>
      </c>
      <c r="O444" s="68"/>
      <c r="P444" s="170">
        <f>O444*H444</f>
        <v>0</v>
      </c>
      <c r="Q444" s="170">
        <v>0</v>
      </c>
      <c r="R444" s="170">
        <f>Q444*H444</f>
        <v>0</v>
      </c>
      <c r="S444" s="170">
        <v>0</v>
      </c>
      <c r="T444" s="171">
        <f>S444*H444</f>
        <v>0</v>
      </c>
      <c r="U444" s="31"/>
      <c r="V444" s="31"/>
      <c r="W444" s="31"/>
      <c r="X444" s="31"/>
      <c r="Y444" s="31"/>
      <c r="Z444" s="31"/>
      <c r="AA444" s="31"/>
      <c r="AB444" s="31"/>
      <c r="AC444" s="31"/>
      <c r="AD444" s="31"/>
      <c r="AE444" s="31"/>
      <c r="AR444" s="172" t="s">
        <v>140</v>
      </c>
      <c r="AT444" s="172" t="s">
        <v>135</v>
      </c>
      <c r="AU444" s="172" t="s">
        <v>78</v>
      </c>
      <c r="AY444" s="14" t="s">
        <v>141</v>
      </c>
      <c r="BE444" s="173">
        <f>IF(N444="základní",J444,0)</f>
        <v>0</v>
      </c>
      <c r="BF444" s="173">
        <f>IF(N444="snížená",J444,0)</f>
        <v>0</v>
      </c>
      <c r="BG444" s="173">
        <f>IF(N444="zákl. přenesená",J444,0)</f>
        <v>0</v>
      </c>
      <c r="BH444" s="173">
        <f>IF(N444="sníž. přenesená",J444,0)</f>
        <v>0</v>
      </c>
      <c r="BI444" s="173">
        <f>IF(N444="nulová",J444,0)</f>
        <v>0</v>
      </c>
      <c r="BJ444" s="14" t="s">
        <v>86</v>
      </c>
      <c r="BK444" s="173">
        <f>ROUND(I444*H444,2)</f>
        <v>0</v>
      </c>
      <c r="BL444" s="14" t="s">
        <v>140</v>
      </c>
      <c r="BM444" s="172" t="s">
        <v>790</v>
      </c>
    </row>
    <row r="445" spans="1:65" s="2" customFormat="1" ht="97.5">
      <c r="A445" s="31"/>
      <c r="B445" s="32"/>
      <c r="C445" s="33"/>
      <c r="D445" s="174" t="s">
        <v>143</v>
      </c>
      <c r="E445" s="33"/>
      <c r="F445" s="175" t="s">
        <v>791</v>
      </c>
      <c r="G445" s="33"/>
      <c r="H445" s="33"/>
      <c r="I445" s="176"/>
      <c r="J445" s="33"/>
      <c r="K445" s="33"/>
      <c r="L445" s="36"/>
      <c r="M445" s="177"/>
      <c r="N445" s="178"/>
      <c r="O445" s="68"/>
      <c r="P445" s="68"/>
      <c r="Q445" s="68"/>
      <c r="R445" s="68"/>
      <c r="S445" s="68"/>
      <c r="T445" s="69"/>
      <c r="U445" s="31"/>
      <c r="V445" s="31"/>
      <c r="W445" s="31"/>
      <c r="X445" s="31"/>
      <c r="Y445" s="31"/>
      <c r="Z445" s="31"/>
      <c r="AA445" s="31"/>
      <c r="AB445" s="31"/>
      <c r="AC445" s="31"/>
      <c r="AD445" s="31"/>
      <c r="AE445" s="31"/>
      <c r="AT445" s="14" t="s">
        <v>143</v>
      </c>
      <c r="AU445" s="14" t="s">
        <v>78</v>
      </c>
    </row>
    <row r="446" spans="1:65" s="2" customFormat="1" ht="19.5">
      <c r="A446" s="31"/>
      <c r="B446" s="32"/>
      <c r="C446" s="33"/>
      <c r="D446" s="174" t="s">
        <v>224</v>
      </c>
      <c r="E446" s="33"/>
      <c r="F446" s="179" t="s">
        <v>641</v>
      </c>
      <c r="G446" s="33"/>
      <c r="H446" s="33"/>
      <c r="I446" s="176"/>
      <c r="J446" s="33"/>
      <c r="K446" s="33"/>
      <c r="L446" s="36"/>
      <c r="M446" s="177"/>
      <c r="N446" s="178"/>
      <c r="O446" s="68"/>
      <c r="P446" s="68"/>
      <c r="Q446" s="68"/>
      <c r="R446" s="68"/>
      <c r="S446" s="68"/>
      <c r="T446" s="69"/>
      <c r="U446" s="31"/>
      <c r="V446" s="31"/>
      <c r="W446" s="31"/>
      <c r="X446" s="31"/>
      <c r="Y446" s="31"/>
      <c r="Z446" s="31"/>
      <c r="AA446" s="31"/>
      <c r="AB446" s="31"/>
      <c r="AC446" s="31"/>
      <c r="AD446" s="31"/>
      <c r="AE446" s="31"/>
      <c r="AT446" s="14" t="s">
        <v>224</v>
      </c>
      <c r="AU446" s="14" t="s">
        <v>78</v>
      </c>
    </row>
    <row r="447" spans="1:65" s="2" customFormat="1" ht="24.2" customHeight="1">
      <c r="A447" s="31"/>
      <c r="B447" s="32"/>
      <c r="C447" s="161" t="s">
        <v>792</v>
      </c>
      <c r="D447" s="161" t="s">
        <v>135</v>
      </c>
      <c r="E447" s="162" t="s">
        <v>793</v>
      </c>
      <c r="F447" s="163" t="s">
        <v>794</v>
      </c>
      <c r="G447" s="164" t="s">
        <v>147</v>
      </c>
      <c r="H447" s="165">
        <v>200</v>
      </c>
      <c r="I447" s="166"/>
      <c r="J447" s="167">
        <f>ROUND(I447*H447,2)</f>
        <v>0</v>
      </c>
      <c r="K447" s="163" t="s">
        <v>139</v>
      </c>
      <c r="L447" s="36"/>
      <c r="M447" s="168" t="s">
        <v>1</v>
      </c>
      <c r="N447" s="169" t="s">
        <v>43</v>
      </c>
      <c r="O447" s="68"/>
      <c r="P447" s="170">
        <f>O447*H447</f>
        <v>0</v>
      </c>
      <c r="Q447" s="170">
        <v>0</v>
      </c>
      <c r="R447" s="170">
        <f>Q447*H447</f>
        <v>0</v>
      </c>
      <c r="S447" s="170">
        <v>0</v>
      </c>
      <c r="T447" s="171">
        <f>S447*H447</f>
        <v>0</v>
      </c>
      <c r="U447" s="31"/>
      <c r="V447" s="31"/>
      <c r="W447" s="31"/>
      <c r="X447" s="31"/>
      <c r="Y447" s="31"/>
      <c r="Z447" s="31"/>
      <c r="AA447" s="31"/>
      <c r="AB447" s="31"/>
      <c r="AC447" s="31"/>
      <c r="AD447" s="31"/>
      <c r="AE447" s="31"/>
      <c r="AR447" s="172" t="s">
        <v>140</v>
      </c>
      <c r="AT447" s="172" t="s">
        <v>135</v>
      </c>
      <c r="AU447" s="172" t="s">
        <v>78</v>
      </c>
      <c r="AY447" s="14" t="s">
        <v>141</v>
      </c>
      <c r="BE447" s="173">
        <f>IF(N447="základní",J447,0)</f>
        <v>0</v>
      </c>
      <c r="BF447" s="173">
        <f>IF(N447="snížená",J447,0)</f>
        <v>0</v>
      </c>
      <c r="BG447" s="173">
        <f>IF(N447="zákl. přenesená",J447,0)</f>
        <v>0</v>
      </c>
      <c r="BH447" s="173">
        <f>IF(N447="sníž. přenesená",J447,0)</f>
        <v>0</v>
      </c>
      <c r="BI447" s="173">
        <f>IF(N447="nulová",J447,0)</f>
        <v>0</v>
      </c>
      <c r="BJ447" s="14" t="s">
        <v>86</v>
      </c>
      <c r="BK447" s="173">
        <f>ROUND(I447*H447,2)</f>
        <v>0</v>
      </c>
      <c r="BL447" s="14" t="s">
        <v>140</v>
      </c>
      <c r="BM447" s="172" t="s">
        <v>795</v>
      </c>
    </row>
    <row r="448" spans="1:65" s="2" customFormat="1" ht="97.5">
      <c r="A448" s="31"/>
      <c r="B448" s="32"/>
      <c r="C448" s="33"/>
      <c r="D448" s="174" t="s">
        <v>143</v>
      </c>
      <c r="E448" s="33"/>
      <c r="F448" s="175" t="s">
        <v>796</v>
      </c>
      <c r="G448" s="33"/>
      <c r="H448" s="33"/>
      <c r="I448" s="176"/>
      <c r="J448" s="33"/>
      <c r="K448" s="33"/>
      <c r="L448" s="36"/>
      <c r="M448" s="177"/>
      <c r="N448" s="178"/>
      <c r="O448" s="68"/>
      <c r="P448" s="68"/>
      <c r="Q448" s="68"/>
      <c r="R448" s="68"/>
      <c r="S448" s="68"/>
      <c r="T448" s="69"/>
      <c r="U448" s="31"/>
      <c r="V448" s="31"/>
      <c r="W448" s="31"/>
      <c r="X448" s="31"/>
      <c r="Y448" s="31"/>
      <c r="Z448" s="31"/>
      <c r="AA448" s="31"/>
      <c r="AB448" s="31"/>
      <c r="AC448" s="31"/>
      <c r="AD448" s="31"/>
      <c r="AE448" s="31"/>
      <c r="AT448" s="14" t="s">
        <v>143</v>
      </c>
      <c r="AU448" s="14" t="s">
        <v>78</v>
      </c>
    </row>
    <row r="449" spans="1:65" s="2" customFormat="1" ht="19.5">
      <c r="A449" s="31"/>
      <c r="B449" s="32"/>
      <c r="C449" s="33"/>
      <c r="D449" s="174" t="s">
        <v>224</v>
      </c>
      <c r="E449" s="33"/>
      <c r="F449" s="179" t="s">
        <v>641</v>
      </c>
      <c r="G449" s="33"/>
      <c r="H449" s="33"/>
      <c r="I449" s="176"/>
      <c r="J449" s="33"/>
      <c r="K449" s="33"/>
      <c r="L449" s="36"/>
      <c r="M449" s="177"/>
      <c r="N449" s="178"/>
      <c r="O449" s="68"/>
      <c r="P449" s="68"/>
      <c r="Q449" s="68"/>
      <c r="R449" s="68"/>
      <c r="S449" s="68"/>
      <c r="T449" s="69"/>
      <c r="U449" s="31"/>
      <c r="V449" s="31"/>
      <c r="W449" s="31"/>
      <c r="X449" s="31"/>
      <c r="Y449" s="31"/>
      <c r="Z449" s="31"/>
      <c r="AA449" s="31"/>
      <c r="AB449" s="31"/>
      <c r="AC449" s="31"/>
      <c r="AD449" s="31"/>
      <c r="AE449" s="31"/>
      <c r="AT449" s="14" t="s">
        <v>224</v>
      </c>
      <c r="AU449" s="14" t="s">
        <v>78</v>
      </c>
    </row>
    <row r="450" spans="1:65" s="2" customFormat="1" ht="33" customHeight="1">
      <c r="A450" s="31"/>
      <c r="B450" s="32"/>
      <c r="C450" s="161" t="s">
        <v>797</v>
      </c>
      <c r="D450" s="161" t="s">
        <v>135</v>
      </c>
      <c r="E450" s="162" t="s">
        <v>798</v>
      </c>
      <c r="F450" s="163" t="s">
        <v>799</v>
      </c>
      <c r="G450" s="164" t="s">
        <v>147</v>
      </c>
      <c r="H450" s="165">
        <v>200</v>
      </c>
      <c r="I450" s="166"/>
      <c r="J450" s="167">
        <f>ROUND(I450*H450,2)</f>
        <v>0</v>
      </c>
      <c r="K450" s="163" t="s">
        <v>139</v>
      </c>
      <c r="L450" s="36"/>
      <c r="M450" s="168" t="s">
        <v>1</v>
      </c>
      <c r="N450" s="169" t="s">
        <v>43</v>
      </c>
      <c r="O450" s="68"/>
      <c r="P450" s="170">
        <f>O450*H450</f>
        <v>0</v>
      </c>
      <c r="Q450" s="170">
        <v>0</v>
      </c>
      <c r="R450" s="170">
        <f>Q450*H450</f>
        <v>0</v>
      </c>
      <c r="S450" s="170">
        <v>0</v>
      </c>
      <c r="T450" s="171">
        <f>S450*H450</f>
        <v>0</v>
      </c>
      <c r="U450" s="31"/>
      <c r="V450" s="31"/>
      <c r="W450" s="31"/>
      <c r="X450" s="31"/>
      <c r="Y450" s="31"/>
      <c r="Z450" s="31"/>
      <c r="AA450" s="31"/>
      <c r="AB450" s="31"/>
      <c r="AC450" s="31"/>
      <c r="AD450" s="31"/>
      <c r="AE450" s="31"/>
      <c r="AR450" s="172" t="s">
        <v>140</v>
      </c>
      <c r="AT450" s="172" t="s">
        <v>135</v>
      </c>
      <c r="AU450" s="172" t="s">
        <v>78</v>
      </c>
      <c r="AY450" s="14" t="s">
        <v>141</v>
      </c>
      <c r="BE450" s="173">
        <f>IF(N450="základní",J450,0)</f>
        <v>0</v>
      </c>
      <c r="BF450" s="173">
        <f>IF(N450="snížená",J450,0)</f>
        <v>0</v>
      </c>
      <c r="BG450" s="173">
        <f>IF(N450="zákl. přenesená",J450,0)</f>
        <v>0</v>
      </c>
      <c r="BH450" s="173">
        <f>IF(N450="sníž. přenesená",J450,0)</f>
        <v>0</v>
      </c>
      <c r="BI450" s="173">
        <f>IF(N450="nulová",J450,0)</f>
        <v>0</v>
      </c>
      <c r="BJ450" s="14" t="s">
        <v>86</v>
      </c>
      <c r="BK450" s="173">
        <f>ROUND(I450*H450,2)</f>
        <v>0</v>
      </c>
      <c r="BL450" s="14" t="s">
        <v>140</v>
      </c>
      <c r="BM450" s="172" t="s">
        <v>800</v>
      </c>
    </row>
    <row r="451" spans="1:65" s="2" customFormat="1" ht="87.75">
      <c r="A451" s="31"/>
      <c r="B451" s="32"/>
      <c r="C451" s="33"/>
      <c r="D451" s="174" t="s">
        <v>143</v>
      </c>
      <c r="E451" s="33"/>
      <c r="F451" s="175" t="s">
        <v>801</v>
      </c>
      <c r="G451" s="33"/>
      <c r="H451" s="33"/>
      <c r="I451" s="176"/>
      <c r="J451" s="33"/>
      <c r="K451" s="33"/>
      <c r="L451" s="36"/>
      <c r="M451" s="177"/>
      <c r="N451" s="178"/>
      <c r="O451" s="68"/>
      <c r="P451" s="68"/>
      <c r="Q451" s="68"/>
      <c r="R451" s="68"/>
      <c r="S451" s="68"/>
      <c r="T451" s="69"/>
      <c r="U451" s="31"/>
      <c r="V451" s="31"/>
      <c r="W451" s="31"/>
      <c r="X451" s="31"/>
      <c r="Y451" s="31"/>
      <c r="Z451" s="31"/>
      <c r="AA451" s="31"/>
      <c r="AB451" s="31"/>
      <c r="AC451" s="31"/>
      <c r="AD451" s="31"/>
      <c r="AE451" s="31"/>
      <c r="AT451" s="14" t="s">
        <v>143</v>
      </c>
      <c r="AU451" s="14" t="s">
        <v>78</v>
      </c>
    </row>
    <row r="452" spans="1:65" s="2" customFormat="1" ht="19.5">
      <c r="A452" s="31"/>
      <c r="B452" s="32"/>
      <c r="C452" s="33"/>
      <c r="D452" s="174" t="s">
        <v>224</v>
      </c>
      <c r="E452" s="33"/>
      <c r="F452" s="179" t="s">
        <v>641</v>
      </c>
      <c r="G452" s="33"/>
      <c r="H452" s="33"/>
      <c r="I452" s="176"/>
      <c r="J452" s="33"/>
      <c r="K452" s="33"/>
      <c r="L452" s="36"/>
      <c r="M452" s="177"/>
      <c r="N452" s="178"/>
      <c r="O452" s="68"/>
      <c r="P452" s="68"/>
      <c r="Q452" s="68"/>
      <c r="R452" s="68"/>
      <c r="S452" s="68"/>
      <c r="T452" s="69"/>
      <c r="U452" s="31"/>
      <c r="V452" s="31"/>
      <c r="W452" s="31"/>
      <c r="X452" s="31"/>
      <c r="Y452" s="31"/>
      <c r="Z452" s="31"/>
      <c r="AA452" s="31"/>
      <c r="AB452" s="31"/>
      <c r="AC452" s="31"/>
      <c r="AD452" s="31"/>
      <c r="AE452" s="31"/>
      <c r="AT452" s="14" t="s">
        <v>224</v>
      </c>
      <c r="AU452" s="14" t="s">
        <v>78</v>
      </c>
    </row>
    <row r="453" spans="1:65" s="2" customFormat="1" ht="33" customHeight="1">
      <c r="A453" s="31"/>
      <c r="B453" s="32"/>
      <c r="C453" s="161" t="s">
        <v>802</v>
      </c>
      <c r="D453" s="161" t="s">
        <v>135</v>
      </c>
      <c r="E453" s="162" t="s">
        <v>803</v>
      </c>
      <c r="F453" s="163" t="s">
        <v>804</v>
      </c>
      <c r="G453" s="164" t="s">
        <v>147</v>
      </c>
      <c r="H453" s="165">
        <v>200</v>
      </c>
      <c r="I453" s="166"/>
      <c r="J453" s="167">
        <f>ROUND(I453*H453,2)</f>
        <v>0</v>
      </c>
      <c r="K453" s="163" t="s">
        <v>139</v>
      </c>
      <c r="L453" s="36"/>
      <c r="M453" s="168" t="s">
        <v>1</v>
      </c>
      <c r="N453" s="169" t="s">
        <v>43</v>
      </c>
      <c r="O453" s="68"/>
      <c r="P453" s="170">
        <f>O453*H453</f>
        <v>0</v>
      </c>
      <c r="Q453" s="170">
        <v>0</v>
      </c>
      <c r="R453" s="170">
        <f>Q453*H453</f>
        <v>0</v>
      </c>
      <c r="S453" s="170">
        <v>0</v>
      </c>
      <c r="T453" s="171">
        <f>S453*H453</f>
        <v>0</v>
      </c>
      <c r="U453" s="31"/>
      <c r="V453" s="31"/>
      <c r="W453" s="31"/>
      <c r="X453" s="31"/>
      <c r="Y453" s="31"/>
      <c r="Z453" s="31"/>
      <c r="AA453" s="31"/>
      <c r="AB453" s="31"/>
      <c r="AC453" s="31"/>
      <c r="AD453" s="31"/>
      <c r="AE453" s="31"/>
      <c r="AR453" s="172" t="s">
        <v>140</v>
      </c>
      <c r="AT453" s="172" t="s">
        <v>135</v>
      </c>
      <c r="AU453" s="172" t="s">
        <v>78</v>
      </c>
      <c r="AY453" s="14" t="s">
        <v>141</v>
      </c>
      <c r="BE453" s="173">
        <f>IF(N453="základní",J453,0)</f>
        <v>0</v>
      </c>
      <c r="BF453" s="173">
        <f>IF(N453="snížená",J453,0)</f>
        <v>0</v>
      </c>
      <c r="BG453" s="173">
        <f>IF(N453="zákl. přenesená",J453,0)</f>
        <v>0</v>
      </c>
      <c r="BH453" s="173">
        <f>IF(N453="sníž. přenesená",J453,0)</f>
        <v>0</v>
      </c>
      <c r="BI453" s="173">
        <f>IF(N453="nulová",J453,0)</f>
        <v>0</v>
      </c>
      <c r="BJ453" s="14" t="s">
        <v>86</v>
      </c>
      <c r="BK453" s="173">
        <f>ROUND(I453*H453,2)</f>
        <v>0</v>
      </c>
      <c r="BL453" s="14" t="s">
        <v>140</v>
      </c>
      <c r="BM453" s="172" t="s">
        <v>805</v>
      </c>
    </row>
    <row r="454" spans="1:65" s="2" customFormat="1" ht="87.75">
      <c r="A454" s="31"/>
      <c r="B454" s="32"/>
      <c r="C454" s="33"/>
      <c r="D454" s="174" t="s">
        <v>143</v>
      </c>
      <c r="E454" s="33"/>
      <c r="F454" s="175" t="s">
        <v>806</v>
      </c>
      <c r="G454" s="33"/>
      <c r="H454" s="33"/>
      <c r="I454" s="176"/>
      <c r="J454" s="33"/>
      <c r="K454" s="33"/>
      <c r="L454" s="36"/>
      <c r="M454" s="177"/>
      <c r="N454" s="178"/>
      <c r="O454" s="68"/>
      <c r="P454" s="68"/>
      <c r="Q454" s="68"/>
      <c r="R454" s="68"/>
      <c r="S454" s="68"/>
      <c r="T454" s="69"/>
      <c r="U454" s="31"/>
      <c r="V454" s="31"/>
      <c r="W454" s="31"/>
      <c r="X454" s="31"/>
      <c r="Y454" s="31"/>
      <c r="Z454" s="31"/>
      <c r="AA454" s="31"/>
      <c r="AB454" s="31"/>
      <c r="AC454" s="31"/>
      <c r="AD454" s="31"/>
      <c r="AE454" s="31"/>
      <c r="AT454" s="14" t="s">
        <v>143</v>
      </c>
      <c r="AU454" s="14" t="s">
        <v>78</v>
      </c>
    </row>
    <row r="455" spans="1:65" s="2" customFormat="1" ht="19.5">
      <c r="A455" s="31"/>
      <c r="B455" s="32"/>
      <c r="C455" s="33"/>
      <c r="D455" s="174" t="s">
        <v>224</v>
      </c>
      <c r="E455" s="33"/>
      <c r="F455" s="179" t="s">
        <v>641</v>
      </c>
      <c r="G455" s="33"/>
      <c r="H455" s="33"/>
      <c r="I455" s="176"/>
      <c r="J455" s="33"/>
      <c r="K455" s="33"/>
      <c r="L455" s="36"/>
      <c r="M455" s="177"/>
      <c r="N455" s="178"/>
      <c r="O455" s="68"/>
      <c r="P455" s="68"/>
      <c r="Q455" s="68"/>
      <c r="R455" s="68"/>
      <c r="S455" s="68"/>
      <c r="T455" s="69"/>
      <c r="U455" s="31"/>
      <c r="V455" s="31"/>
      <c r="W455" s="31"/>
      <c r="X455" s="31"/>
      <c r="Y455" s="31"/>
      <c r="Z455" s="31"/>
      <c r="AA455" s="31"/>
      <c r="AB455" s="31"/>
      <c r="AC455" s="31"/>
      <c r="AD455" s="31"/>
      <c r="AE455" s="31"/>
      <c r="AT455" s="14" t="s">
        <v>224</v>
      </c>
      <c r="AU455" s="14" t="s">
        <v>78</v>
      </c>
    </row>
    <row r="456" spans="1:65" s="2" customFormat="1" ht="33" customHeight="1">
      <c r="A456" s="31"/>
      <c r="B456" s="32"/>
      <c r="C456" s="161" t="s">
        <v>807</v>
      </c>
      <c r="D456" s="161" t="s">
        <v>135</v>
      </c>
      <c r="E456" s="162" t="s">
        <v>808</v>
      </c>
      <c r="F456" s="163" t="s">
        <v>809</v>
      </c>
      <c r="G456" s="164" t="s">
        <v>147</v>
      </c>
      <c r="H456" s="165">
        <v>20</v>
      </c>
      <c r="I456" s="166"/>
      <c r="J456" s="167">
        <f>ROUND(I456*H456,2)</f>
        <v>0</v>
      </c>
      <c r="K456" s="163" t="s">
        <v>139</v>
      </c>
      <c r="L456" s="36"/>
      <c r="M456" s="168" t="s">
        <v>1</v>
      </c>
      <c r="N456" s="169" t="s">
        <v>43</v>
      </c>
      <c r="O456" s="68"/>
      <c r="P456" s="170">
        <f>O456*H456</f>
        <v>0</v>
      </c>
      <c r="Q456" s="170">
        <v>0</v>
      </c>
      <c r="R456" s="170">
        <f>Q456*H456</f>
        <v>0</v>
      </c>
      <c r="S456" s="170">
        <v>0</v>
      </c>
      <c r="T456" s="171">
        <f>S456*H456</f>
        <v>0</v>
      </c>
      <c r="U456" s="31"/>
      <c r="V456" s="31"/>
      <c r="W456" s="31"/>
      <c r="X456" s="31"/>
      <c r="Y456" s="31"/>
      <c r="Z456" s="31"/>
      <c r="AA456" s="31"/>
      <c r="AB456" s="31"/>
      <c r="AC456" s="31"/>
      <c r="AD456" s="31"/>
      <c r="AE456" s="31"/>
      <c r="AR456" s="172" t="s">
        <v>140</v>
      </c>
      <c r="AT456" s="172" t="s">
        <v>135</v>
      </c>
      <c r="AU456" s="172" t="s">
        <v>78</v>
      </c>
      <c r="AY456" s="14" t="s">
        <v>141</v>
      </c>
      <c r="BE456" s="173">
        <f>IF(N456="základní",J456,0)</f>
        <v>0</v>
      </c>
      <c r="BF456" s="173">
        <f>IF(N456="snížená",J456,0)</f>
        <v>0</v>
      </c>
      <c r="BG456" s="173">
        <f>IF(N456="zákl. přenesená",J456,0)</f>
        <v>0</v>
      </c>
      <c r="BH456" s="173">
        <f>IF(N456="sníž. přenesená",J456,0)</f>
        <v>0</v>
      </c>
      <c r="BI456" s="173">
        <f>IF(N456="nulová",J456,0)</f>
        <v>0</v>
      </c>
      <c r="BJ456" s="14" t="s">
        <v>86</v>
      </c>
      <c r="BK456" s="173">
        <f>ROUND(I456*H456,2)</f>
        <v>0</v>
      </c>
      <c r="BL456" s="14" t="s">
        <v>140</v>
      </c>
      <c r="BM456" s="172" t="s">
        <v>810</v>
      </c>
    </row>
    <row r="457" spans="1:65" s="2" customFormat="1" ht="87.75">
      <c r="A457" s="31"/>
      <c r="B457" s="32"/>
      <c r="C457" s="33"/>
      <c r="D457" s="174" t="s">
        <v>143</v>
      </c>
      <c r="E457" s="33"/>
      <c r="F457" s="175" t="s">
        <v>811</v>
      </c>
      <c r="G457" s="33"/>
      <c r="H457" s="33"/>
      <c r="I457" s="176"/>
      <c r="J457" s="33"/>
      <c r="K457" s="33"/>
      <c r="L457" s="36"/>
      <c r="M457" s="177"/>
      <c r="N457" s="178"/>
      <c r="O457" s="68"/>
      <c r="P457" s="68"/>
      <c r="Q457" s="68"/>
      <c r="R457" s="68"/>
      <c r="S457" s="68"/>
      <c r="T457" s="69"/>
      <c r="U457" s="31"/>
      <c r="V457" s="31"/>
      <c r="W457" s="31"/>
      <c r="X457" s="31"/>
      <c r="Y457" s="31"/>
      <c r="Z457" s="31"/>
      <c r="AA457" s="31"/>
      <c r="AB457" s="31"/>
      <c r="AC457" s="31"/>
      <c r="AD457" s="31"/>
      <c r="AE457" s="31"/>
      <c r="AT457" s="14" t="s">
        <v>143</v>
      </c>
      <c r="AU457" s="14" t="s">
        <v>78</v>
      </c>
    </row>
    <row r="458" spans="1:65" s="2" customFormat="1" ht="19.5">
      <c r="A458" s="31"/>
      <c r="B458" s="32"/>
      <c r="C458" s="33"/>
      <c r="D458" s="174" t="s">
        <v>224</v>
      </c>
      <c r="E458" s="33"/>
      <c r="F458" s="179" t="s">
        <v>641</v>
      </c>
      <c r="G458" s="33"/>
      <c r="H458" s="33"/>
      <c r="I458" s="176"/>
      <c r="J458" s="33"/>
      <c r="K458" s="33"/>
      <c r="L458" s="36"/>
      <c r="M458" s="177"/>
      <c r="N458" s="178"/>
      <c r="O458" s="68"/>
      <c r="P458" s="68"/>
      <c r="Q458" s="68"/>
      <c r="R458" s="68"/>
      <c r="S458" s="68"/>
      <c r="T458" s="69"/>
      <c r="U458" s="31"/>
      <c r="V458" s="31"/>
      <c r="W458" s="31"/>
      <c r="X458" s="31"/>
      <c r="Y458" s="31"/>
      <c r="Z458" s="31"/>
      <c r="AA458" s="31"/>
      <c r="AB458" s="31"/>
      <c r="AC458" s="31"/>
      <c r="AD458" s="31"/>
      <c r="AE458" s="31"/>
      <c r="AT458" s="14" t="s">
        <v>224</v>
      </c>
      <c r="AU458" s="14" t="s">
        <v>78</v>
      </c>
    </row>
    <row r="459" spans="1:65" s="2" customFormat="1" ht="37.9" customHeight="1">
      <c r="A459" s="31"/>
      <c r="B459" s="32"/>
      <c r="C459" s="161" t="s">
        <v>812</v>
      </c>
      <c r="D459" s="161" t="s">
        <v>135</v>
      </c>
      <c r="E459" s="162" t="s">
        <v>813</v>
      </c>
      <c r="F459" s="163" t="s">
        <v>814</v>
      </c>
      <c r="G459" s="164" t="s">
        <v>147</v>
      </c>
      <c r="H459" s="165">
        <v>20</v>
      </c>
      <c r="I459" s="166"/>
      <c r="J459" s="167">
        <f>ROUND(I459*H459,2)</f>
        <v>0</v>
      </c>
      <c r="K459" s="163" t="s">
        <v>139</v>
      </c>
      <c r="L459" s="36"/>
      <c r="M459" s="168" t="s">
        <v>1</v>
      </c>
      <c r="N459" s="169" t="s">
        <v>43</v>
      </c>
      <c r="O459" s="68"/>
      <c r="P459" s="170">
        <f>O459*H459</f>
        <v>0</v>
      </c>
      <c r="Q459" s="170">
        <v>0</v>
      </c>
      <c r="R459" s="170">
        <f>Q459*H459</f>
        <v>0</v>
      </c>
      <c r="S459" s="170">
        <v>0</v>
      </c>
      <c r="T459" s="171">
        <f>S459*H459</f>
        <v>0</v>
      </c>
      <c r="U459" s="31"/>
      <c r="V459" s="31"/>
      <c r="W459" s="31"/>
      <c r="X459" s="31"/>
      <c r="Y459" s="31"/>
      <c r="Z459" s="31"/>
      <c r="AA459" s="31"/>
      <c r="AB459" s="31"/>
      <c r="AC459" s="31"/>
      <c r="AD459" s="31"/>
      <c r="AE459" s="31"/>
      <c r="AR459" s="172" t="s">
        <v>140</v>
      </c>
      <c r="AT459" s="172" t="s">
        <v>135</v>
      </c>
      <c r="AU459" s="172" t="s">
        <v>78</v>
      </c>
      <c r="AY459" s="14" t="s">
        <v>141</v>
      </c>
      <c r="BE459" s="173">
        <f>IF(N459="základní",J459,0)</f>
        <v>0</v>
      </c>
      <c r="BF459" s="173">
        <f>IF(N459="snížená",J459,0)</f>
        <v>0</v>
      </c>
      <c r="BG459" s="173">
        <f>IF(N459="zákl. přenesená",J459,0)</f>
        <v>0</v>
      </c>
      <c r="BH459" s="173">
        <f>IF(N459="sníž. přenesená",J459,0)</f>
        <v>0</v>
      </c>
      <c r="BI459" s="173">
        <f>IF(N459="nulová",J459,0)</f>
        <v>0</v>
      </c>
      <c r="BJ459" s="14" t="s">
        <v>86</v>
      </c>
      <c r="BK459" s="173">
        <f>ROUND(I459*H459,2)</f>
        <v>0</v>
      </c>
      <c r="BL459" s="14" t="s">
        <v>140</v>
      </c>
      <c r="BM459" s="172" t="s">
        <v>815</v>
      </c>
    </row>
    <row r="460" spans="1:65" s="2" customFormat="1" ht="87.75">
      <c r="A460" s="31"/>
      <c r="B460" s="32"/>
      <c r="C460" s="33"/>
      <c r="D460" s="174" t="s">
        <v>143</v>
      </c>
      <c r="E460" s="33"/>
      <c r="F460" s="175" t="s">
        <v>816</v>
      </c>
      <c r="G460" s="33"/>
      <c r="H460" s="33"/>
      <c r="I460" s="176"/>
      <c r="J460" s="33"/>
      <c r="K460" s="33"/>
      <c r="L460" s="36"/>
      <c r="M460" s="177"/>
      <c r="N460" s="178"/>
      <c r="O460" s="68"/>
      <c r="P460" s="68"/>
      <c r="Q460" s="68"/>
      <c r="R460" s="68"/>
      <c r="S460" s="68"/>
      <c r="T460" s="69"/>
      <c r="U460" s="31"/>
      <c r="V460" s="31"/>
      <c r="W460" s="31"/>
      <c r="X460" s="31"/>
      <c r="Y460" s="31"/>
      <c r="Z460" s="31"/>
      <c r="AA460" s="31"/>
      <c r="AB460" s="31"/>
      <c r="AC460" s="31"/>
      <c r="AD460" s="31"/>
      <c r="AE460" s="31"/>
      <c r="AT460" s="14" t="s">
        <v>143</v>
      </c>
      <c r="AU460" s="14" t="s">
        <v>78</v>
      </c>
    </row>
    <row r="461" spans="1:65" s="2" customFormat="1" ht="19.5">
      <c r="A461" s="31"/>
      <c r="B461" s="32"/>
      <c r="C461" s="33"/>
      <c r="D461" s="174" t="s">
        <v>224</v>
      </c>
      <c r="E461" s="33"/>
      <c r="F461" s="179" t="s">
        <v>641</v>
      </c>
      <c r="G461" s="33"/>
      <c r="H461" s="33"/>
      <c r="I461" s="176"/>
      <c r="J461" s="33"/>
      <c r="K461" s="33"/>
      <c r="L461" s="36"/>
      <c r="M461" s="177"/>
      <c r="N461" s="178"/>
      <c r="O461" s="68"/>
      <c r="P461" s="68"/>
      <c r="Q461" s="68"/>
      <c r="R461" s="68"/>
      <c r="S461" s="68"/>
      <c r="T461" s="69"/>
      <c r="U461" s="31"/>
      <c r="V461" s="31"/>
      <c r="W461" s="31"/>
      <c r="X461" s="31"/>
      <c r="Y461" s="31"/>
      <c r="Z461" s="31"/>
      <c r="AA461" s="31"/>
      <c r="AB461" s="31"/>
      <c r="AC461" s="31"/>
      <c r="AD461" s="31"/>
      <c r="AE461" s="31"/>
      <c r="AT461" s="14" t="s">
        <v>224</v>
      </c>
      <c r="AU461" s="14" t="s">
        <v>78</v>
      </c>
    </row>
    <row r="462" spans="1:65" s="2" customFormat="1" ht="37.9" customHeight="1">
      <c r="A462" s="31"/>
      <c r="B462" s="32"/>
      <c r="C462" s="161" t="s">
        <v>817</v>
      </c>
      <c r="D462" s="161" t="s">
        <v>135</v>
      </c>
      <c r="E462" s="162" t="s">
        <v>818</v>
      </c>
      <c r="F462" s="163" t="s">
        <v>819</v>
      </c>
      <c r="G462" s="164" t="s">
        <v>147</v>
      </c>
      <c r="H462" s="165">
        <v>10</v>
      </c>
      <c r="I462" s="166"/>
      <c r="J462" s="167">
        <f>ROUND(I462*H462,2)</f>
        <v>0</v>
      </c>
      <c r="K462" s="163" t="s">
        <v>139</v>
      </c>
      <c r="L462" s="36"/>
      <c r="M462" s="168" t="s">
        <v>1</v>
      </c>
      <c r="N462" s="169" t="s">
        <v>43</v>
      </c>
      <c r="O462" s="68"/>
      <c r="P462" s="170">
        <f>O462*H462</f>
        <v>0</v>
      </c>
      <c r="Q462" s="170">
        <v>0</v>
      </c>
      <c r="R462" s="170">
        <f>Q462*H462</f>
        <v>0</v>
      </c>
      <c r="S462" s="170">
        <v>0</v>
      </c>
      <c r="T462" s="171">
        <f>S462*H462</f>
        <v>0</v>
      </c>
      <c r="U462" s="31"/>
      <c r="V462" s="31"/>
      <c r="W462" s="31"/>
      <c r="X462" s="31"/>
      <c r="Y462" s="31"/>
      <c r="Z462" s="31"/>
      <c r="AA462" s="31"/>
      <c r="AB462" s="31"/>
      <c r="AC462" s="31"/>
      <c r="AD462" s="31"/>
      <c r="AE462" s="31"/>
      <c r="AR462" s="172" t="s">
        <v>140</v>
      </c>
      <c r="AT462" s="172" t="s">
        <v>135</v>
      </c>
      <c r="AU462" s="172" t="s">
        <v>78</v>
      </c>
      <c r="AY462" s="14" t="s">
        <v>141</v>
      </c>
      <c r="BE462" s="173">
        <f>IF(N462="základní",J462,0)</f>
        <v>0</v>
      </c>
      <c r="BF462" s="173">
        <f>IF(N462="snížená",J462,0)</f>
        <v>0</v>
      </c>
      <c r="BG462" s="173">
        <f>IF(N462="zákl. přenesená",J462,0)</f>
        <v>0</v>
      </c>
      <c r="BH462" s="173">
        <f>IF(N462="sníž. přenesená",J462,0)</f>
        <v>0</v>
      </c>
      <c r="BI462" s="173">
        <f>IF(N462="nulová",J462,0)</f>
        <v>0</v>
      </c>
      <c r="BJ462" s="14" t="s">
        <v>86</v>
      </c>
      <c r="BK462" s="173">
        <f>ROUND(I462*H462,2)</f>
        <v>0</v>
      </c>
      <c r="BL462" s="14" t="s">
        <v>140</v>
      </c>
      <c r="BM462" s="172" t="s">
        <v>820</v>
      </c>
    </row>
    <row r="463" spans="1:65" s="2" customFormat="1" ht="87.75">
      <c r="A463" s="31"/>
      <c r="B463" s="32"/>
      <c r="C463" s="33"/>
      <c r="D463" s="174" t="s">
        <v>143</v>
      </c>
      <c r="E463" s="33"/>
      <c r="F463" s="175" t="s">
        <v>821</v>
      </c>
      <c r="G463" s="33"/>
      <c r="H463" s="33"/>
      <c r="I463" s="176"/>
      <c r="J463" s="33"/>
      <c r="K463" s="33"/>
      <c r="L463" s="36"/>
      <c r="M463" s="177"/>
      <c r="N463" s="178"/>
      <c r="O463" s="68"/>
      <c r="P463" s="68"/>
      <c r="Q463" s="68"/>
      <c r="R463" s="68"/>
      <c r="S463" s="68"/>
      <c r="T463" s="69"/>
      <c r="U463" s="31"/>
      <c r="V463" s="31"/>
      <c r="W463" s="31"/>
      <c r="X463" s="31"/>
      <c r="Y463" s="31"/>
      <c r="Z463" s="31"/>
      <c r="AA463" s="31"/>
      <c r="AB463" s="31"/>
      <c r="AC463" s="31"/>
      <c r="AD463" s="31"/>
      <c r="AE463" s="31"/>
      <c r="AT463" s="14" t="s">
        <v>143</v>
      </c>
      <c r="AU463" s="14" t="s">
        <v>78</v>
      </c>
    </row>
    <row r="464" spans="1:65" s="2" customFormat="1" ht="19.5">
      <c r="A464" s="31"/>
      <c r="B464" s="32"/>
      <c r="C464" s="33"/>
      <c r="D464" s="174" t="s">
        <v>224</v>
      </c>
      <c r="E464" s="33"/>
      <c r="F464" s="179" t="s">
        <v>641</v>
      </c>
      <c r="G464" s="33"/>
      <c r="H464" s="33"/>
      <c r="I464" s="176"/>
      <c r="J464" s="33"/>
      <c r="K464" s="33"/>
      <c r="L464" s="36"/>
      <c r="M464" s="177"/>
      <c r="N464" s="178"/>
      <c r="O464" s="68"/>
      <c r="P464" s="68"/>
      <c r="Q464" s="68"/>
      <c r="R464" s="68"/>
      <c r="S464" s="68"/>
      <c r="T464" s="69"/>
      <c r="U464" s="31"/>
      <c r="V464" s="31"/>
      <c r="W464" s="31"/>
      <c r="X464" s="31"/>
      <c r="Y464" s="31"/>
      <c r="Z464" s="31"/>
      <c r="AA464" s="31"/>
      <c r="AB464" s="31"/>
      <c r="AC464" s="31"/>
      <c r="AD464" s="31"/>
      <c r="AE464" s="31"/>
      <c r="AT464" s="14" t="s">
        <v>224</v>
      </c>
      <c r="AU464" s="14" t="s">
        <v>78</v>
      </c>
    </row>
    <row r="465" spans="1:65" s="2" customFormat="1" ht="33" customHeight="1">
      <c r="A465" s="31"/>
      <c r="B465" s="32"/>
      <c r="C465" s="161" t="s">
        <v>822</v>
      </c>
      <c r="D465" s="161" t="s">
        <v>135</v>
      </c>
      <c r="E465" s="162" t="s">
        <v>823</v>
      </c>
      <c r="F465" s="163" t="s">
        <v>824</v>
      </c>
      <c r="G465" s="164" t="s">
        <v>147</v>
      </c>
      <c r="H465" s="165">
        <v>10</v>
      </c>
      <c r="I465" s="166"/>
      <c r="J465" s="167">
        <f>ROUND(I465*H465,2)</f>
        <v>0</v>
      </c>
      <c r="K465" s="163" t="s">
        <v>139</v>
      </c>
      <c r="L465" s="36"/>
      <c r="M465" s="168" t="s">
        <v>1</v>
      </c>
      <c r="N465" s="169" t="s">
        <v>43</v>
      </c>
      <c r="O465" s="68"/>
      <c r="P465" s="170">
        <f>O465*H465</f>
        <v>0</v>
      </c>
      <c r="Q465" s="170">
        <v>0</v>
      </c>
      <c r="R465" s="170">
        <f>Q465*H465</f>
        <v>0</v>
      </c>
      <c r="S465" s="170">
        <v>0</v>
      </c>
      <c r="T465" s="171">
        <f>S465*H465</f>
        <v>0</v>
      </c>
      <c r="U465" s="31"/>
      <c r="V465" s="31"/>
      <c r="W465" s="31"/>
      <c r="X465" s="31"/>
      <c r="Y465" s="31"/>
      <c r="Z465" s="31"/>
      <c r="AA465" s="31"/>
      <c r="AB465" s="31"/>
      <c r="AC465" s="31"/>
      <c r="AD465" s="31"/>
      <c r="AE465" s="31"/>
      <c r="AR465" s="172" t="s">
        <v>140</v>
      </c>
      <c r="AT465" s="172" t="s">
        <v>135</v>
      </c>
      <c r="AU465" s="172" t="s">
        <v>78</v>
      </c>
      <c r="AY465" s="14" t="s">
        <v>141</v>
      </c>
      <c r="BE465" s="173">
        <f>IF(N465="základní",J465,0)</f>
        <v>0</v>
      </c>
      <c r="BF465" s="173">
        <f>IF(N465="snížená",J465,0)</f>
        <v>0</v>
      </c>
      <c r="BG465" s="173">
        <f>IF(N465="zákl. přenesená",J465,0)</f>
        <v>0</v>
      </c>
      <c r="BH465" s="173">
        <f>IF(N465="sníž. přenesená",J465,0)</f>
        <v>0</v>
      </c>
      <c r="BI465" s="173">
        <f>IF(N465="nulová",J465,0)</f>
        <v>0</v>
      </c>
      <c r="BJ465" s="14" t="s">
        <v>86</v>
      </c>
      <c r="BK465" s="173">
        <f>ROUND(I465*H465,2)</f>
        <v>0</v>
      </c>
      <c r="BL465" s="14" t="s">
        <v>140</v>
      </c>
      <c r="BM465" s="172" t="s">
        <v>825</v>
      </c>
    </row>
    <row r="466" spans="1:65" s="2" customFormat="1" ht="87.75">
      <c r="A466" s="31"/>
      <c r="B466" s="32"/>
      <c r="C466" s="33"/>
      <c r="D466" s="174" t="s">
        <v>143</v>
      </c>
      <c r="E466" s="33"/>
      <c r="F466" s="175" t="s">
        <v>826</v>
      </c>
      <c r="G466" s="33"/>
      <c r="H466" s="33"/>
      <c r="I466" s="176"/>
      <c r="J466" s="33"/>
      <c r="K466" s="33"/>
      <c r="L466" s="36"/>
      <c r="M466" s="177"/>
      <c r="N466" s="178"/>
      <c r="O466" s="68"/>
      <c r="P466" s="68"/>
      <c r="Q466" s="68"/>
      <c r="R466" s="68"/>
      <c r="S466" s="68"/>
      <c r="T466" s="69"/>
      <c r="U466" s="31"/>
      <c r="V466" s="31"/>
      <c r="W466" s="31"/>
      <c r="X466" s="31"/>
      <c r="Y466" s="31"/>
      <c r="Z466" s="31"/>
      <c r="AA466" s="31"/>
      <c r="AB466" s="31"/>
      <c r="AC466" s="31"/>
      <c r="AD466" s="31"/>
      <c r="AE466" s="31"/>
      <c r="AT466" s="14" t="s">
        <v>143</v>
      </c>
      <c r="AU466" s="14" t="s">
        <v>78</v>
      </c>
    </row>
    <row r="467" spans="1:65" s="2" customFormat="1" ht="19.5">
      <c r="A467" s="31"/>
      <c r="B467" s="32"/>
      <c r="C467" s="33"/>
      <c r="D467" s="174" t="s">
        <v>224</v>
      </c>
      <c r="E467" s="33"/>
      <c r="F467" s="179" t="s">
        <v>641</v>
      </c>
      <c r="G467" s="33"/>
      <c r="H467" s="33"/>
      <c r="I467" s="176"/>
      <c r="J467" s="33"/>
      <c r="K467" s="33"/>
      <c r="L467" s="36"/>
      <c r="M467" s="177"/>
      <c r="N467" s="178"/>
      <c r="O467" s="68"/>
      <c r="P467" s="68"/>
      <c r="Q467" s="68"/>
      <c r="R467" s="68"/>
      <c r="S467" s="68"/>
      <c r="T467" s="69"/>
      <c r="U467" s="31"/>
      <c r="V467" s="31"/>
      <c r="W467" s="31"/>
      <c r="X467" s="31"/>
      <c r="Y467" s="31"/>
      <c r="Z467" s="31"/>
      <c r="AA467" s="31"/>
      <c r="AB467" s="31"/>
      <c r="AC467" s="31"/>
      <c r="AD467" s="31"/>
      <c r="AE467" s="31"/>
      <c r="AT467" s="14" t="s">
        <v>224</v>
      </c>
      <c r="AU467" s="14" t="s">
        <v>78</v>
      </c>
    </row>
    <row r="468" spans="1:65" s="2" customFormat="1" ht="33" customHeight="1">
      <c r="A468" s="31"/>
      <c r="B468" s="32"/>
      <c r="C468" s="161" t="s">
        <v>827</v>
      </c>
      <c r="D468" s="161" t="s">
        <v>135</v>
      </c>
      <c r="E468" s="162" t="s">
        <v>828</v>
      </c>
      <c r="F468" s="163" t="s">
        <v>829</v>
      </c>
      <c r="G468" s="164" t="s">
        <v>147</v>
      </c>
      <c r="H468" s="165">
        <v>20</v>
      </c>
      <c r="I468" s="166"/>
      <c r="J468" s="167">
        <f>ROUND(I468*H468,2)</f>
        <v>0</v>
      </c>
      <c r="K468" s="163" t="s">
        <v>139</v>
      </c>
      <c r="L468" s="36"/>
      <c r="M468" s="168" t="s">
        <v>1</v>
      </c>
      <c r="N468" s="169" t="s">
        <v>43</v>
      </c>
      <c r="O468" s="68"/>
      <c r="P468" s="170">
        <f>O468*H468</f>
        <v>0</v>
      </c>
      <c r="Q468" s="170">
        <v>0</v>
      </c>
      <c r="R468" s="170">
        <f>Q468*H468</f>
        <v>0</v>
      </c>
      <c r="S468" s="170">
        <v>0</v>
      </c>
      <c r="T468" s="171">
        <f>S468*H468</f>
        <v>0</v>
      </c>
      <c r="U468" s="31"/>
      <c r="V468" s="31"/>
      <c r="W468" s="31"/>
      <c r="X468" s="31"/>
      <c r="Y468" s="31"/>
      <c r="Z468" s="31"/>
      <c r="AA468" s="31"/>
      <c r="AB468" s="31"/>
      <c r="AC468" s="31"/>
      <c r="AD468" s="31"/>
      <c r="AE468" s="31"/>
      <c r="AR468" s="172" t="s">
        <v>140</v>
      </c>
      <c r="AT468" s="172" t="s">
        <v>135</v>
      </c>
      <c r="AU468" s="172" t="s">
        <v>78</v>
      </c>
      <c r="AY468" s="14" t="s">
        <v>141</v>
      </c>
      <c r="BE468" s="173">
        <f>IF(N468="základní",J468,0)</f>
        <v>0</v>
      </c>
      <c r="BF468" s="173">
        <f>IF(N468="snížená",J468,0)</f>
        <v>0</v>
      </c>
      <c r="BG468" s="173">
        <f>IF(N468="zákl. přenesená",J468,0)</f>
        <v>0</v>
      </c>
      <c r="BH468" s="173">
        <f>IF(N468="sníž. přenesená",J468,0)</f>
        <v>0</v>
      </c>
      <c r="BI468" s="173">
        <f>IF(N468="nulová",J468,0)</f>
        <v>0</v>
      </c>
      <c r="BJ468" s="14" t="s">
        <v>86</v>
      </c>
      <c r="BK468" s="173">
        <f>ROUND(I468*H468,2)</f>
        <v>0</v>
      </c>
      <c r="BL468" s="14" t="s">
        <v>140</v>
      </c>
      <c r="BM468" s="172" t="s">
        <v>830</v>
      </c>
    </row>
    <row r="469" spans="1:65" s="2" customFormat="1" ht="87.75">
      <c r="A469" s="31"/>
      <c r="B469" s="32"/>
      <c r="C469" s="33"/>
      <c r="D469" s="174" t="s">
        <v>143</v>
      </c>
      <c r="E469" s="33"/>
      <c r="F469" s="175" t="s">
        <v>831</v>
      </c>
      <c r="G469" s="33"/>
      <c r="H469" s="33"/>
      <c r="I469" s="176"/>
      <c r="J469" s="33"/>
      <c r="K469" s="33"/>
      <c r="L469" s="36"/>
      <c r="M469" s="177"/>
      <c r="N469" s="178"/>
      <c r="O469" s="68"/>
      <c r="P469" s="68"/>
      <c r="Q469" s="68"/>
      <c r="R469" s="68"/>
      <c r="S469" s="68"/>
      <c r="T469" s="69"/>
      <c r="U469" s="31"/>
      <c r="V469" s="31"/>
      <c r="W469" s="31"/>
      <c r="X469" s="31"/>
      <c r="Y469" s="31"/>
      <c r="Z469" s="31"/>
      <c r="AA469" s="31"/>
      <c r="AB469" s="31"/>
      <c r="AC469" s="31"/>
      <c r="AD469" s="31"/>
      <c r="AE469" s="31"/>
      <c r="AT469" s="14" t="s">
        <v>143</v>
      </c>
      <c r="AU469" s="14" t="s">
        <v>78</v>
      </c>
    </row>
    <row r="470" spans="1:65" s="2" customFormat="1" ht="19.5">
      <c r="A470" s="31"/>
      <c r="B470" s="32"/>
      <c r="C470" s="33"/>
      <c r="D470" s="174" t="s">
        <v>224</v>
      </c>
      <c r="E470" s="33"/>
      <c r="F470" s="179" t="s">
        <v>641</v>
      </c>
      <c r="G470" s="33"/>
      <c r="H470" s="33"/>
      <c r="I470" s="176"/>
      <c r="J470" s="33"/>
      <c r="K470" s="33"/>
      <c r="L470" s="36"/>
      <c r="M470" s="177"/>
      <c r="N470" s="178"/>
      <c r="O470" s="68"/>
      <c r="P470" s="68"/>
      <c r="Q470" s="68"/>
      <c r="R470" s="68"/>
      <c r="S470" s="68"/>
      <c r="T470" s="69"/>
      <c r="U470" s="31"/>
      <c r="V470" s="31"/>
      <c r="W470" s="31"/>
      <c r="X470" s="31"/>
      <c r="Y470" s="31"/>
      <c r="Z470" s="31"/>
      <c r="AA470" s="31"/>
      <c r="AB470" s="31"/>
      <c r="AC470" s="31"/>
      <c r="AD470" s="31"/>
      <c r="AE470" s="31"/>
      <c r="AT470" s="14" t="s">
        <v>224</v>
      </c>
      <c r="AU470" s="14" t="s">
        <v>78</v>
      </c>
    </row>
    <row r="471" spans="1:65" s="2" customFormat="1" ht="33" customHeight="1">
      <c r="A471" s="31"/>
      <c r="B471" s="32"/>
      <c r="C471" s="161" t="s">
        <v>832</v>
      </c>
      <c r="D471" s="161" t="s">
        <v>135</v>
      </c>
      <c r="E471" s="162" t="s">
        <v>833</v>
      </c>
      <c r="F471" s="163" t="s">
        <v>834</v>
      </c>
      <c r="G471" s="164" t="s">
        <v>147</v>
      </c>
      <c r="H471" s="165">
        <v>200</v>
      </c>
      <c r="I471" s="166"/>
      <c r="J471" s="167">
        <f>ROUND(I471*H471,2)</f>
        <v>0</v>
      </c>
      <c r="K471" s="163" t="s">
        <v>139</v>
      </c>
      <c r="L471" s="36"/>
      <c r="M471" s="168" t="s">
        <v>1</v>
      </c>
      <c r="N471" s="169" t="s">
        <v>43</v>
      </c>
      <c r="O471" s="68"/>
      <c r="P471" s="170">
        <f>O471*H471</f>
        <v>0</v>
      </c>
      <c r="Q471" s="170">
        <v>0</v>
      </c>
      <c r="R471" s="170">
        <f>Q471*H471</f>
        <v>0</v>
      </c>
      <c r="S471" s="170">
        <v>0</v>
      </c>
      <c r="T471" s="171">
        <f>S471*H471</f>
        <v>0</v>
      </c>
      <c r="U471" s="31"/>
      <c r="V471" s="31"/>
      <c r="W471" s="31"/>
      <c r="X471" s="31"/>
      <c r="Y471" s="31"/>
      <c r="Z471" s="31"/>
      <c r="AA471" s="31"/>
      <c r="AB471" s="31"/>
      <c r="AC471" s="31"/>
      <c r="AD471" s="31"/>
      <c r="AE471" s="31"/>
      <c r="AR471" s="172" t="s">
        <v>140</v>
      </c>
      <c r="AT471" s="172" t="s">
        <v>135</v>
      </c>
      <c r="AU471" s="172" t="s">
        <v>78</v>
      </c>
      <c r="AY471" s="14" t="s">
        <v>141</v>
      </c>
      <c r="BE471" s="173">
        <f>IF(N471="základní",J471,0)</f>
        <v>0</v>
      </c>
      <c r="BF471" s="173">
        <f>IF(N471="snížená",J471,0)</f>
        <v>0</v>
      </c>
      <c r="BG471" s="173">
        <f>IF(N471="zákl. přenesená",J471,0)</f>
        <v>0</v>
      </c>
      <c r="BH471" s="173">
        <f>IF(N471="sníž. přenesená",J471,0)</f>
        <v>0</v>
      </c>
      <c r="BI471" s="173">
        <f>IF(N471="nulová",J471,0)</f>
        <v>0</v>
      </c>
      <c r="BJ471" s="14" t="s">
        <v>86</v>
      </c>
      <c r="BK471" s="173">
        <f>ROUND(I471*H471,2)</f>
        <v>0</v>
      </c>
      <c r="BL471" s="14" t="s">
        <v>140</v>
      </c>
      <c r="BM471" s="172" t="s">
        <v>835</v>
      </c>
    </row>
    <row r="472" spans="1:65" s="2" customFormat="1" ht="78">
      <c r="A472" s="31"/>
      <c r="B472" s="32"/>
      <c r="C472" s="33"/>
      <c r="D472" s="174" t="s">
        <v>143</v>
      </c>
      <c r="E472" s="33"/>
      <c r="F472" s="175" t="s">
        <v>836</v>
      </c>
      <c r="G472" s="33"/>
      <c r="H472" s="33"/>
      <c r="I472" s="176"/>
      <c r="J472" s="33"/>
      <c r="K472" s="33"/>
      <c r="L472" s="36"/>
      <c r="M472" s="177"/>
      <c r="N472" s="178"/>
      <c r="O472" s="68"/>
      <c r="P472" s="68"/>
      <c r="Q472" s="68"/>
      <c r="R472" s="68"/>
      <c r="S472" s="68"/>
      <c r="T472" s="69"/>
      <c r="U472" s="31"/>
      <c r="V472" s="31"/>
      <c r="W472" s="31"/>
      <c r="X472" s="31"/>
      <c r="Y472" s="31"/>
      <c r="Z472" s="31"/>
      <c r="AA472" s="31"/>
      <c r="AB472" s="31"/>
      <c r="AC472" s="31"/>
      <c r="AD472" s="31"/>
      <c r="AE472" s="31"/>
      <c r="AT472" s="14" t="s">
        <v>143</v>
      </c>
      <c r="AU472" s="14" t="s">
        <v>78</v>
      </c>
    </row>
    <row r="473" spans="1:65" s="2" customFormat="1" ht="19.5">
      <c r="A473" s="31"/>
      <c r="B473" s="32"/>
      <c r="C473" s="33"/>
      <c r="D473" s="174" t="s">
        <v>224</v>
      </c>
      <c r="E473" s="33"/>
      <c r="F473" s="179" t="s">
        <v>641</v>
      </c>
      <c r="G473" s="33"/>
      <c r="H473" s="33"/>
      <c r="I473" s="176"/>
      <c r="J473" s="33"/>
      <c r="K473" s="33"/>
      <c r="L473" s="36"/>
      <c r="M473" s="177"/>
      <c r="N473" s="178"/>
      <c r="O473" s="68"/>
      <c r="P473" s="68"/>
      <c r="Q473" s="68"/>
      <c r="R473" s="68"/>
      <c r="S473" s="68"/>
      <c r="T473" s="69"/>
      <c r="U473" s="31"/>
      <c r="V473" s="31"/>
      <c r="W473" s="31"/>
      <c r="X473" s="31"/>
      <c r="Y473" s="31"/>
      <c r="Z473" s="31"/>
      <c r="AA473" s="31"/>
      <c r="AB473" s="31"/>
      <c r="AC473" s="31"/>
      <c r="AD473" s="31"/>
      <c r="AE473" s="31"/>
      <c r="AT473" s="14" t="s">
        <v>224</v>
      </c>
      <c r="AU473" s="14" t="s">
        <v>78</v>
      </c>
    </row>
    <row r="474" spans="1:65" s="2" customFormat="1" ht="33" customHeight="1">
      <c r="A474" s="31"/>
      <c r="B474" s="32"/>
      <c r="C474" s="161" t="s">
        <v>837</v>
      </c>
      <c r="D474" s="161" t="s">
        <v>135</v>
      </c>
      <c r="E474" s="162" t="s">
        <v>838</v>
      </c>
      <c r="F474" s="163" t="s">
        <v>839</v>
      </c>
      <c r="G474" s="164" t="s">
        <v>147</v>
      </c>
      <c r="H474" s="165">
        <v>200</v>
      </c>
      <c r="I474" s="166"/>
      <c r="J474" s="167">
        <f>ROUND(I474*H474,2)</f>
        <v>0</v>
      </c>
      <c r="K474" s="163" t="s">
        <v>139</v>
      </c>
      <c r="L474" s="36"/>
      <c r="M474" s="168" t="s">
        <v>1</v>
      </c>
      <c r="N474" s="169" t="s">
        <v>43</v>
      </c>
      <c r="O474" s="68"/>
      <c r="P474" s="170">
        <f>O474*H474</f>
        <v>0</v>
      </c>
      <c r="Q474" s="170">
        <v>0</v>
      </c>
      <c r="R474" s="170">
        <f>Q474*H474</f>
        <v>0</v>
      </c>
      <c r="S474" s="170">
        <v>0</v>
      </c>
      <c r="T474" s="171">
        <f>S474*H474</f>
        <v>0</v>
      </c>
      <c r="U474" s="31"/>
      <c r="V474" s="31"/>
      <c r="W474" s="31"/>
      <c r="X474" s="31"/>
      <c r="Y474" s="31"/>
      <c r="Z474" s="31"/>
      <c r="AA474" s="31"/>
      <c r="AB474" s="31"/>
      <c r="AC474" s="31"/>
      <c r="AD474" s="31"/>
      <c r="AE474" s="31"/>
      <c r="AR474" s="172" t="s">
        <v>140</v>
      </c>
      <c r="AT474" s="172" t="s">
        <v>135</v>
      </c>
      <c r="AU474" s="172" t="s">
        <v>78</v>
      </c>
      <c r="AY474" s="14" t="s">
        <v>141</v>
      </c>
      <c r="BE474" s="173">
        <f>IF(N474="základní",J474,0)</f>
        <v>0</v>
      </c>
      <c r="BF474" s="173">
        <f>IF(N474="snížená",J474,0)</f>
        <v>0</v>
      </c>
      <c r="BG474" s="173">
        <f>IF(N474="zákl. přenesená",J474,0)</f>
        <v>0</v>
      </c>
      <c r="BH474" s="173">
        <f>IF(N474="sníž. přenesená",J474,0)</f>
        <v>0</v>
      </c>
      <c r="BI474" s="173">
        <f>IF(N474="nulová",J474,0)</f>
        <v>0</v>
      </c>
      <c r="BJ474" s="14" t="s">
        <v>86</v>
      </c>
      <c r="BK474" s="173">
        <f>ROUND(I474*H474,2)</f>
        <v>0</v>
      </c>
      <c r="BL474" s="14" t="s">
        <v>140</v>
      </c>
      <c r="BM474" s="172" t="s">
        <v>840</v>
      </c>
    </row>
    <row r="475" spans="1:65" s="2" customFormat="1" ht="78">
      <c r="A475" s="31"/>
      <c r="B475" s="32"/>
      <c r="C475" s="33"/>
      <c r="D475" s="174" t="s">
        <v>143</v>
      </c>
      <c r="E475" s="33"/>
      <c r="F475" s="175" t="s">
        <v>841</v>
      </c>
      <c r="G475" s="33"/>
      <c r="H475" s="33"/>
      <c r="I475" s="176"/>
      <c r="J475" s="33"/>
      <c r="K475" s="33"/>
      <c r="L475" s="36"/>
      <c r="M475" s="177"/>
      <c r="N475" s="178"/>
      <c r="O475" s="68"/>
      <c r="P475" s="68"/>
      <c r="Q475" s="68"/>
      <c r="R475" s="68"/>
      <c r="S475" s="68"/>
      <c r="T475" s="69"/>
      <c r="U475" s="31"/>
      <c r="V475" s="31"/>
      <c r="W475" s="31"/>
      <c r="X475" s="31"/>
      <c r="Y475" s="31"/>
      <c r="Z475" s="31"/>
      <c r="AA475" s="31"/>
      <c r="AB475" s="31"/>
      <c r="AC475" s="31"/>
      <c r="AD475" s="31"/>
      <c r="AE475" s="31"/>
      <c r="AT475" s="14" t="s">
        <v>143</v>
      </c>
      <c r="AU475" s="14" t="s">
        <v>78</v>
      </c>
    </row>
    <row r="476" spans="1:65" s="2" customFormat="1" ht="19.5">
      <c r="A476" s="31"/>
      <c r="B476" s="32"/>
      <c r="C476" s="33"/>
      <c r="D476" s="174" t="s">
        <v>224</v>
      </c>
      <c r="E476" s="33"/>
      <c r="F476" s="179" t="s">
        <v>641</v>
      </c>
      <c r="G476" s="33"/>
      <c r="H476" s="33"/>
      <c r="I476" s="176"/>
      <c r="J476" s="33"/>
      <c r="K476" s="33"/>
      <c r="L476" s="36"/>
      <c r="M476" s="177"/>
      <c r="N476" s="178"/>
      <c r="O476" s="68"/>
      <c r="P476" s="68"/>
      <c r="Q476" s="68"/>
      <c r="R476" s="68"/>
      <c r="S476" s="68"/>
      <c r="T476" s="69"/>
      <c r="U476" s="31"/>
      <c r="V476" s="31"/>
      <c r="W476" s="31"/>
      <c r="X476" s="31"/>
      <c r="Y476" s="31"/>
      <c r="Z476" s="31"/>
      <c r="AA476" s="31"/>
      <c r="AB476" s="31"/>
      <c r="AC476" s="31"/>
      <c r="AD476" s="31"/>
      <c r="AE476" s="31"/>
      <c r="AT476" s="14" t="s">
        <v>224</v>
      </c>
      <c r="AU476" s="14" t="s">
        <v>78</v>
      </c>
    </row>
    <row r="477" spans="1:65" s="2" customFormat="1" ht="33" customHeight="1">
      <c r="A477" s="31"/>
      <c r="B477" s="32"/>
      <c r="C477" s="161" t="s">
        <v>842</v>
      </c>
      <c r="D477" s="161" t="s">
        <v>135</v>
      </c>
      <c r="E477" s="162" t="s">
        <v>843</v>
      </c>
      <c r="F477" s="163" t="s">
        <v>844</v>
      </c>
      <c r="G477" s="164" t="s">
        <v>147</v>
      </c>
      <c r="H477" s="165">
        <v>20</v>
      </c>
      <c r="I477" s="166"/>
      <c r="J477" s="167">
        <f>ROUND(I477*H477,2)</f>
        <v>0</v>
      </c>
      <c r="K477" s="163" t="s">
        <v>139</v>
      </c>
      <c r="L477" s="36"/>
      <c r="M477" s="168" t="s">
        <v>1</v>
      </c>
      <c r="N477" s="169" t="s">
        <v>43</v>
      </c>
      <c r="O477" s="68"/>
      <c r="P477" s="170">
        <f>O477*H477</f>
        <v>0</v>
      </c>
      <c r="Q477" s="170">
        <v>0</v>
      </c>
      <c r="R477" s="170">
        <f>Q477*H477</f>
        <v>0</v>
      </c>
      <c r="S477" s="170">
        <v>0</v>
      </c>
      <c r="T477" s="171">
        <f>S477*H477</f>
        <v>0</v>
      </c>
      <c r="U477" s="31"/>
      <c r="V477" s="31"/>
      <c r="W477" s="31"/>
      <c r="X477" s="31"/>
      <c r="Y477" s="31"/>
      <c r="Z477" s="31"/>
      <c r="AA477" s="31"/>
      <c r="AB477" s="31"/>
      <c r="AC477" s="31"/>
      <c r="AD477" s="31"/>
      <c r="AE477" s="31"/>
      <c r="AR477" s="172" t="s">
        <v>140</v>
      </c>
      <c r="AT477" s="172" t="s">
        <v>135</v>
      </c>
      <c r="AU477" s="172" t="s">
        <v>78</v>
      </c>
      <c r="AY477" s="14" t="s">
        <v>141</v>
      </c>
      <c r="BE477" s="173">
        <f>IF(N477="základní",J477,0)</f>
        <v>0</v>
      </c>
      <c r="BF477" s="173">
        <f>IF(N477="snížená",J477,0)</f>
        <v>0</v>
      </c>
      <c r="BG477" s="173">
        <f>IF(N477="zákl. přenesená",J477,0)</f>
        <v>0</v>
      </c>
      <c r="BH477" s="173">
        <f>IF(N477="sníž. přenesená",J477,0)</f>
        <v>0</v>
      </c>
      <c r="BI477" s="173">
        <f>IF(N477="nulová",J477,0)</f>
        <v>0</v>
      </c>
      <c r="BJ477" s="14" t="s">
        <v>86</v>
      </c>
      <c r="BK477" s="173">
        <f>ROUND(I477*H477,2)</f>
        <v>0</v>
      </c>
      <c r="BL477" s="14" t="s">
        <v>140</v>
      </c>
      <c r="BM477" s="172" t="s">
        <v>845</v>
      </c>
    </row>
    <row r="478" spans="1:65" s="2" customFormat="1" ht="78">
      <c r="A478" s="31"/>
      <c r="B478" s="32"/>
      <c r="C478" s="33"/>
      <c r="D478" s="174" t="s">
        <v>143</v>
      </c>
      <c r="E478" s="33"/>
      <c r="F478" s="175" t="s">
        <v>846</v>
      </c>
      <c r="G478" s="33"/>
      <c r="H478" s="33"/>
      <c r="I478" s="176"/>
      <c r="J478" s="33"/>
      <c r="K478" s="33"/>
      <c r="L478" s="36"/>
      <c r="M478" s="177"/>
      <c r="N478" s="178"/>
      <c r="O478" s="68"/>
      <c r="P478" s="68"/>
      <c r="Q478" s="68"/>
      <c r="R478" s="68"/>
      <c r="S478" s="68"/>
      <c r="T478" s="69"/>
      <c r="U478" s="31"/>
      <c r="V478" s="31"/>
      <c r="W478" s="31"/>
      <c r="X478" s="31"/>
      <c r="Y478" s="31"/>
      <c r="Z478" s="31"/>
      <c r="AA478" s="31"/>
      <c r="AB478" s="31"/>
      <c r="AC478" s="31"/>
      <c r="AD478" s="31"/>
      <c r="AE478" s="31"/>
      <c r="AT478" s="14" t="s">
        <v>143</v>
      </c>
      <c r="AU478" s="14" t="s">
        <v>78</v>
      </c>
    </row>
    <row r="479" spans="1:65" s="2" customFormat="1" ht="19.5">
      <c r="A479" s="31"/>
      <c r="B479" s="32"/>
      <c r="C479" s="33"/>
      <c r="D479" s="174" t="s">
        <v>224</v>
      </c>
      <c r="E479" s="33"/>
      <c r="F479" s="179" t="s">
        <v>641</v>
      </c>
      <c r="G479" s="33"/>
      <c r="H479" s="33"/>
      <c r="I479" s="176"/>
      <c r="J479" s="33"/>
      <c r="K479" s="33"/>
      <c r="L479" s="36"/>
      <c r="M479" s="177"/>
      <c r="N479" s="178"/>
      <c r="O479" s="68"/>
      <c r="P479" s="68"/>
      <c r="Q479" s="68"/>
      <c r="R479" s="68"/>
      <c r="S479" s="68"/>
      <c r="T479" s="69"/>
      <c r="U479" s="31"/>
      <c r="V479" s="31"/>
      <c r="W479" s="31"/>
      <c r="X479" s="31"/>
      <c r="Y479" s="31"/>
      <c r="Z479" s="31"/>
      <c r="AA479" s="31"/>
      <c r="AB479" s="31"/>
      <c r="AC479" s="31"/>
      <c r="AD479" s="31"/>
      <c r="AE479" s="31"/>
      <c r="AT479" s="14" t="s">
        <v>224</v>
      </c>
      <c r="AU479" s="14" t="s">
        <v>78</v>
      </c>
    </row>
    <row r="480" spans="1:65" s="2" customFormat="1" ht="37.9" customHeight="1">
      <c r="A480" s="31"/>
      <c r="B480" s="32"/>
      <c r="C480" s="161" t="s">
        <v>847</v>
      </c>
      <c r="D480" s="161" t="s">
        <v>135</v>
      </c>
      <c r="E480" s="162" t="s">
        <v>848</v>
      </c>
      <c r="F480" s="163" t="s">
        <v>849</v>
      </c>
      <c r="G480" s="164" t="s">
        <v>147</v>
      </c>
      <c r="H480" s="165">
        <v>20</v>
      </c>
      <c r="I480" s="166"/>
      <c r="J480" s="167">
        <f>ROUND(I480*H480,2)</f>
        <v>0</v>
      </c>
      <c r="K480" s="163" t="s">
        <v>139</v>
      </c>
      <c r="L480" s="36"/>
      <c r="M480" s="168" t="s">
        <v>1</v>
      </c>
      <c r="N480" s="169" t="s">
        <v>43</v>
      </c>
      <c r="O480" s="68"/>
      <c r="P480" s="170">
        <f>O480*H480</f>
        <v>0</v>
      </c>
      <c r="Q480" s="170">
        <v>0</v>
      </c>
      <c r="R480" s="170">
        <f>Q480*H480</f>
        <v>0</v>
      </c>
      <c r="S480" s="170">
        <v>0</v>
      </c>
      <c r="T480" s="171">
        <f>S480*H480</f>
        <v>0</v>
      </c>
      <c r="U480" s="31"/>
      <c r="V480" s="31"/>
      <c r="W480" s="31"/>
      <c r="X480" s="31"/>
      <c r="Y480" s="31"/>
      <c r="Z480" s="31"/>
      <c r="AA480" s="31"/>
      <c r="AB480" s="31"/>
      <c r="AC480" s="31"/>
      <c r="AD480" s="31"/>
      <c r="AE480" s="31"/>
      <c r="AR480" s="172" t="s">
        <v>140</v>
      </c>
      <c r="AT480" s="172" t="s">
        <v>135</v>
      </c>
      <c r="AU480" s="172" t="s">
        <v>78</v>
      </c>
      <c r="AY480" s="14" t="s">
        <v>141</v>
      </c>
      <c r="BE480" s="173">
        <f>IF(N480="základní",J480,0)</f>
        <v>0</v>
      </c>
      <c r="BF480" s="173">
        <f>IF(N480="snížená",J480,0)</f>
        <v>0</v>
      </c>
      <c r="BG480" s="173">
        <f>IF(N480="zákl. přenesená",J480,0)</f>
        <v>0</v>
      </c>
      <c r="BH480" s="173">
        <f>IF(N480="sníž. přenesená",J480,0)</f>
        <v>0</v>
      </c>
      <c r="BI480" s="173">
        <f>IF(N480="nulová",J480,0)</f>
        <v>0</v>
      </c>
      <c r="BJ480" s="14" t="s">
        <v>86</v>
      </c>
      <c r="BK480" s="173">
        <f>ROUND(I480*H480,2)</f>
        <v>0</v>
      </c>
      <c r="BL480" s="14" t="s">
        <v>140</v>
      </c>
      <c r="BM480" s="172" t="s">
        <v>850</v>
      </c>
    </row>
    <row r="481" spans="1:65" s="2" customFormat="1" ht="87.75">
      <c r="A481" s="31"/>
      <c r="B481" s="32"/>
      <c r="C481" s="33"/>
      <c r="D481" s="174" t="s">
        <v>143</v>
      </c>
      <c r="E481" s="33"/>
      <c r="F481" s="175" t="s">
        <v>851</v>
      </c>
      <c r="G481" s="33"/>
      <c r="H481" s="33"/>
      <c r="I481" s="176"/>
      <c r="J481" s="33"/>
      <c r="K481" s="33"/>
      <c r="L481" s="36"/>
      <c r="M481" s="177"/>
      <c r="N481" s="178"/>
      <c r="O481" s="68"/>
      <c r="P481" s="68"/>
      <c r="Q481" s="68"/>
      <c r="R481" s="68"/>
      <c r="S481" s="68"/>
      <c r="T481" s="69"/>
      <c r="U481" s="31"/>
      <c r="V481" s="31"/>
      <c r="W481" s="31"/>
      <c r="X481" s="31"/>
      <c r="Y481" s="31"/>
      <c r="Z481" s="31"/>
      <c r="AA481" s="31"/>
      <c r="AB481" s="31"/>
      <c r="AC481" s="31"/>
      <c r="AD481" s="31"/>
      <c r="AE481" s="31"/>
      <c r="AT481" s="14" t="s">
        <v>143</v>
      </c>
      <c r="AU481" s="14" t="s">
        <v>78</v>
      </c>
    </row>
    <row r="482" spans="1:65" s="2" customFormat="1" ht="19.5">
      <c r="A482" s="31"/>
      <c r="B482" s="32"/>
      <c r="C482" s="33"/>
      <c r="D482" s="174" t="s">
        <v>224</v>
      </c>
      <c r="E482" s="33"/>
      <c r="F482" s="179" t="s">
        <v>641</v>
      </c>
      <c r="G482" s="33"/>
      <c r="H482" s="33"/>
      <c r="I482" s="176"/>
      <c r="J482" s="33"/>
      <c r="K482" s="33"/>
      <c r="L482" s="36"/>
      <c r="M482" s="177"/>
      <c r="N482" s="178"/>
      <c r="O482" s="68"/>
      <c r="P482" s="68"/>
      <c r="Q482" s="68"/>
      <c r="R482" s="68"/>
      <c r="S482" s="68"/>
      <c r="T482" s="69"/>
      <c r="U482" s="31"/>
      <c r="V482" s="31"/>
      <c r="W482" s="31"/>
      <c r="X482" s="31"/>
      <c r="Y482" s="31"/>
      <c r="Z482" s="31"/>
      <c r="AA482" s="31"/>
      <c r="AB482" s="31"/>
      <c r="AC482" s="31"/>
      <c r="AD482" s="31"/>
      <c r="AE482" s="31"/>
      <c r="AT482" s="14" t="s">
        <v>224</v>
      </c>
      <c r="AU482" s="14" t="s">
        <v>78</v>
      </c>
    </row>
    <row r="483" spans="1:65" s="2" customFormat="1" ht="37.9" customHeight="1">
      <c r="A483" s="31"/>
      <c r="B483" s="32"/>
      <c r="C483" s="161" t="s">
        <v>852</v>
      </c>
      <c r="D483" s="161" t="s">
        <v>135</v>
      </c>
      <c r="E483" s="162" t="s">
        <v>853</v>
      </c>
      <c r="F483" s="163" t="s">
        <v>854</v>
      </c>
      <c r="G483" s="164" t="s">
        <v>147</v>
      </c>
      <c r="H483" s="165">
        <v>10</v>
      </c>
      <c r="I483" s="166"/>
      <c r="J483" s="167">
        <f>ROUND(I483*H483,2)</f>
        <v>0</v>
      </c>
      <c r="K483" s="163" t="s">
        <v>139</v>
      </c>
      <c r="L483" s="36"/>
      <c r="M483" s="168" t="s">
        <v>1</v>
      </c>
      <c r="N483" s="169" t="s">
        <v>43</v>
      </c>
      <c r="O483" s="68"/>
      <c r="P483" s="170">
        <f>O483*H483</f>
        <v>0</v>
      </c>
      <c r="Q483" s="170">
        <v>0</v>
      </c>
      <c r="R483" s="170">
        <f>Q483*H483</f>
        <v>0</v>
      </c>
      <c r="S483" s="170">
        <v>0</v>
      </c>
      <c r="T483" s="171">
        <f>S483*H483</f>
        <v>0</v>
      </c>
      <c r="U483" s="31"/>
      <c r="V483" s="31"/>
      <c r="W483" s="31"/>
      <c r="X483" s="31"/>
      <c r="Y483" s="31"/>
      <c r="Z483" s="31"/>
      <c r="AA483" s="31"/>
      <c r="AB483" s="31"/>
      <c r="AC483" s="31"/>
      <c r="AD483" s="31"/>
      <c r="AE483" s="31"/>
      <c r="AR483" s="172" t="s">
        <v>140</v>
      </c>
      <c r="AT483" s="172" t="s">
        <v>135</v>
      </c>
      <c r="AU483" s="172" t="s">
        <v>78</v>
      </c>
      <c r="AY483" s="14" t="s">
        <v>141</v>
      </c>
      <c r="BE483" s="173">
        <f>IF(N483="základní",J483,0)</f>
        <v>0</v>
      </c>
      <c r="BF483" s="173">
        <f>IF(N483="snížená",J483,0)</f>
        <v>0</v>
      </c>
      <c r="BG483" s="173">
        <f>IF(N483="zákl. přenesená",J483,0)</f>
        <v>0</v>
      </c>
      <c r="BH483" s="173">
        <f>IF(N483="sníž. přenesená",J483,0)</f>
        <v>0</v>
      </c>
      <c r="BI483" s="173">
        <f>IF(N483="nulová",J483,0)</f>
        <v>0</v>
      </c>
      <c r="BJ483" s="14" t="s">
        <v>86</v>
      </c>
      <c r="BK483" s="173">
        <f>ROUND(I483*H483,2)</f>
        <v>0</v>
      </c>
      <c r="BL483" s="14" t="s">
        <v>140</v>
      </c>
      <c r="BM483" s="172" t="s">
        <v>855</v>
      </c>
    </row>
    <row r="484" spans="1:65" s="2" customFormat="1" ht="87.75">
      <c r="A484" s="31"/>
      <c r="B484" s="32"/>
      <c r="C484" s="33"/>
      <c r="D484" s="174" t="s">
        <v>143</v>
      </c>
      <c r="E484" s="33"/>
      <c r="F484" s="175" t="s">
        <v>856</v>
      </c>
      <c r="G484" s="33"/>
      <c r="H484" s="33"/>
      <c r="I484" s="176"/>
      <c r="J484" s="33"/>
      <c r="K484" s="33"/>
      <c r="L484" s="36"/>
      <c r="M484" s="177"/>
      <c r="N484" s="178"/>
      <c r="O484" s="68"/>
      <c r="P484" s="68"/>
      <c r="Q484" s="68"/>
      <c r="R484" s="68"/>
      <c r="S484" s="68"/>
      <c r="T484" s="69"/>
      <c r="U484" s="31"/>
      <c r="V484" s="31"/>
      <c r="W484" s="31"/>
      <c r="X484" s="31"/>
      <c r="Y484" s="31"/>
      <c r="Z484" s="31"/>
      <c r="AA484" s="31"/>
      <c r="AB484" s="31"/>
      <c r="AC484" s="31"/>
      <c r="AD484" s="31"/>
      <c r="AE484" s="31"/>
      <c r="AT484" s="14" t="s">
        <v>143</v>
      </c>
      <c r="AU484" s="14" t="s">
        <v>78</v>
      </c>
    </row>
    <row r="485" spans="1:65" s="2" customFormat="1" ht="19.5">
      <c r="A485" s="31"/>
      <c r="B485" s="32"/>
      <c r="C485" s="33"/>
      <c r="D485" s="174" t="s">
        <v>224</v>
      </c>
      <c r="E485" s="33"/>
      <c r="F485" s="179" t="s">
        <v>641</v>
      </c>
      <c r="G485" s="33"/>
      <c r="H485" s="33"/>
      <c r="I485" s="176"/>
      <c r="J485" s="33"/>
      <c r="K485" s="33"/>
      <c r="L485" s="36"/>
      <c r="M485" s="177"/>
      <c r="N485" s="178"/>
      <c r="O485" s="68"/>
      <c r="P485" s="68"/>
      <c r="Q485" s="68"/>
      <c r="R485" s="68"/>
      <c r="S485" s="68"/>
      <c r="T485" s="69"/>
      <c r="U485" s="31"/>
      <c r="V485" s="31"/>
      <c r="W485" s="31"/>
      <c r="X485" s="31"/>
      <c r="Y485" s="31"/>
      <c r="Z485" s="31"/>
      <c r="AA485" s="31"/>
      <c r="AB485" s="31"/>
      <c r="AC485" s="31"/>
      <c r="AD485" s="31"/>
      <c r="AE485" s="31"/>
      <c r="AT485" s="14" t="s">
        <v>224</v>
      </c>
      <c r="AU485" s="14" t="s">
        <v>78</v>
      </c>
    </row>
    <row r="486" spans="1:65" s="2" customFormat="1" ht="33" customHeight="1">
      <c r="A486" s="31"/>
      <c r="B486" s="32"/>
      <c r="C486" s="161" t="s">
        <v>857</v>
      </c>
      <c r="D486" s="161" t="s">
        <v>135</v>
      </c>
      <c r="E486" s="162" t="s">
        <v>858</v>
      </c>
      <c r="F486" s="163" t="s">
        <v>859</v>
      </c>
      <c r="G486" s="164" t="s">
        <v>147</v>
      </c>
      <c r="H486" s="165">
        <v>10</v>
      </c>
      <c r="I486" s="166"/>
      <c r="J486" s="167">
        <f>ROUND(I486*H486,2)</f>
        <v>0</v>
      </c>
      <c r="K486" s="163" t="s">
        <v>139</v>
      </c>
      <c r="L486" s="36"/>
      <c r="M486" s="168" t="s">
        <v>1</v>
      </c>
      <c r="N486" s="169" t="s">
        <v>43</v>
      </c>
      <c r="O486" s="68"/>
      <c r="P486" s="170">
        <f>O486*H486</f>
        <v>0</v>
      </c>
      <c r="Q486" s="170">
        <v>0</v>
      </c>
      <c r="R486" s="170">
        <f>Q486*H486</f>
        <v>0</v>
      </c>
      <c r="S486" s="170">
        <v>0</v>
      </c>
      <c r="T486" s="171">
        <f>S486*H486</f>
        <v>0</v>
      </c>
      <c r="U486" s="31"/>
      <c r="V486" s="31"/>
      <c r="W486" s="31"/>
      <c r="X486" s="31"/>
      <c r="Y486" s="31"/>
      <c r="Z486" s="31"/>
      <c r="AA486" s="31"/>
      <c r="AB486" s="31"/>
      <c r="AC486" s="31"/>
      <c r="AD486" s="31"/>
      <c r="AE486" s="31"/>
      <c r="AR486" s="172" t="s">
        <v>140</v>
      </c>
      <c r="AT486" s="172" t="s">
        <v>135</v>
      </c>
      <c r="AU486" s="172" t="s">
        <v>78</v>
      </c>
      <c r="AY486" s="14" t="s">
        <v>141</v>
      </c>
      <c r="BE486" s="173">
        <f>IF(N486="základní",J486,0)</f>
        <v>0</v>
      </c>
      <c r="BF486" s="173">
        <f>IF(N486="snížená",J486,0)</f>
        <v>0</v>
      </c>
      <c r="BG486" s="173">
        <f>IF(N486="zákl. přenesená",J486,0)</f>
        <v>0</v>
      </c>
      <c r="BH486" s="173">
        <f>IF(N486="sníž. přenesená",J486,0)</f>
        <v>0</v>
      </c>
      <c r="BI486" s="173">
        <f>IF(N486="nulová",J486,0)</f>
        <v>0</v>
      </c>
      <c r="BJ486" s="14" t="s">
        <v>86</v>
      </c>
      <c r="BK486" s="173">
        <f>ROUND(I486*H486,2)</f>
        <v>0</v>
      </c>
      <c r="BL486" s="14" t="s">
        <v>140</v>
      </c>
      <c r="BM486" s="172" t="s">
        <v>860</v>
      </c>
    </row>
    <row r="487" spans="1:65" s="2" customFormat="1" ht="78">
      <c r="A487" s="31"/>
      <c r="B487" s="32"/>
      <c r="C487" s="33"/>
      <c r="D487" s="174" t="s">
        <v>143</v>
      </c>
      <c r="E487" s="33"/>
      <c r="F487" s="175" t="s">
        <v>861</v>
      </c>
      <c r="G487" s="33"/>
      <c r="H487" s="33"/>
      <c r="I487" s="176"/>
      <c r="J487" s="33"/>
      <c r="K487" s="33"/>
      <c r="L487" s="36"/>
      <c r="M487" s="177"/>
      <c r="N487" s="178"/>
      <c r="O487" s="68"/>
      <c r="P487" s="68"/>
      <c r="Q487" s="68"/>
      <c r="R487" s="68"/>
      <c r="S487" s="68"/>
      <c r="T487" s="69"/>
      <c r="U487" s="31"/>
      <c r="V487" s="31"/>
      <c r="W487" s="31"/>
      <c r="X487" s="31"/>
      <c r="Y487" s="31"/>
      <c r="Z487" s="31"/>
      <c r="AA487" s="31"/>
      <c r="AB487" s="31"/>
      <c r="AC487" s="31"/>
      <c r="AD487" s="31"/>
      <c r="AE487" s="31"/>
      <c r="AT487" s="14" t="s">
        <v>143</v>
      </c>
      <c r="AU487" s="14" t="s">
        <v>78</v>
      </c>
    </row>
    <row r="488" spans="1:65" s="2" customFormat="1" ht="19.5">
      <c r="A488" s="31"/>
      <c r="B488" s="32"/>
      <c r="C488" s="33"/>
      <c r="D488" s="174" t="s">
        <v>224</v>
      </c>
      <c r="E488" s="33"/>
      <c r="F488" s="179" t="s">
        <v>641</v>
      </c>
      <c r="G488" s="33"/>
      <c r="H488" s="33"/>
      <c r="I488" s="176"/>
      <c r="J488" s="33"/>
      <c r="K488" s="33"/>
      <c r="L488" s="36"/>
      <c r="M488" s="177"/>
      <c r="N488" s="178"/>
      <c r="O488" s="68"/>
      <c r="P488" s="68"/>
      <c r="Q488" s="68"/>
      <c r="R488" s="68"/>
      <c r="S488" s="68"/>
      <c r="T488" s="69"/>
      <c r="U488" s="31"/>
      <c r="V488" s="31"/>
      <c r="W488" s="31"/>
      <c r="X488" s="31"/>
      <c r="Y488" s="31"/>
      <c r="Z488" s="31"/>
      <c r="AA488" s="31"/>
      <c r="AB488" s="31"/>
      <c r="AC488" s="31"/>
      <c r="AD488" s="31"/>
      <c r="AE488" s="31"/>
      <c r="AT488" s="14" t="s">
        <v>224</v>
      </c>
      <c r="AU488" s="14" t="s">
        <v>78</v>
      </c>
    </row>
    <row r="489" spans="1:65" s="2" customFormat="1" ht="33" customHeight="1">
      <c r="A489" s="31"/>
      <c r="B489" s="32"/>
      <c r="C489" s="161" t="s">
        <v>862</v>
      </c>
      <c r="D489" s="161" t="s">
        <v>135</v>
      </c>
      <c r="E489" s="162" t="s">
        <v>863</v>
      </c>
      <c r="F489" s="163" t="s">
        <v>864</v>
      </c>
      <c r="G489" s="164" t="s">
        <v>147</v>
      </c>
      <c r="H489" s="165">
        <v>200</v>
      </c>
      <c r="I489" s="166"/>
      <c r="J489" s="167">
        <f>ROUND(I489*H489,2)</f>
        <v>0</v>
      </c>
      <c r="K489" s="163" t="s">
        <v>139</v>
      </c>
      <c r="L489" s="36"/>
      <c r="M489" s="168" t="s">
        <v>1</v>
      </c>
      <c r="N489" s="169" t="s">
        <v>43</v>
      </c>
      <c r="O489" s="68"/>
      <c r="P489" s="170">
        <f>O489*H489</f>
        <v>0</v>
      </c>
      <c r="Q489" s="170">
        <v>0</v>
      </c>
      <c r="R489" s="170">
        <f>Q489*H489</f>
        <v>0</v>
      </c>
      <c r="S489" s="170">
        <v>0</v>
      </c>
      <c r="T489" s="171">
        <f>S489*H489</f>
        <v>0</v>
      </c>
      <c r="U489" s="31"/>
      <c r="V489" s="31"/>
      <c r="W489" s="31"/>
      <c r="X489" s="31"/>
      <c r="Y489" s="31"/>
      <c r="Z489" s="31"/>
      <c r="AA489" s="31"/>
      <c r="AB489" s="31"/>
      <c r="AC489" s="31"/>
      <c r="AD489" s="31"/>
      <c r="AE489" s="31"/>
      <c r="AR489" s="172" t="s">
        <v>140</v>
      </c>
      <c r="AT489" s="172" t="s">
        <v>135</v>
      </c>
      <c r="AU489" s="172" t="s">
        <v>78</v>
      </c>
      <c r="AY489" s="14" t="s">
        <v>141</v>
      </c>
      <c r="BE489" s="173">
        <f>IF(N489="základní",J489,0)</f>
        <v>0</v>
      </c>
      <c r="BF489" s="173">
        <f>IF(N489="snížená",J489,0)</f>
        <v>0</v>
      </c>
      <c r="BG489" s="173">
        <f>IF(N489="zákl. přenesená",J489,0)</f>
        <v>0</v>
      </c>
      <c r="BH489" s="173">
        <f>IF(N489="sníž. přenesená",J489,0)</f>
        <v>0</v>
      </c>
      <c r="BI489" s="173">
        <f>IF(N489="nulová",J489,0)</f>
        <v>0</v>
      </c>
      <c r="BJ489" s="14" t="s">
        <v>86</v>
      </c>
      <c r="BK489" s="173">
        <f>ROUND(I489*H489,2)</f>
        <v>0</v>
      </c>
      <c r="BL489" s="14" t="s">
        <v>140</v>
      </c>
      <c r="BM489" s="172" t="s">
        <v>865</v>
      </c>
    </row>
    <row r="490" spans="1:65" s="2" customFormat="1" ht="78">
      <c r="A490" s="31"/>
      <c r="B490" s="32"/>
      <c r="C490" s="33"/>
      <c r="D490" s="174" t="s">
        <v>143</v>
      </c>
      <c r="E490" s="33"/>
      <c r="F490" s="175" t="s">
        <v>866</v>
      </c>
      <c r="G490" s="33"/>
      <c r="H490" s="33"/>
      <c r="I490" s="176"/>
      <c r="J490" s="33"/>
      <c r="K490" s="33"/>
      <c r="L490" s="36"/>
      <c r="M490" s="177"/>
      <c r="N490" s="178"/>
      <c r="O490" s="68"/>
      <c r="P490" s="68"/>
      <c r="Q490" s="68"/>
      <c r="R490" s="68"/>
      <c r="S490" s="68"/>
      <c r="T490" s="69"/>
      <c r="U490" s="31"/>
      <c r="V490" s="31"/>
      <c r="W490" s="31"/>
      <c r="X490" s="31"/>
      <c r="Y490" s="31"/>
      <c r="Z490" s="31"/>
      <c r="AA490" s="31"/>
      <c r="AB490" s="31"/>
      <c r="AC490" s="31"/>
      <c r="AD490" s="31"/>
      <c r="AE490" s="31"/>
      <c r="AT490" s="14" t="s">
        <v>143</v>
      </c>
      <c r="AU490" s="14" t="s">
        <v>78</v>
      </c>
    </row>
    <row r="491" spans="1:65" s="2" customFormat="1" ht="19.5">
      <c r="A491" s="31"/>
      <c r="B491" s="32"/>
      <c r="C491" s="33"/>
      <c r="D491" s="174" t="s">
        <v>224</v>
      </c>
      <c r="E491" s="33"/>
      <c r="F491" s="179" t="s">
        <v>641</v>
      </c>
      <c r="G491" s="33"/>
      <c r="H491" s="33"/>
      <c r="I491" s="176"/>
      <c r="J491" s="33"/>
      <c r="K491" s="33"/>
      <c r="L491" s="36"/>
      <c r="M491" s="177"/>
      <c r="N491" s="178"/>
      <c r="O491" s="68"/>
      <c r="P491" s="68"/>
      <c r="Q491" s="68"/>
      <c r="R491" s="68"/>
      <c r="S491" s="68"/>
      <c r="T491" s="69"/>
      <c r="U491" s="31"/>
      <c r="V491" s="31"/>
      <c r="W491" s="31"/>
      <c r="X491" s="31"/>
      <c r="Y491" s="31"/>
      <c r="Z491" s="31"/>
      <c r="AA491" s="31"/>
      <c r="AB491" s="31"/>
      <c r="AC491" s="31"/>
      <c r="AD491" s="31"/>
      <c r="AE491" s="31"/>
      <c r="AT491" s="14" t="s">
        <v>224</v>
      </c>
      <c r="AU491" s="14" t="s">
        <v>78</v>
      </c>
    </row>
    <row r="492" spans="1:65" s="2" customFormat="1" ht="16.5" customHeight="1">
      <c r="A492" s="31"/>
      <c r="B492" s="32"/>
      <c r="C492" s="161" t="s">
        <v>867</v>
      </c>
      <c r="D492" s="161" t="s">
        <v>135</v>
      </c>
      <c r="E492" s="162" t="s">
        <v>868</v>
      </c>
      <c r="F492" s="163" t="s">
        <v>869</v>
      </c>
      <c r="G492" s="164" t="s">
        <v>574</v>
      </c>
      <c r="H492" s="165">
        <v>4</v>
      </c>
      <c r="I492" s="166"/>
      <c r="J492" s="167">
        <f>ROUND(I492*H492,2)</f>
        <v>0</v>
      </c>
      <c r="K492" s="163" t="s">
        <v>139</v>
      </c>
      <c r="L492" s="36"/>
      <c r="M492" s="168" t="s">
        <v>1</v>
      </c>
      <c r="N492" s="169" t="s">
        <v>43</v>
      </c>
      <c r="O492" s="68"/>
      <c r="P492" s="170">
        <f>O492*H492</f>
        <v>0</v>
      </c>
      <c r="Q492" s="170">
        <v>0</v>
      </c>
      <c r="R492" s="170">
        <f>Q492*H492</f>
        <v>0</v>
      </c>
      <c r="S492" s="170">
        <v>0</v>
      </c>
      <c r="T492" s="171">
        <f>S492*H492</f>
        <v>0</v>
      </c>
      <c r="U492" s="31"/>
      <c r="V492" s="31"/>
      <c r="W492" s="31"/>
      <c r="X492" s="31"/>
      <c r="Y492" s="31"/>
      <c r="Z492" s="31"/>
      <c r="AA492" s="31"/>
      <c r="AB492" s="31"/>
      <c r="AC492" s="31"/>
      <c r="AD492" s="31"/>
      <c r="AE492" s="31"/>
      <c r="AR492" s="172" t="s">
        <v>140</v>
      </c>
      <c r="AT492" s="172" t="s">
        <v>135</v>
      </c>
      <c r="AU492" s="172" t="s">
        <v>78</v>
      </c>
      <c r="AY492" s="14" t="s">
        <v>141</v>
      </c>
      <c r="BE492" s="173">
        <f>IF(N492="základní",J492,0)</f>
        <v>0</v>
      </c>
      <c r="BF492" s="173">
        <f>IF(N492="snížená",J492,0)</f>
        <v>0</v>
      </c>
      <c r="BG492" s="173">
        <f>IF(N492="zákl. přenesená",J492,0)</f>
        <v>0</v>
      </c>
      <c r="BH492" s="173">
        <f>IF(N492="sníž. přenesená",J492,0)</f>
        <v>0</v>
      </c>
      <c r="BI492" s="173">
        <f>IF(N492="nulová",J492,0)</f>
        <v>0</v>
      </c>
      <c r="BJ492" s="14" t="s">
        <v>86</v>
      </c>
      <c r="BK492" s="173">
        <f>ROUND(I492*H492,2)</f>
        <v>0</v>
      </c>
      <c r="BL492" s="14" t="s">
        <v>140</v>
      </c>
      <c r="BM492" s="172" t="s">
        <v>870</v>
      </c>
    </row>
    <row r="493" spans="1:65" s="2" customFormat="1" ht="29.25">
      <c r="A493" s="31"/>
      <c r="B493" s="32"/>
      <c r="C493" s="33"/>
      <c r="D493" s="174" t="s">
        <v>143</v>
      </c>
      <c r="E493" s="33"/>
      <c r="F493" s="175" t="s">
        <v>871</v>
      </c>
      <c r="G493" s="33"/>
      <c r="H493" s="33"/>
      <c r="I493" s="176"/>
      <c r="J493" s="33"/>
      <c r="K493" s="33"/>
      <c r="L493" s="36"/>
      <c r="M493" s="177"/>
      <c r="N493" s="178"/>
      <c r="O493" s="68"/>
      <c r="P493" s="68"/>
      <c r="Q493" s="68"/>
      <c r="R493" s="68"/>
      <c r="S493" s="68"/>
      <c r="T493" s="69"/>
      <c r="U493" s="31"/>
      <c r="V493" s="31"/>
      <c r="W493" s="31"/>
      <c r="X493" s="31"/>
      <c r="Y493" s="31"/>
      <c r="Z493" s="31"/>
      <c r="AA493" s="31"/>
      <c r="AB493" s="31"/>
      <c r="AC493" s="31"/>
      <c r="AD493" s="31"/>
      <c r="AE493" s="31"/>
      <c r="AT493" s="14" t="s">
        <v>143</v>
      </c>
      <c r="AU493" s="14" t="s">
        <v>78</v>
      </c>
    </row>
    <row r="494" spans="1:65" s="2" customFormat="1" ht="16.5" customHeight="1">
      <c r="A494" s="31"/>
      <c r="B494" s="32"/>
      <c r="C494" s="161" t="s">
        <v>872</v>
      </c>
      <c r="D494" s="161" t="s">
        <v>135</v>
      </c>
      <c r="E494" s="162" t="s">
        <v>873</v>
      </c>
      <c r="F494" s="163" t="s">
        <v>874</v>
      </c>
      <c r="G494" s="164" t="s">
        <v>574</v>
      </c>
      <c r="H494" s="165">
        <v>200</v>
      </c>
      <c r="I494" s="166"/>
      <c r="J494" s="167">
        <f>ROUND(I494*H494,2)</f>
        <v>0</v>
      </c>
      <c r="K494" s="163" t="s">
        <v>139</v>
      </c>
      <c r="L494" s="36"/>
      <c r="M494" s="168" t="s">
        <v>1</v>
      </c>
      <c r="N494" s="169" t="s">
        <v>43</v>
      </c>
      <c r="O494" s="68"/>
      <c r="P494" s="170">
        <f>O494*H494</f>
        <v>0</v>
      </c>
      <c r="Q494" s="170">
        <v>0</v>
      </c>
      <c r="R494" s="170">
        <f>Q494*H494</f>
        <v>0</v>
      </c>
      <c r="S494" s="170">
        <v>0</v>
      </c>
      <c r="T494" s="171">
        <f>S494*H494</f>
        <v>0</v>
      </c>
      <c r="U494" s="31"/>
      <c r="V494" s="31"/>
      <c r="W494" s="31"/>
      <c r="X494" s="31"/>
      <c r="Y494" s="31"/>
      <c r="Z494" s="31"/>
      <c r="AA494" s="31"/>
      <c r="AB494" s="31"/>
      <c r="AC494" s="31"/>
      <c r="AD494" s="31"/>
      <c r="AE494" s="31"/>
      <c r="AR494" s="172" t="s">
        <v>140</v>
      </c>
      <c r="AT494" s="172" t="s">
        <v>135</v>
      </c>
      <c r="AU494" s="172" t="s">
        <v>78</v>
      </c>
      <c r="AY494" s="14" t="s">
        <v>141</v>
      </c>
      <c r="BE494" s="173">
        <f>IF(N494="základní",J494,0)</f>
        <v>0</v>
      </c>
      <c r="BF494" s="173">
        <f>IF(N494="snížená",J494,0)</f>
        <v>0</v>
      </c>
      <c r="BG494" s="173">
        <f>IF(N494="zákl. přenesená",J494,0)</f>
        <v>0</v>
      </c>
      <c r="BH494" s="173">
        <f>IF(N494="sníž. přenesená",J494,0)</f>
        <v>0</v>
      </c>
      <c r="BI494" s="173">
        <f>IF(N494="nulová",J494,0)</f>
        <v>0</v>
      </c>
      <c r="BJ494" s="14" t="s">
        <v>86</v>
      </c>
      <c r="BK494" s="173">
        <f>ROUND(I494*H494,2)</f>
        <v>0</v>
      </c>
      <c r="BL494" s="14" t="s">
        <v>140</v>
      </c>
      <c r="BM494" s="172" t="s">
        <v>875</v>
      </c>
    </row>
    <row r="495" spans="1:65" s="2" customFormat="1" ht="39">
      <c r="A495" s="31"/>
      <c r="B495" s="32"/>
      <c r="C495" s="33"/>
      <c r="D495" s="174" t="s">
        <v>143</v>
      </c>
      <c r="E495" s="33"/>
      <c r="F495" s="175" t="s">
        <v>876</v>
      </c>
      <c r="G495" s="33"/>
      <c r="H495" s="33"/>
      <c r="I495" s="176"/>
      <c r="J495" s="33"/>
      <c r="K495" s="33"/>
      <c r="L495" s="36"/>
      <c r="M495" s="177"/>
      <c r="N495" s="178"/>
      <c r="O495" s="68"/>
      <c r="P495" s="68"/>
      <c r="Q495" s="68"/>
      <c r="R495" s="68"/>
      <c r="S495" s="68"/>
      <c r="T495" s="69"/>
      <c r="U495" s="31"/>
      <c r="V495" s="31"/>
      <c r="W495" s="31"/>
      <c r="X495" s="31"/>
      <c r="Y495" s="31"/>
      <c r="Z495" s="31"/>
      <c r="AA495" s="31"/>
      <c r="AB495" s="31"/>
      <c r="AC495" s="31"/>
      <c r="AD495" s="31"/>
      <c r="AE495" s="31"/>
      <c r="AT495" s="14" t="s">
        <v>143</v>
      </c>
      <c r="AU495" s="14" t="s">
        <v>78</v>
      </c>
    </row>
    <row r="496" spans="1:65" s="2" customFormat="1" ht="16.5" customHeight="1">
      <c r="A496" s="31"/>
      <c r="B496" s="32"/>
      <c r="C496" s="161" t="s">
        <v>877</v>
      </c>
      <c r="D496" s="161" t="s">
        <v>135</v>
      </c>
      <c r="E496" s="162" t="s">
        <v>878</v>
      </c>
      <c r="F496" s="163" t="s">
        <v>879</v>
      </c>
      <c r="G496" s="164" t="s">
        <v>574</v>
      </c>
      <c r="H496" s="165">
        <v>100</v>
      </c>
      <c r="I496" s="166"/>
      <c r="J496" s="167">
        <f>ROUND(I496*H496,2)</f>
        <v>0</v>
      </c>
      <c r="K496" s="163" t="s">
        <v>139</v>
      </c>
      <c r="L496" s="36"/>
      <c r="M496" s="168" t="s">
        <v>1</v>
      </c>
      <c r="N496" s="169" t="s">
        <v>43</v>
      </c>
      <c r="O496" s="68"/>
      <c r="P496" s="170">
        <f>O496*H496</f>
        <v>0</v>
      </c>
      <c r="Q496" s="170">
        <v>0</v>
      </c>
      <c r="R496" s="170">
        <f>Q496*H496</f>
        <v>0</v>
      </c>
      <c r="S496" s="170">
        <v>0</v>
      </c>
      <c r="T496" s="171">
        <f>S496*H496</f>
        <v>0</v>
      </c>
      <c r="U496" s="31"/>
      <c r="V496" s="31"/>
      <c r="W496" s="31"/>
      <c r="X496" s="31"/>
      <c r="Y496" s="31"/>
      <c r="Z496" s="31"/>
      <c r="AA496" s="31"/>
      <c r="AB496" s="31"/>
      <c r="AC496" s="31"/>
      <c r="AD496" s="31"/>
      <c r="AE496" s="31"/>
      <c r="AR496" s="172" t="s">
        <v>140</v>
      </c>
      <c r="AT496" s="172" t="s">
        <v>135</v>
      </c>
      <c r="AU496" s="172" t="s">
        <v>78</v>
      </c>
      <c r="AY496" s="14" t="s">
        <v>141</v>
      </c>
      <c r="BE496" s="173">
        <f>IF(N496="základní",J496,0)</f>
        <v>0</v>
      </c>
      <c r="BF496" s="173">
        <f>IF(N496="snížená",J496,0)</f>
        <v>0</v>
      </c>
      <c r="BG496" s="173">
        <f>IF(N496="zákl. přenesená",J496,0)</f>
        <v>0</v>
      </c>
      <c r="BH496" s="173">
        <f>IF(N496="sníž. přenesená",J496,0)</f>
        <v>0</v>
      </c>
      <c r="BI496" s="173">
        <f>IF(N496="nulová",J496,0)</f>
        <v>0</v>
      </c>
      <c r="BJ496" s="14" t="s">
        <v>86</v>
      </c>
      <c r="BK496" s="173">
        <f>ROUND(I496*H496,2)</f>
        <v>0</v>
      </c>
      <c r="BL496" s="14" t="s">
        <v>140</v>
      </c>
      <c r="BM496" s="172" t="s">
        <v>880</v>
      </c>
    </row>
    <row r="497" spans="1:65" s="2" customFormat="1" ht="39">
      <c r="A497" s="31"/>
      <c r="B497" s="32"/>
      <c r="C497" s="33"/>
      <c r="D497" s="174" t="s">
        <v>143</v>
      </c>
      <c r="E497" s="33"/>
      <c r="F497" s="175" t="s">
        <v>881</v>
      </c>
      <c r="G497" s="33"/>
      <c r="H497" s="33"/>
      <c r="I497" s="176"/>
      <c r="J497" s="33"/>
      <c r="K497" s="33"/>
      <c r="L497" s="36"/>
      <c r="M497" s="177"/>
      <c r="N497" s="178"/>
      <c r="O497" s="68"/>
      <c r="P497" s="68"/>
      <c r="Q497" s="68"/>
      <c r="R497" s="68"/>
      <c r="S497" s="68"/>
      <c r="T497" s="69"/>
      <c r="U497" s="31"/>
      <c r="V497" s="31"/>
      <c r="W497" s="31"/>
      <c r="X497" s="31"/>
      <c r="Y497" s="31"/>
      <c r="Z497" s="31"/>
      <c r="AA497" s="31"/>
      <c r="AB497" s="31"/>
      <c r="AC497" s="31"/>
      <c r="AD497" s="31"/>
      <c r="AE497" s="31"/>
      <c r="AT497" s="14" t="s">
        <v>143</v>
      </c>
      <c r="AU497" s="14" t="s">
        <v>78</v>
      </c>
    </row>
    <row r="498" spans="1:65" s="2" customFormat="1" ht="24.2" customHeight="1">
      <c r="A498" s="31"/>
      <c r="B498" s="32"/>
      <c r="C498" s="161" t="s">
        <v>882</v>
      </c>
      <c r="D498" s="161" t="s">
        <v>135</v>
      </c>
      <c r="E498" s="162" t="s">
        <v>883</v>
      </c>
      <c r="F498" s="163" t="s">
        <v>884</v>
      </c>
      <c r="G498" s="164" t="s">
        <v>147</v>
      </c>
      <c r="H498" s="165">
        <v>100</v>
      </c>
      <c r="I498" s="166"/>
      <c r="J498" s="167">
        <f>ROUND(I498*H498,2)</f>
        <v>0</v>
      </c>
      <c r="K498" s="163" t="s">
        <v>139</v>
      </c>
      <c r="L498" s="36"/>
      <c r="M498" s="168" t="s">
        <v>1</v>
      </c>
      <c r="N498" s="169" t="s">
        <v>43</v>
      </c>
      <c r="O498" s="68"/>
      <c r="P498" s="170">
        <f>O498*H498</f>
        <v>0</v>
      </c>
      <c r="Q498" s="170">
        <v>0</v>
      </c>
      <c r="R498" s="170">
        <f>Q498*H498</f>
        <v>0</v>
      </c>
      <c r="S498" s="170">
        <v>0</v>
      </c>
      <c r="T498" s="171">
        <f>S498*H498</f>
        <v>0</v>
      </c>
      <c r="U498" s="31"/>
      <c r="V498" s="31"/>
      <c r="W498" s="31"/>
      <c r="X498" s="31"/>
      <c r="Y498" s="31"/>
      <c r="Z498" s="31"/>
      <c r="AA498" s="31"/>
      <c r="AB498" s="31"/>
      <c r="AC498" s="31"/>
      <c r="AD498" s="31"/>
      <c r="AE498" s="31"/>
      <c r="AR498" s="172" t="s">
        <v>140</v>
      </c>
      <c r="AT498" s="172" t="s">
        <v>135</v>
      </c>
      <c r="AU498" s="172" t="s">
        <v>78</v>
      </c>
      <c r="AY498" s="14" t="s">
        <v>141</v>
      </c>
      <c r="BE498" s="173">
        <f>IF(N498="základní",J498,0)</f>
        <v>0</v>
      </c>
      <c r="BF498" s="173">
        <f>IF(N498="snížená",J498,0)</f>
        <v>0</v>
      </c>
      <c r="BG498" s="173">
        <f>IF(N498="zákl. přenesená",J498,0)</f>
        <v>0</v>
      </c>
      <c r="BH498" s="173">
        <f>IF(N498="sníž. přenesená",J498,0)</f>
        <v>0</v>
      </c>
      <c r="BI498" s="173">
        <f>IF(N498="nulová",J498,0)</f>
        <v>0</v>
      </c>
      <c r="BJ498" s="14" t="s">
        <v>86</v>
      </c>
      <c r="BK498" s="173">
        <f>ROUND(I498*H498,2)</f>
        <v>0</v>
      </c>
      <c r="BL498" s="14" t="s">
        <v>140</v>
      </c>
      <c r="BM498" s="172" t="s">
        <v>885</v>
      </c>
    </row>
    <row r="499" spans="1:65" s="2" customFormat="1" ht="29.25">
      <c r="A499" s="31"/>
      <c r="B499" s="32"/>
      <c r="C499" s="33"/>
      <c r="D499" s="174" t="s">
        <v>143</v>
      </c>
      <c r="E499" s="33"/>
      <c r="F499" s="175" t="s">
        <v>886</v>
      </c>
      <c r="G499" s="33"/>
      <c r="H499" s="33"/>
      <c r="I499" s="176"/>
      <c r="J499" s="33"/>
      <c r="K499" s="33"/>
      <c r="L499" s="36"/>
      <c r="M499" s="177"/>
      <c r="N499" s="178"/>
      <c r="O499" s="68"/>
      <c r="P499" s="68"/>
      <c r="Q499" s="68"/>
      <c r="R499" s="68"/>
      <c r="S499" s="68"/>
      <c r="T499" s="69"/>
      <c r="U499" s="31"/>
      <c r="V499" s="31"/>
      <c r="W499" s="31"/>
      <c r="X499" s="31"/>
      <c r="Y499" s="31"/>
      <c r="Z499" s="31"/>
      <c r="AA499" s="31"/>
      <c r="AB499" s="31"/>
      <c r="AC499" s="31"/>
      <c r="AD499" s="31"/>
      <c r="AE499" s="31"/>
      <c r="AT499" s="14" t="s">
        <v>143</v>
      </c>
      <c r="AU499" s="14" t="s">
        <v>78</v>
      </c>
    </row>
    <row r="500" spans="1:65" s="2" customFormat="1" ht="24.2" customHeight="1">
      <c r="A500" s="31"/>
      <c r="B500" s="32"/>
      <c r="C500" s="161" t="s">
        <v>887</v>
      </c>
      <c r="D500" s="161" t="s">
        <v>135</v>
      </c>
      <c r="E500" s="162" t="s">
        <v>888</v>
      </c>
      <c r="F500" s="163" t="s">
        <v>889</v>
      </c>
      <c r="G500" s="164" t="s">
        <v>147</v>
      </c>
      <c r="H500" s="165">
        <v>20</v>
      </c>
      <c r="I500" s="166"/>
      <c r="J500" s="167">
        <f>ROUND(I500*H500,2)</f>
        <v>0</v>
      </c>
      <c r="K500" s="163" t="s">
        <v>139</v>
      </c>
      <c r="L500" s="36"/>
      <c r="M500" s="168" t="s">
        <v>1</v>
      </c>
      <c r="N500" s="169" t="s">
        <v>43</v>
      </c>
      <c r="O500" s="68"/>
      <c r="P500" s="170">
        <f>O500*H500</f>
        <v>0</v>
      </c>
      <c r="Q500" s="170">
        <v>0</v>
      </c>
      <c r="R500" s="170">
        <f>Q500*H500</f>
        <v>0</v>
      </c>
      <c r="S500" s="170">
        <v>0</v>
      </c>
      <c r="T500" s="171">
        <f>S500*H500</f>
        <v>0</v>
      </c>
      <c r="U500" s="31"/>
      <c r="V500" s="31"/>
      <c r="W500" s="31"/>
      <c r="X500" s="31"/>
      <c r="Y500" s="31"/>
      <c r="Z500" s="31"/>
      <c r="AA500" s="31"/>
      <c r="AB500" s="31"/>
      <c r="AC500" s="31"/>
      <c r="AD500" s="31"/>
      <c r="AE500" s="31"/>
      <c r="AR500" s="172" t="s">
        <v>140</v>
      </c>
      <c r="AT500" s="172" t="s">
        <v>135</v>
      </c>
      <c r="AU500" s="172" t="s">
        <v>78</v>
      </c>
      <c r="AY500" s="14" t="s">
        <v>141</v>
      </c>
      <c r="BE500" s="173">
        <f>IF(N500="základní",J500,0)</f>
        <v>0</v>
      </c>
      <c r="BF500" s="173">
        <f>IF(N500="snížená",J500,0)</f>
        <v>0</v>
      </c>
      <c r="BG500" s="173">
        <f>IF(N500="zákl. přenesená",J500,0)</f>
        <v>0</v>
      </c>
      <c r="BH500" s="173">
        <f>IF(N500="sníž. přenesená",J500,0)</f>
        <v>0</v>
      </c>
      <c r="BI500" s="173">
        <f>IF(N500="nulová",J500,0)</f>
        <v>0</v>
      </c>
      <c r="BJ500" s="14" t="s">
        <v>86</v>
      </c>
      <c r="BK500" s="173">
        <f>ROUND(I500*H500,2)</f>
        <v>0</v>
      </c>
      <c r="BL500" s="14" t="s">
        <v>140</v>
      </c>
      <c r="BM500" s="172" t="s">
        <v>890</v>
      </c>
    </row>
    <row r="501" spans="1:65" s="2" customFormat="1" ht="68.25">
      <c r="A501" s="31"/>
      <c r="B501" s="32"/>
      <c r="C501" s="33"/>
      <c r="D501" s="174" t="s">
        <v>143</v>
      </c>
      <c r="E501" s="33"/>
      <c r="F501" s="175" t="s">
        <v>891</v>
      </c>
      <c r="G501" s="33"/>
      <c r="H501" s="33"/>
      <c r="I501" s="176"/>
      <c r="J501" s="33"/>
      <c r="K501" s="33"/>
      <c r="L501" s="36"/>
      <c r="M501" s="177"/>
      <c r="N501" s="178"/>
      <c r="O501" s="68"/>
      <c r="P501" s="68"/>
      <c r="Q501" s="68"/>
      <c r="R501" s="68"/>
      <c r="S501" s="68"/>
      <c r="T501" s="69"/>
      <c r="U501" s="31"/>
      <c r="V501" s="31"/>
      <c r="W501" s="31"/>
      <c r="X501" s="31"/>
      <c r="Y501" s="31"/>
      <c r="Z501" s="31"/>
      <c r="AA501" s="31"/>
      <c r="AB501" s="31"/>
      <c r="AC501" s="31"/>
      <c r="AD501" s="31"/>
      <c r="AE501" s="31"/>
      <c r="AT501" s="14" t="s">
        <v>143</v>
      </c>
      <c r="AU501" s="14" t="s">
        <v>78</v>
      </c>
    </row>
    <row r="502" spans="1:65" s="2" customFormat="1" ht="19.5">
      <c r="A502" s="31"/>
      <c r="B502" s="32"/>
      <c r="C502" s="33"/>
      <c r="D502" s="174" t="s">
        <v>224</v>
      </c>
      <c r="E502" s="33"/>
      <c r="F502" s="179" t="s">
        <v>641</v>
      </c>
      <c r="G502" s="33"/>
      <c r="H502" s="33"/>
      <c r="I502" s="176"/>
      <c r="J502" s="33"/>
      <c r="K502" s="33"/>
      <c r="L502" s="36"/>
      <c r="M502" s="177"/>
      <c r="N502" s="178"/>
      <c r="O502" s="68"/>
      <c r="P502" s="68"/>
      <c r="Q502" s="68"/>
      <c r="R502" s="68"/>
      <c r="S502" s="68"/>
      <c r="T502" s="69"/>
      <c r="U502" s="31"/>
      <c r="V502" s="31"/>
      <c r="W502" s="31"/>
      <c r="X502" s="31"/>
      <c r="Y502" s="31"/>
      <c r="Z502" s="31"/>
      <c r="AA502" s="31"/>
      <c r="AB502" s="31"/>
      <c r="AC502" s="31"/>
      <c r="AD502" s="31"/>
      <c r="AE502" s="31"/>
      <c r="AT502" s="14" t="s">
        <v>224</v>
      </c>
      <c r="AU502" s="14" t="s">
        <v>78</v>
      </c>
    </row>
    <row r="503" spans="1:65" s="2" customFormat="1" ht="37.9" customHeight="1">
      <c r="A503" s="31"/>
      <c r="B503" s="32"/>
      <c r="C503" s="161" t="s">
        <v>892</v>
      </c>
      <c r="D503" s="161" t="s">
        <v>135</v>
      </c>
      <c r="E503" s="162" t="s">
        <v>893</v>
      </c>
      <c r="F503" s="163" t="s">
        <v>894</v>
      </c>
      <c r="G503" s="164" t="s">
        <v>147</v>
      </c>
      <c r="H503" s="165">
        <v>20</v>
      </c>
      <c r="I503" s="166"/>
      <c r="J503" s="167">
        <f>ROUND(I503*H503,2)</f>
        <v>0</v>
      </c>
      <c r="K503" s="163" t="s">
        <v>139</v>
      </c>
      <c r="L503" s="36"/>
      <c r="M503" s="168" t="s">
        <v>1</v>
      </c>
      <c r="N503" s="169" t="s">
        <v>43</v>
      </c>
      <c r="O503" s="68"/>
      <c r="P503" s="170">
        <f>O503*H503</f>
        <v>0</v>
      </c>
      <c r="Q503" s="170">
        <v>0</v>
      </c>
      <c r="R503" s="170">
        <f>Q503*H503</f>
        <v>0</v>
      </c>
      <c r="S503" s="170">
        <v>0</v>
      </c>
      <c r="T503" s="171">
        <f>S503*H503</f>
        <v>0</v>
      </c>
      <c r="U503" s="31"/>
      <c r="V503" s="31"/>
      <c r="W503" s="31"/>
      <c r="X503" s="31"/>
      <c r="Y503" s="31"/>
      <c r="Z503" s="31"/>
      <c r="AA503" s="31"/>
      <c r="AB503" s="31"/>
      <c r="AC503" s="31"/>
      <c r="AD503" s="31"/>
      <c r="AE503" s="31"/>
      <c r="AR503" s="172" t="s">
        <v>140</v>
      </c>
      <c r="AT503" s="172" t="s">
        <v>135</v>
      </c>
      <c r="AU503" s="172" t="s">
        <v>78</v>
      </c>
      <c r="AY503" s="14" t="s">
        <v>141</v>
      </c>
      <c r="BE503" s="173">
        <f>IF(N503="základní",J503,0)</f>
        <v>0</v>
      </c>
      <c r="BF503" s="173">
        <f>IF(N503="snížená",J503,0)</f>
        <v>0</v>
      </c>
      <c r="BG503" s="173">
        <f>IF(N503="zákl. přenesená",J503,0)</f>
        <v>0</v>
      </c>
      <c r="BH503" s="173">
        <f>IF(N503="sníž. přenesená",J503,0)</f>
        <v>0</v>
      </c>
      <c r="BI503" s="173">
        <f>IF(N503="nulová",J503,0)</f>
        <v>0</v>
      </c>
      <c r="BJ503" s="14" t="s">
        <v>86</v>
      </c>
      <c r="BK503" s="173">
        <f>ROUND(I503*H503,2)</f>
        <v>0</v>
      </c>
      <c r="BL503" s="14" t="s">
        <v>140</v>
      </c>
      <c r="BM503" s="172" t="s">
        <v>895</v>
      </c>
    </row>
    <row r="504" spans="1:65" s="2" customFormat="1" ht="68.25">
      <c r="A504" s="31"/>
      <c r="B504" s="32"/>
      <c r="C504" s="33"/>
      <c r="D504" s="174" t="s">
        <v>143</v>
      </c>
      <c r="E504" s="33"/>
      <c r="F504" s="175" t="s">
        <v>896</v>
      </c>
      <c r="G504" s="33"/>
      <c r="H504" s="33"/>
      <c r="I504" s="176"/>
      <c r="J504" s="33"/>
      <c r="K504" s="33"/>
      <c r="L504" s="36"/>
      <c r="M504" s="177"/>
      <c r="N504" s="178"/>
      <c r="O504" s="68"/>
      <c r="P504" s="68"/>
      <c r="Q504" s="68"/>
      <c r="R504" s="68"/>
      <c r="S504" s="68"/>
      <c r="T504" s="69"/>
      <c r="U504" s="31"/>
      <c r="V504" s="31"/>
      <c r="W504" s="31"/>
      <c r="X504" s="31"/>
      <c r="Y504" s="31"/>
      <c r="Z504" s="31"/>
      <c r="AA504" s="31"/>
      <c r="AB504" s="31"/>
      <c r="AC504" s="31"/>
      <c r="AD504" s="31"/>
      <c r="AE504" s="31"/>
      <c r="AT504" s="14" t="s">
        <v>143</v>
      </c>
      <c r="AU504" s="14" t="s">
        <v>78</v>
      </c>
    </row>
    <row r="505" spans="1:65" s="2" customFormat="1" ht="19.5">
      <c r="A505" s="31"/>
      <c r="B505" s="32"/>
      <c r="C505" s="33"/>
      <c r="D505" s="174" t="s">
        <v>224</v>
      </c>
      <c r="E505" s="33"/>
      <c r="F505" s="179" t="s">
        <v>641</v>
      </c>
      <c r="G505" s="33"/>
      <c r="H505" s="33"/>
      <c r="I505" s="176"/>
      <c r="J505" s="33"/>
      <c r="K505" s="33"/>
      <c r="L505" s="36"/>
      <c r="M505" s="177"/>
      <c r="N505" s="178"/>
      <c r="O505" s="68"/>
      <c r="P505" s="68"/>
      <c r="Q505" s="68"/>
      <c r="R505" s="68"/>
      <c r="S505" s="68"/>
      <c r="T505" s="69"/>
      <c r="U505" s="31"/>
      <c r="V505" s="31"/>
      <c r="W505" s="31"/>
      <c r="X505" s="31"/>
      <c r="Y505" s="31"/>
      <c r="Z505" s="31"/>
      <c r="AA505" s="31"/>
      <c r="AB505" s="31"/>
      <c r="AC505" s="31"/>
      <c r="AD505" s="31"/>
      <c r="AE505" s="31"/>
      <c r="AT505" s="14" t="s">
        <v>224</v>
      </c>
      <c r="AU505" s="14" t="s">
        <v>78</v>
      </c>
    </row>
    <row r="506" spans="1:65" s="2" customFormat="1" ht="37.9" customHeight="1">
      <c r="A506" s="31"/>
      <c r="B506" s="32"/>
      <c r="C506" s="161" t="s">
        <v>897</v>
      </c>
      <c r="D506" s="161" t="s">
        <v>135</v>
      </c>
      <c r="E506" s="162" t="s">
        <v>898</v>
      </c>
      <c r="F506" s="163" t="s">
        <v>899</v>
      </c>
      <c r="G506" s="164" t="s">
        <v>147</v>
      </c>
      <c r="H506" s="165">
        <v>20</v>
      </c>
      <c r="I506" s="166"/>
      <c r="J506" s="167">
        <f>ROUND(I506*H506,2)</f>
        <v>0</v>
      </c>
      <c r="K506" s="163" t="s">
        <v>139</v>
      </c>
      <c r="L506" s="36"/>
      <c r="M506" s="168" t="s">
        <v>1</v>
      </c>
      <c r="N506" s="169" t="s">
        <v>43</v>
      </c>
      <c r="O506" s="68"/>
      <c r="P506" s="170">
        <f>O506*H506</f>
        <v>0</v>
      </c>
      <c r="Q506" s="170">
        <v>0</v>
      </c>
      <c r="R506" s="170">
        <f>Q506*H506</f>
        <v>0</v>
      </c>
      <c r="S506" s="170">
        <v>0</v>
      </c>
      <c r="T506" s="171">
        <f>S506*H506</f>
        <v>0</v>
      </c>
      <c r="U506" s="31"/>
      <c r="V506" s="31"/>
      <c r="W506" s="31"/>
      <c r="X506" s="31"/>
      <c r="Y506" s="31"/>
      <c r="Z506" s="31"/>
      <c r="AA506" s="31"/>
      <c r="AB506" s="31"/>
      <c r="AC506" s="31"/>
      <c r="AD506" s="31"/>
      <c r="AE506" s="31"/>
      <c r="AR506" s="172" t="s">
        <v>140</v>
      </c>
      <c r="AT506" s="172" t="s">
        <v>135</v>
      </c>
      <c r="AU506" s="172" t="s">
        <v>78</v>
      </c>
      <c r="AY506" s="14" t="s">
        <v>141</v>
      </c>
      <c r="BE506" s="173">
        <f>IF(N506="základní",J506,0)</f>
        <v>0</v>
      </c>
      <c r="BF506" s="173">
        <f>IF(N506="snížená",J506,0)</f>
        <v>0</v>
      </c>
      <c r="BG506" s="173">
        <f>IF(N506="zákl. přenesená",J506,0)</f>
        <v>0</v>
      </c>
      <c r="BH506" s="173">
        <f>IF(N506="sníž. přenesená",J506,0)</f>
        <v>0</v>
      </c>
      <c r="BI506" s="173">
        <f>IF(N506="nulová",J506,0)</f>
        <v>0</v>
      </c>
      <c r="BJ506" s="14" t="s">
        <v>86</v>
      </c>
      <c r="BK506" s="173">
        <f>ROUND(I506*H506,2)</f>
        <v>0</v>
      </c>
      <c r="BL506" s="14" t="s">
        <v>140</v>
      </c>
      <c r="BM506" s="172" t="s">
        <v>900</v>
      </c>
    </row>
    <row r="507" spans="1:65" s="2" customFormat="1" ht="68.25">
      <c r="A507" s="31"/>
      <c r="B507" s="32"/>
      <c r="C507" s="33"/>
      <c r="D507" s="174" t="s">
        <v>143</v>
      </c>
      <c r="E507" s="33"/>
      <c r="F507" s="175" t="s">
        <v>901</v>
      </c>
      <c r="G507" s="33"/>
      <c r="H507" s="33"/>
      <c r="I507" s="176"/>
      <c r="J507" s="33"/>
      <c r="K507" s="33"/>
      <c r="L507" s="36"/>
      <c r="M507" s="177"/>
      <c r="N507" s="178"/>
      <c r="O507" s="68"/>
      <c r="P507" s="68"/>
      <c r="Q507" s="68"/>
      <c r="R507" s="68"/>
      <c r="S507" s="68"/>
      <c r="T507" s="69"/>
      <c r="U507" s="31"/>
      <c r="V507" s="31"/>
      <c r="W507" s="31"/>
      <c r="X507" s="31"/>
      <c r="Y507" s="31"/>
      <c r="Z507" s="31"/>
      <c r="AA507" s="31"/>
      <c r="AB507" s="31"/>
      <c r="AC507" s="31"/>
      <c r="AD507" s="31"/>
      <c r="AE507" s="31"/>
      <c r="AT507" s="14" t="s">
        <v>143</v>
      </c>
      <c r="AU507" s="14" t="s">
        <v>78</v>
      </c>
    </row>
    <row r="508" spans="1:65" s="2" customFormat="1" ht="19.5">
      <c r="A508" s="31"/>
      <c r="B508" s="32"/>
      <c r="C508" s="33"/>
      <c r="D508" s="174" t="s">
        <v>224</v>
      </c>
      <c r="E508" s="33"/>
      <c r="F508" s="179" t="s">
        <v>641</v>
      </c>
      <c r="G508" s="33"/>
      <c r="H508" s="33"/>
      <c r="I508" s="176"/>
      <c r="J508" s="33"/>
      <c r="K508" s="33"/>
      <c r="L508" s="36"/>
      <c r="M508" s="177"/>
      <c r="N508" s="178"/>
      <c r="O508" s="68"/>
      <c r="P508" s="68"/>
      <c r="Q508" s="68"/>
      <c r="R508" s="68"/>
      <c r="S508" s="68"/>
      <c r="T508" s="69"/>
      <c r="U508" s="31"/>
      <c r="V508" s="31"/>
      <c r="W508" s="31"/>
      <c r="X508" s="31"/>
      <c r="Y508" s="31"/>
      <c r="Z508" s="31"/>
      <c r="AA508" s="31"/>
      <c r="AB508" s="31"/>
      <c r="AC508" s="31"/>
      <c r="AD508" s="31"/>
      <c r="AE508" s="31"/>
      <c r="AT508" s="14" t="s">
        <v>224</v>
      </c>
      <c r="AU508" s="14" t="s">
        <v>78</v>
      </c>
    </row>
    <row r="509" spans="1:65" s="2" customFormat="1" ht="24.2" customHeight="1">
      <c r="A509" s="31"/>
      <c r="B509" s="32"/>
      <c r="C509" s="161" t="s">
        <v>902</v>
      </c>
      <c r="D509" s="161" t="s">
        <v>135</v>
      </c>
      <c r="E509" s="162" t="s">
        <v>903</v>
      </c>
      <c r="F509" s="163" t="s">
        <v>904</v>
      </c>
      <c r="G509" s="164" t="s">
        <v>147</v>
      </c>
      <c r="H509" s="165">
        <v>20</v>
      </c>
      <c r="I509" s="166"/>
      <c r="J509" s="167">
        <f>ROUND(I509*H509,2)</f>
        <v>0</v>
      </c>
      <c r="K509" s="163" t="s">
        <v>139</v>
      </c>
      <c r="L509" s="36"/>
      <c r="M509" s="168" t="s">
        <v>1</v>
      </c>
      <c r="N509" s="169" t="s">
        <v>43</v>
      </c>
      <c r="O509" s="68"/>
      <c r="P509" s="170">
        <f>O509*H509</f>
        <v>0</v>
      </c>
      <c r="Q509" s="170">
        <v>0</v>
      </c>
      <c r="R509" s="170">
        <f>Q509*H509</f>
        <v>0</v>
      </c>
      <c r="S509" s="170">
        <v>0</v>
      </c>
      <c r="T509" s="171">
        <f>S509*H509</f>
        <v>0</v>
      </c>
      <c r="U509" s="31"/>
      <c r="V509" s="31"/>
      <c r="W509" s="31"/>
      <c r="X509" s="31"/>
      <c r="Y509" s="31"/>
      <c r="Z509" s="31"/>
      <c r="AA509" s="31"/>
      <c r="AB509" s="31"/>
      <c r="AC509" s="31"/>
      <c r="AD509" s="31"/>
      <c r="AE509" s="31"/>
      <c r="AR509" s="172" t="s">
        <v>140</v>
      </c>
      <c r="AT509" s="172" t="s">
        <v>135</v>
      </c>
      <c r="AU509" s="172" t="s">
        <v>78</v>
      </c>
      <c r="AY509" s="14" t="s">
        <v>141</v>
      </c>
      <c r="BE509" s="173">
        <f>IF(N509="základní",J509,0)</f>
        <v>0</v>
      </c>
      <c r="BF509" s="173">
        <f>IF(N509="snížená",J509,0)</f>
        <v>0</v>
      </c>
      <c r="BG509" s="173">
        <f>IF(N509="zákl. přenesená",J509,0)</f>
        <v>0</v>
      </c>
      <c r="BH509" s="173">
        <f>IF(N509="sníž. přenesená",J509,0)</f>
        <v>0</v>
      </c>
      <c r="BI509" s="173">
        <f>IF(N509="nulová",J509,0)</f>
        <v>0</v>
      </c>
      <c r="BJ509" s="14" t="s">
        <v>86</v>
      </c>
      <c r="BK509" s="173">
        <f>ROUND(I509*H509,2)</f>
        <v>0</v>
      </c>
      <c r="BL509" s="14" t="s">
        <v>140</v>
      </c>
      <c r="BM509" s="172" t="s">
        <v>905</v>
      </c>
    </row>
    <row r="510" spans="1:65" s="2" customFormat="1" ht="68.25">
      <c r="A510" s="31"/>
      <c r="B510" s="32"/>
      <c r="C510" s="33"/>
      <c r="D510" s="174" t="s">
        <v>143</v>
      </c>
      <c r="E510" s="33"/>
      <c r="F510" s="175" t="s">
        <v>906</v>
      </c>
      <c r="G510" s="33"/>
      <c r="H510" s="33"/>
      <c r="I510" s="176"/>
      <c r="J510" s="33"/>
      <c r="K510" s="33"/>
      <c r="L510" s="36"/>
      <c r="M510" s="177"/>
      <c r="N510" s="178"/>
      <c r="O510" s="68"/>
      <c r="P510" s="68"/>
      <c r="Q510" s="68"/>
      <c r="R510" s="68"/>
      <c r="S510" s="68"/>
      <c r="T510" s="69"/>
      <c r="U510" s="31"/>
      <c r="V510" s="31"/>
      <c r="W510" s="31"/>
      <c r="X510" s="31"/>
      <c r="Y510" s="31"/>
      <c r="Z510" s="31"/>
      <c r="AA510" s="31"/>
      <c r="AB510" s="31"/>
      <c r="AC510" s="31"/>
      <c r="AD510" s="31"/>
      <c r="AE510" s="31"/>
      <c r="AT510" s="14" t="s">
        <v>143</v>
      </c>
      <c r="AU510" s="14" t="s">
        <v>78</v>
      </c>
    </row>
    <row r="511" spans="1:65" s="2" customFormat="1" ht="19.5">
      <c r="A511" s="31"/>
      <c r="B511" s="32"/>
      <c r="C511" s="33"/>
      <c r="D511" s="174" t="s">
        <v>224</v>
      </c>
      <c r="E511" s="33"/>
      <c r="F511" s="179" t="s">
        <v>641</v>
      </c>
      <c r="G511" s="33"/>
      <c r="H511" s="33"/>
      <c r="I511" s="176"/>
      <c r="J511" s="33"/>
      <c r="K511" s="33"/>
      <c r="L511" s="36"/>
      <c r="M511" s="177"/>
      <c r="N511" s="178"/>
      <c r="O511" s="68"/>
      <c r="P511" s="68"/>
      <c r="Q511" s="68"/>
      <c r="R511" s="68"/>
      <c r="S511" s="68"/>
      <c r="T511" s="69"/>
      <c r="U511" s="31"/>
      <c r="V511" s="31"/>
      <c r="W511" s="31"/>
      <c r="X511" s="31"/>
      <c r="Y511" s="31"/>
      <c r="Z511" s="31"/>
      <c r="AA511" s="31"/>
      <c r="AB511" s="31"/>
      <c r="AC511" s="31"/>
      <c r="AD511" s="31"/>
      <c r="AE511" s="31"/>
      <c r="AT511" s="14" t="s">
        <v>224</v>
      </c>
      <c r="AU511" s="14" t="s">
        <v>78</v>
      </c>
    </row>
    <row r="512" spans="1:65" s="2" customFormat="1" ht="24.2" customHeight="1">
      <c r="A512" s="31"/>
      <c r="B512" s="32"/>
      <c r="C512" s="161" t="s">
        <v>907</v>
      </c>
      <c r="D512" s="161" t="s">
        <v>135</v>
      </c>
      <c r="E512" s="162" t="s">
        <v>908</v>
      </c>
      <c r="F512" s="163" t="s">
        <v>909</v>
      </c>
      <c r="G512" s="164" t="s">
        <v>147</v>
      </c>
      <c r="H512" s="165">
        <v>20</v>
      </c>
      <c r="I512" s="166"/>
      <c r="J512" s="167">
        <f>ROUND(I512*H512,2)</f>
        <v>0</v>
      </c>
      <c r="K512" s="163" t="s">
        <v>139</v>
      </c>
      <c r="L512" s="36"/>
      <c r="M512" s="168" t="s">
        <v>1</v>
      </c>
      <c r="N512" s="169" t="s">
        <v>43</v>
      </c>
      <c r="O512" s="68"/>
      <c r="P512" s="170">
        <f>O512*H512</f>
        <v>0</v>
      </c>
      <c r="Q512" s="170">
        <v>0</v>
      </c>
      <c r="R512" s="170">
        <f>Q512*H512</f>
        <v>0</v>
      </c>
      <c r="S512" s="170">
        <v>0</v>
      </c>
      <c r="T512" s="171">
        <f>S512*H512</f>
        <v>0</v>
      </c>
      <c r="U512" s="31"/>
      <c r="V512" s="31"/>
      <c r="W512" s="31"/>
      <c r="X512" s="31"/>
      <c r="Y512" s="31"/>
      <c r="Z512" s="31"/>
      <c r="AA512" s="31"/>
      <c r="AB512" s="31"/>
      <c r="AC512" s="31"/>
      <c r="AD512" s="31"/>
      <c r="AE512" s="31"/>
      <c r="AR512" s="172" t="s">
        <v>140</v>
      </c>
      <c r="AT512" s="172" t="s">
        <v>135</v>
      </c>
      <c r="AU512" s="172" t="s">
        <v>78</v>
      </c>
      <c r="AY512" s="14" t="s">
        <v>141</v>
      </c>
      <c r="BE512" s="173">
        <f>IF(N512="základní",J512,0)</f>
        <v>0</v>
      </c>
      <c r="BF512" s="173">
        <f>IF(N512="snížená",J512,0)</f>
        <v>0</v>
      </c>
      <c r="BG512" s="173">
        <f>IF(N512="zákl. přenesená",J512,0)</f>
        <v>0</v>
      </c>
      <c r="BH512" s="173">
        <f>IF(N512="sníž. přenesená",J512,0)</f>
        <v>0</v>
      </c>
      <c r="BI512" s="173">
        <f>IF(N512="nulová",J512,0)</f>
        <v>0</v>
      </c>
      <c r="BJ512" s="14" t="s">
        <v>86</v>
      </c>
      <c r="BK512" s="173">
        <f>ROUND(I512*H512,2)</f>
        <v>0</v>
      </c>
      <c r="BL512" s="14" t="s">
        <v>140</v>
      </c>
      <c r="BM512" s="172" t="s">
        <v>910</v>
      </c>
    </row>
    <row r="513" spans="1:65" s="2" customFormat="1" ht="68.25">
      <c r="A513" s="31"/>
      <c r="B513" s="32"/>
      <c r="C513" s="33"/>
      <c r="D513" s="174" t="s">
        <v>143</v>
      </c>
      <c r="E513" s="33"/>
      <c r="F513" s="175" t="s">
        <v>911</v>
      </c>
      <c r="G513" s="33"/>
      <c r="H513" s="33"/>
      <c r="I513" s="176"/>
      <c r="J513" s="33"/>
      <c r="K513" s="33"/>
      <c r="L513" s="36"/>
      <c r="M513" s="177"/>
      <c r="N513" s="178"/>
      <c r="O513" s="68"/>
      <c r="P513" s="68"/>
      <c r="Q513" s="68"/>
      <c r="R513" s="68"/>
      <c r="S513" s="68"/>
      <c r="T513" s="69"/>
      <c r="U513" s="31"/>
      <c r="V513" s="31"/>
      <c r="W513" s="31"/>
      <c r="X513" s="31"/>
      <c r="Y513" s="31"/>
      <c r="Z513" s="31"/>
      <c r="AA513" s="31"/>
      <c r="AB513" s="31"/>
      <c r="AC513" s="31"/>
      <c r="AD513" s="31"/>
      <c r="AE513" s="31"/>
      <c r="AT513" s="14" t="s">
        <v>143</v>
      </c>
      <c r="AU513" s="14" t="s">
        <v>78</v>
      </c>
    </row>
    <row r="514" spans="1:65" s="2" customFormat="1" ht="19.5">
      <c r="A514" s="31"/>
      <c r="B514" s="32"/>
      <c r="C514" s="33"/>
      <c r="D514" s="174" t="s">
        <v>224</v>
      </c>
      <c r="E514" s="33"/>
      <c r="F514" s="179" t="s">
        <v>641</v>
      </c>
      <c r="G514" s="33"/>
      <c r="H514" s="33"/>
      <c r="I514" s="176"/>
      <c r="J514" s="33"/>
      <c r="K514" s="33"/>
      <c r="L514" s="36"/>
      <c r="M514" s="177"/>
      <c r="N514" s="178"/>
      <c r="O514" s="68"/>
      <c r="P514" s="68"/>
      <c r="Q514" s="68"/>
      <c r="R514" s="68"/>
      <c r="S514" s="68"/>
      <c r="T514" s="69"/>
      <c r="U514" s="31"/>
      <c r="V514" s="31"/>
      <c r="W514" s="31"/>
      <c r="X514" s="31"/>
      <c r="Y514" s="31"/>
      <c r="Z514" s="31"/>
      <c r="AA514" s="31"/>
      <c r="AB514" s="31"/>
      <c r="AC514" s="31"/>
      <c r="AD514" s="31"/>
      <c r="AE514" s="31"/>
      <c r="AT514" s="14" t="s">
        <v>224</v>
      </c>
      <c r="AU514" s="14" t="s">
        <v>78</v>
      </c>
    </row>
    <row r="515" spans="1:65" s="2" customFormat="1" ht="24.2" customHeight="1">
      <c r="A515" s="31"/>
      <c r="B515" s="32"/>
      <c r="C515" s="161" t="s">
        <v>912</v>
      </c>
      <c r="D515" s="161" t="s">
        <v>135</v>
      </c>
      <c r="E515" s="162" t="s">
        <v>913</v>
      </c>
      <c r="F515" s="163" t="s">
        <v>914</v>
      </c>
      <c r="G515" s="164" t="s">
        <v>147</v>
      </c>
      <c r="H515" s="165">
        <v>20</v>
      </c>
      <c r="I515" s="166"/>
      <c r="J515" s="167">
        <f>ROUND(I515*H515,2)</f>
        <v>0</v>
      </c>
      <c r="K515" s="163" t="s">
        <v>139</v>
      </c>
      <c r="L515" s="36"/>
      <c r="M515" s="168" t="s">
        <v>1</v>
      </c>
      <c r="N515" s="169" t="s">
        <v>43</v>
      </c>
      <c r="O515" s="68"/>
      <c r="P515" s="170">
        <f>O515*H515</f>
        <v>0</v>
      </c>
      <c r="Q515" s="170">
        <v>0</v>
      </c>
      <c r="R515" s="170">
        <f>Q515*H515</f>
        <v>0</v>
      </c>
      <c r="S515" s="170">
        <v>0</v>
      </c>
      <c r="T515" s="171">
        <f>S515*H515</f>
        <v>0</v>
      </c>
      <c r="U515" s="31"/>
      <c r="V515" s="31"/>
      <c r="W515" s="31"/>
      <c r="X515" s="31"/>
      <c r="Y515" s="31"/>
      <c r="Z515" s="31"/>
      <c r="AA515" s="31"/>
      <c r="AB515" s="31"/>
      <c r="AC515" s="31"/>
      <c r="AD515" s="31"/>
      <c r="AE515" s="31"/>
      <c r="AR515" s="172" t="s">
        <v>140</v>
      </c>
      <c r="AT515" s="172" t="s">
        <v>135</v>
      </c>
      <c r="AU515" s="172" t="s">
        <v>78</v>
      </c>
      <c r="AY515" s="14" t="s">
        <v>141</v>
      </c>
      <c r="BE515" s="173">
        <f>IF(N515="základní",J515,0)</f>
        <v>0</v>
      </c>
      <c r="BF515" s="173">
        <f>IF(N515="snížená",J515,0)</f>
        <v>0</v>
      </c>
      <c r="BG515" s="173">
        <f>IF(N515="zákl. přenesená",J515,0)</f>
        <v>0</v>
      </c>
      <c r="BH515" s="173">
        <f>IF(N515="sníž. přenesená",J515,0)</f>
        <v>0</v>
      </c>
      <c r="BI515" s="173">
        <f>IF(N515="nulová",J515,0)</f>
        <v>0</v>
      </c>
      <c r="BJ515" s="14" t="s">
        <v>86</v>
      </c>
      <c r="BK515" s="173">
        <f>ROUND(I515*H515,2)</f>
        <v>0</v>
      </c>
      <c r="BL515" s="14" t="s">
        <v>140</v>
      </c>
      <c r="BM515" s="172" t="s">
        <v>915</v>
      </c>
    </row>
    <row r="516" spans="1:65" s="2" customFormat="1" ht="68.25">
      <c r="A516" s="31"/>
      <c r="B516" s="32"/>
      <c r="C516" s="33"/>
      <c r="D516" s="174" t="s">
        <v>143</v>
      </c>
      <c r="E516" s="33"/>
      <c r="F516" s="175" t="s">
        <v>916</v>
      </c>
      <c r="G516" s="33"/>
      <c r="H516" s="33"/>
      <c r="I516" s="176"/>
      <c r="J516" s="33"/>
      <c r="K516" s="33"/>
      <c r="L516" s="36"/>
      <c r="M516" s="177"/>
      <c r="N516" s="178"/>
      <c r="O516" s="68"/>
      <c r="P516" s="68"/>
      <c r="Q516" s="68"/>
      <c r="R516" s="68"/>
      <c r="S516" s="68"/>
      <c r="T516" s="69"/>
      <c r="U516" s="31"/>
      <c r="V516" s="31"/>
      <c r="W516" s="31"/>
      <c r="X516" s="31"/>
      <c r="Y516" s="31"/>
      <c r="Z516" s="31"/>
      <c r="AA516" s="31"/>
      <c r="AB516" s="31"/>
      <c r="AC516" s="31"/>
      <c r="AD516" s="31"/>
      <c r="AE516" s="31"/>
      <c r="AT516" s="14" t="s">
        <v>143</v>
      </c>
      <c r="AU516" s="14" t="s">
        <v>78</v>
      </c>
    </row>
    <row r="517" spans="1:65" s="2" customFormat="1" ht="19.5">
      <c r="A517" s="31"/>
      <c r="B517" s="32"/>
      <c r="C517" s="33"/>
      <c r="D517" s="174" t="s">
        <v>224</v>
      </c>
      <c r="E517" s="33"/>
      <c r="F517" s="179" t="s">
        <v>641</v>
      </c>
      <c r="G517" s="33"/>
      <c r="H517" s="33"/>
      <c r="I517" s="176"/>
      <c r="J517" s="33"/>
      <c r="K517" s="33"/>
      <c r="L517" s="36"/>
      <c r="M517" s="177"/>
      <c r="N517" s="178"/>
      <c r="O517" s="68"/>
      <c r="P517" s="68"/>
      <c r="Q517" s="68"/>
      <c r="R517" s="68"/>
      <c r="S517" s="68"/>
      <c r="T517" s="69"/>
      <c r="U517" s="31"/>
      <c r="V517" s="31"/>
      <c r="W517" s="31"/>
      <c r="X517" s="31"/>
      <c r="Y517" s="31"/>
      <c r="Z517" s="31"/>
      <c r="AA517" s="31"/>
      <c r="AB517" s="31"/>
      <c r="AC517" s="31"/>
      <c r="AD517" s="31"/>
      <c r="AE517" s="31"/>
      <c r="AT517" s="14" t="s">
        <v>224</v>
      </c>
      <c r="AU517" s="14" t="s">
        <v>78</v>
      </c>
    </row>
    <row r="518" spans="1:65" s="2" customFormat="1" ht="37.9" customHeight="1">
      <c r="A518" s="31"/>
      <c r="B518" s="32"/>
      <c r="C518" s="161" t="s">
        <v>917</v>
      </c>
      <c r="D518" s="161" t="s">
        <v>135</v>
      </c>
      <c r="E518" s="162" t="s">
        <v>918</v>
      </c>
      <c r="F518" s="163" t="s">
        <v>919</v>
      </c>
      <c r="G518" s="164" t="s">
        <v>147</v>
      </c>
      <c r="H518" s="165">
        <v>20</v>
      </c>
      <c r="I518" s="166"/>
      <c r="J518" s="167">
        <f>ROUND(I518*H518,2)</f>
        <v>0</v>
      </c>
      <c r="K518" s="163" t="s">
        <v>139</v>
      </c>
      <c r="L518" s="36"/>
      <c r="M518" s="168" t="s">
        <v>1</v>
      </c>
      <c r="N518" s="169" t="s">
        <v>43</v>
      </c>
      <c r="O518" s="68"/>
      <c r="P518" s="170">
        <f>O518*H518</f>
        <v>0</v>
      </c>
      <c r="Q518" s="170">
        <v>0</v>
      </c>
      <c r="R518" s="170">
        <f>Q518*H518</f>
        <v>0</v>
      </c>
      <c r="S518" s="170">
        <v>0</v>
      </c>
      <c r="T518" s="171">
        <f>S518*H518</f>
        <v>0</v>
      </c>
      <c r="U518" s="31"/>
      <c r="V518" s="31"/>
      <c r="W518" s="31"/>
      <c r="X518" s="31"/>
      <c r="Y518" s="31"/>
      <c r="Z518" s="31"/>
      <c r="AA518" s="31"/>
      <c r="AB518" s="31"/>
      <c r="AC518" s="31"/>
      <c r="AD518" s="31"/>
      <c r="AE518" s="31"/>
      <c r="AR518" s="172" t="s">
        <v>140</v>
      </c>
      <c r="AT518" s="172" t="s">
        <v>135</v>
      </c>
      <c r="AU518" s="172" t="s">
        <v>78</v>
      </c>
      <c r="AY518" s="14" t="s">
        <v>141</v>
      </c>
      <c r="BE518" s="173">
        <f>IF(N518="základní",J518,0)</f>
        <v>0</v>
      </c>
      <c r="BF518" s="173">
        <f>IF(N518="snížená",J518,0)</f>
        <v>0</v>
      </c>
      <c r="BG518" s="173">
        <f>IF(N518="zákl. přenesená",J518,0)</f>
        <v>0</v>
      </c>
      <c r="BH518" s="173">
        <f>IF(N518="sníž. přenesená",J518,0)</f>
        <v>0</v>
      </c>
      <c r="BI518" s="173">
        <f>IF(N518="nulová",J518,0)</f>
        <v>0</v>
      </c>
      <c r="BJ518" s="14" t="s">
        <v>86</v>
      </c>
      <c r="BK518" s="173">
        <f>ROUND(I518*H518,2)</f>
        <v>0</v>
      </c>
      <c r="BL518" s="14" t="s">
        <v>140</v>
      </c>
      <c r="BM518" s="172" t="s">
        <v>920</v>
      </c>
    </row>
    <row r="519" spans="1:65" s="2" customFormat="1" ht="68.25">
      <c r="A519" s="31"/>
      <c r="B519" s="32"/>
      <c r="C519" s="33"/>
      <c r="D519" s="174" t="s">
        <v>143</v>
      </c>
      <c r="E519" s="33"/>
      <c r="F519" s="175" t="s">
        <v>921</v>
      </c>
      <c r="G519" s="33"/>
      <c r="H519" s="33"/>
      <c r="I519" s="176"/>
      <c r="J519" s="33"/>
      <c r="K519" s="33"/>
      <c r="L519" s="36"/>
      <c r="M519" s="177"/>
      <c r="N519" s="178"/>
      <c r="O519" s="68"/>
      <c r="P519" s="68"/>
      <c r="Q519" s="68"/>
      <c r="R519" s="68"/>
      <c r="S519" s="68"/>
      <c r="T519" s="69"/>
      <c r="U519" s="31"/>
      <c r="V519" s="31"/>
      <c r="W519" s="31"/>
      <c r="X519" s="31"/>
      <c r="Y519" s="31"/>
      <c r="Z519" s="31"/>
      <c r="AA519" s="31"/>
      <c r="AB519" s="31"/>
      <c r="AC519" s="31"/>
      <c r="AD519" s="31"/>
      <c r="AE519" s="31"/>
      <c r="AT519" s="14" t="s">
        <v>143</v>
      </c>
      <c r="AU519" s="14" t="s">
        <v>78</v>
      </c>
    </row>
    <row r="520" spans="1:65" s="2" customFormat="1" ht="19.5">
      <c r="A520" s="31"/>
      <c r="B520" s="32"/>
      <c r="C520" s="33"/>
      <c r="D520" s="174" t="s">
        <v>224</v>
      </c>
      <c r="E520" s="33"/>
      <c r="F520" s="179" t="s">
        <v>641</v>
      </c>
      <c r="G520" s="33"/>
      <c r="H520" s="33"/>
      <c r="I520" s="176"/>
      <c r="J520" s="33"/>
      <c r="K520" s="33"/>
      <c r="L520" s="36"/>
      <c r="M520" s="177"/>
      <c r="N520" s="178"/>
      <c r="O520" s="68"/>
      <c r="P520" s="68"/>
      <c r="Q520" s="68"/>
      <c r="R520" s="68"/>
      <c r="S520" s="68"/>
      <c r="T520" s="69"/>
      <c r="U520" s="31"/>
      <c r="V520" s="31"/>
      <c r="W520" s="31"/>
      <c r="X520" s="31"/>
      <c r="Y520" s="31"/>
      <c r="Z520" s="31"/>
      <c r="AA520" s="31"/>
      <c r="AB520" s="31"/>
      <c r="AC520" s="31"/>
      <c r="AD520" s="31"/>
      <c r="AE520" s="31"/>
      <c r="AT520" s="14" t="s">
        <v>224</v>
      </c>
      <c r="AU520" s="14" t="s">
        <v>78</v>
      </c>
    </row>
    <row r="521" spans="1:65" s="2" customFormat="1" ht="16.5" customHeight="1">
      <c r="A521" s="31"/>
      <c r="B521" s="32"/>
      <c r="C521" s="161" t="s">
        <v>922</v>
      </c>
      <c r="D521" s="161" t="s">
        <v>135</v>
      </c>
      <c r="E521" s="162" t="s">
        <v>923</v>
      </c>
      <c r="F521" s="163" t="s">
        <v>924</v>
      </c>
      <c r="G521" s="164" t="s">
        <v>147</v>
      </c>
      <c r="H521" s="165">
        <v>100</v>
      </c>
      <c r="I521" s="166"/>
      <c r="J521" s="167">
        <f>ROUND(I521*H521,2)</f>
        <v>0</v>
      </c>
      <c r="K521" s="163" t="s">
        <v>139</v>
      </c>
      <c r="L521" s="36"/>
      <c r="M521" s="168" t="s">
        <v>1</v>
      </c>
      <c r="N521" s="169" t="s">
        <v>43</v>
      </c>
      <c r="O521" s="68"/>
      <c r="P521" s="170">
        <f>O521*H521</f>
        <v>0</v>
      </c>
      <c r="Q521" s="170">
        <v>0</v>
      </c>
      <c r="R521" s="170">
        <f>Q521*H521</f>
        <v>0</v>
      </c>
      <c r="S521" s="170">
        <v>0</v>
      </c>
      <c r="T521" s="171">
        <f>S521*H521</f>
        <v>0</v>
      </c>
      <c r="U521" s="31"/>
      <c r="V521" s="31"/>
      <c r="W521" s="31"/>
      <c r="X521" s="31"/>
      <c r="Y521" s="31"/>
      <c r="Z521" s="31"/>
      <c r="AA521" s="31"/>
      <c r="AB521" s="31"/>
      <c r="AC521" s="31"/>
      <c r="AD521" s="31"/>
      <c r="AE521" s="31"/>
      <c r="AR521" s="172" t="s">
        <v>140</v>
      </c>
      <c r="AT521" s="172" t="s">
        <v>135</v>
      </c>
      <c r="AU521" s="172" t="s">
        <v>78</v>
      </c>
      <c r="AY521" s="14" t="s">
        <v>141</v>
      </c>
      <c r="BE521" s="173">
        <f>IF(N521="základní",J521,0)</f>
        <v>0</v>
      </c>
      <c r="BF521" s="173">
        <f>IF(N521="snížená",J521,0)</f>
        <v>0</v>
      </c>
      <c r="BG521" s="173">
        <f>IF(N521="zákl. přenesená",J521,0)</f>
        <v>0</v>
      </c>
      <c r="BH521" s="173">
        <f>IF(N521="sníž. přenesená",J521,0)</f>
        <v>0</v>
      </c>
      <c r="BI521" s="173">
        <f>IF(N521="nulová",J521,0)</f>
        <v>0</v>
      </c>
      <c r="BJ521" s="14" t="s">
        <v>86</v>
      </c>
      <c r="BK521" s="173">
        <f>ROUND(I521*H521,2)</f>
        <v>0</v>
      </c>
      <c r="BL521" s="14" t="s">
        <v>140</v>
      </c>
      <c r="BM521" s="172" t="s">
        <v>925</v>
      </c>
    </row>
    <row r="522" spans="1:65" s="2" customFormat="1" ht="29.25">
      <c r="A522" s="31"/>
      <c r="B522" s="32"/>
      <c r="C522" s="33"/>
      <c r="D522" s="174" t="s">
        <v>143</v>
      </c>
      <c r="E522" s="33"/>
      <c r="F522" s="175" t="s">
        <v>926</v>
      </c>
      <c r="G522" s="33"/>
      <c r="H522" s="33"/>
      <c r="I522" s="176"/>
      <c r="J522" s="33"/>
      <c r="K522" s="33"/>
      <c r="L522" s="36"/>
      <c r="M522" s="177"/>
      <c r="N522" s="178"/>
      <c r="O522" s="68"/>
      <c r="P522" s="68"/>
      <c r="Q522" s="68"/>
      <c r="R522" s="68"/>
      <c r="S522" s="68"/>
      <c r="T522" s="69"/>
      <c r="U522" s="31"/>
      <c r="V522" s="31"/>
      <c r="W522" s="31"/>
      <c r="X522" s="31"/>
      <c r="Y522" s="31"/>
      <c r="Z522" s="31"/>
      <c r="AA522" s="31"/>
      <c r="AB522" s="31"/>
      <c r="AC522" s="31"/>
      <c r="AD522" s="31"/>
      <c r="AE522" s="31"/>
      <c r="AT522" s="14" t="s">
        <v>143</v>
      </c>
      <c r="AU522" s="14" t="s">
        <v>78</v>
      </c>
    </row>
    <row r="523" spans="1:65" s="2" customFormat="1" ht="19.5">
      <c r="A523" s="31"/>
      <c r="B523" s="32"/>
      <c r="C523" s="33"/>
      <c r="D523" s="174" t="s">
        <v>224</v>
      </c>
      <c r="E523" s="33"/>
      <c r="F523" s="179" t="s">
        <v>641</v>
      </c>
      <c r="G523" s="33"/>
      <c r="H523" s="33"/>
      <c r="I523" s="176"/>
      <c r="J523" s="33"/>
      <c r="K523" s="33"/>
      <c r="L523" s="36"/>
      <c r="M523" s="177"/>
      <c r="N523" s="178"/>
      <c r="O523" s="68"/>
      <c r="P523" s="68"/>
      <c r="Q523" s="68"/>
      <c r="R523" s="68"/>
      <c r="S523" s="68"/>
      <c r="T523" s="69"/>
      <c r="U523" s="31"/>
      <c r="V523" s="31"/>
      <c r="W523" s="31"/>
      <c r="X523" s="31"/>
      <c r="Y523" s="31"/>
      <c r="Z523" s="31"/>
      <c r="AA523" s="31"/>
      <c r="AB523" s="31"/>
      <c r="AC523" s="31"/>
      <c r="AD523" s="31"/>
      <c r="AE523" s="31"/>
      <c r="AT523" s="14" t="s">
        <v>224</v>
      </c>
      <c r="AU523" s="14" t="s">
        <v>78</v>
      </c>
    </row>
    <row r="524" spans="1:65" s="2" customFormat="1" ht="16.5" customHeight="1">
      <c r="A524" s="31"/>
      <c r="B524" s="32"/>
      <c r="C524" s="161" t="s">
        <v>927</v>
      </c>
      <c r="D524" s="161" t="s">
        <v>135</v>
      </c>
      <c r="E524" s="162" t="s">
        <v>928</v>
      </c>
      <c r="F524" s="163" t="s">
        <v>929</v>
      </c>
      <c r="G524" s="164" t="s">
        <v>147</v>
      </c>
      <c r="H524" s="165">
        <v>100</v>
      </c>
      <c r="I524" s="166"/>
      <c r="J524" s="167">
        <f>ROUND(I524*H524,2)</f>
        <v>0</v>
      </c>
      <c r="K524" s="163" t="s">
        <v>139</v>
      </c>
      <c r="L524" s="36"/>
      <c r="M524" s="168" t="s">
        <v>1</v>
      </c>
      <c r="N524" s="169" t="s">
        <v>43</v>
      </c>
      <c r="O524" s="68"/>
      <c r="P524" s="170">
        <f>O524*H524</f>
        <v>0</v>
      </c>
      <c r="Q524" s="170">
        <v>0</v>
      </c>
      <c r="R524" s="170">
        <f>Q524*H524</f>
        <v>0</v>
      </c>
      <c r="S524" s="170">
        <v>0</v>
      </c>
      <c r="T524" s="171">
        <f>S524*H524</f>
        <v>0</v>
      </c>
      <c r="U524" s="31"/>
      <c r="V524" s="31"/>
      <c r="W524" s="31"/>
      <c r="X524" s="31"/>
      <c r="Y524" s="31"/>
      <c r="Z524" s="31"/>
      <c r="AA524" s="31"/>
      <c r="AB524" s="31"/>
      <c r="AC524" s="31"/>
      <c r="AD524" s="31"/>
      <c r="AE524" s="31"/>
      <c r="AR524" s="172" t="s">
        <v>140</v>
      </c>
      <c r="AT524" s="172" t="s">
        <v>135</v>
      </c>
      <c r="AU524" s="172" t="s">
        <v>78</v>
      </c>
      <c r="AY524" s="14" t="s">
        <v>141</v>
      </c>
      <c r="BE524" s="173">
        <f>IF(N524="základní",J524,0)</f>
        <v>0</v>
      </c>
      <c r="BF524" s="173">
        <f>IF(N524="snížená",J524,0)</f>
        <v>0</v>
      </c>
      <c r="BG524" s="173">
        <f>IF(N524="zákl. přenesená",J524,0)</f>
        <v>0</v>
      </c>
      <c r="BH524" s="173">
        <f>IF(N524="sníž. přenesená",J524,0)</f>
        <v>0</v>
      </c>
      <c r="BI524" s="173">
        <f>IF(N524="nulová",J524,0)</f>
        <v>0</v>
      </c>
      <c r="BJ524" s="14" t="s">
        <v>86</v>
      </c>
      <c r="BK524" s="173">
        <f>ROUND(I524*H524,2)</f>
        <v>0</v>
      </c>
      <c r="BL524" s="14" t="s">
        <v>140</v>
      </c>
      <c r="BM524" s="172" t="s">
        <v>930</v>
      </c>
    </row>
    <row r="525" spans="1:65" s="2" customFormat="1" ht="29.25">
      <c r="A525" s="31"/>
      <c r="B525" s="32"/>
      <c r="C525" s="33"/>
      <c r="D525" s="174" t="s">
        <v>143</v>
      </c>
      <c r="E525" s="33"/>
      <c r="F525" s="175" t="s">
        <v>931</v>
      </c>
      <c r="G525" s="33"/>
      <c r="H525" s="33"/>
      <c r="I525" s="176"/>
      <c r="J525" s="33"/>
      <c r="K525" s="33"/>
      <c r="L525" s="36"/>
      <c r="M525" s="177"/>
      <c r="N525" s="178"/>
      <c r="O525" s="68"/>
      <c r="P525" s="68"/>
      <c r="Q525" s="68"/>
      <c r="R525" s="68"/>
      <c r="S525" s="68"/>
      <c r="T525" s="69"/>
      <c r="U525" s="31"/>
      <c r="V525" s="31"/>
      <c r="W525" s="31"/>
      <c r="X525" s="31"/>
      <c r="Y525" s="31"/>
      <c r="Z525" s="31"/>
      <c r="AA525" s="31"/>
      <c r="AB525" s="31"/>
      <c r="AC525" s="31"/>
      <c r="AD525" s="31"/>
      <c r="AE525" s="31"/>
      <c r="AT525" s="14" t="s">
        <v>143</v>
      </c>
      <c r="AU525" s="14" t="s">
        <v>78</v>
      </c>
    </row>
    <row r="526" spans="1:65" s="2" customFormat="1" ht="19.5">
      <c r="A526" s="31"/>
      <c r="B526" s="32"/>
      <c r="C526" s="33"/>
      <c r="D526" s="174" t="s">
        <v>224</v>
      </c>
      <c r="E526" s="33"/>
      <c r="F526" s="179" t="s">
        <v>641</v>
      </c>
      <c r="G526" s="33"/>
      <c r="H526" s="33"/>
      <c r="I526" s="176"/>
      <c r="J526" s="33"/>
      <c r="K526" s="33"/>
      <c r="L526" s="36"/>
      <c r="M526" s="177"/>
      <c r="N526" s="178"/>
      <c r="O526" s="68"/>
      <c r="P526" s="68"/>
      <c r="Q526" s="68"/>
      <c r="R526" s="68"/>
      <c r="S526" s="68"/>
      <c r="T526" s="69"/>
      <c r="U526" s="31"/>
      <c r="V526" s="31"/>
      <c r="W526" s="31"/>
      <c r="X526" s="31"/>
      <c r="Y526" s="31"/>
      <c r="Z526" s="31"/>
      <c r="AA526" s="31"/>
      <c r="AB526" s="31"/>
      <c r="AC526" s="31"/>
      <c r="AD526" s="31"/>
      <c r="AE526" s="31"/>
      <c r="AT526" s="14" t="s">
        <v>224</v>
      </c>
      <c r="AU526" s="14" t="s">
        <v>78</v>
      </c>
    </row>
    <row r="527" spans="1:65" s="2" customFormat="1" ht="16.5" customHeight="1">
      <c r="A527" s="31"/>
      <c r="B527" s="32"/>
      <c r="C527" s="161" t="s">
        <v>932</v>
      </c>
      <c r="D527" s="161" t="s">
        <v>135</v>
      </c>
      <c r="E527" s="162" t="s">
        <v>933</v>
      </c>
      <c r="F527" s="163" t="s">
        <v>934</v>
      </c>
      <c r="G527" s="164" t="s">
        <v>935</v>
      </c>
      <c r="H527" s="165">
        <v>100</v>
      </c>
      <c r="I527" s="166"/>
      <c r="J527" s="167">
        <f>ROUND(I527*H527,2)</f>
        <v>0</v>
      </c>
      <c r="K527" s="163" t="s">
        <v>139</v>
      </c>
      <c r="L527" s="36"/>
      <c r="M527" s="168" t="s">
        <v>1</v>
      </c>
      <c r="N527" s="169" t="s">
        <v>43</v>
      </c>
      <c r="O527" s="68"/>
      <c r="P527" s="170">
        <f>O527*H527</f>
        <v>0</v>
      </c>
      <c r="Q527" s="170">
        <v>0</v>
      </c>
      <c r="R527" s="170">
        <f>Q527*H527</f>
        <v>0</v>
      </c>
      <c r="S527" s="170">
        <v>0</v>
      </c>
      <c r="T527" s="171">
        <f>S527*H527</f>
        <v>0</v>
      </c>
      <c r="U527" s="31"/>
      <c r="V527" s="31"/>
      <c r="W527" s="31"/>
      <c r="X527" s="31"/>
      <c r="Y527" s="31"/>
      <c r="Z527" s="31"/>
      <c r="AA527" s="31"/>
      <c r="AB527" s="31"/>
      <c r="AC527" s="31"/>
      <c r="AD527" s="31"/>
      <c r="AE527" s="31"/>
      <c r="AR527" s="172" t="s">
        <v>140</v>
      </c>
      <c r="AT527" s="172" t="s">
        <v>135</v>
      </c>
      <c r="AU527" s="172" t="s">
        <v>78</v>
      </c>
      <c r="AY527" s="14" t="s">
        <v>141</v>
      </c>
      <c r="BE527" s="173">
        <f>IF(N527="základní",J527,0)</f>
        <v>0</v>
      </c>
      <c r="BF527" s="173">
        <f>IF(N527="snížená",J527,0)</f>
        <v>0</v>
      </c>
      <c r="BG527" s="173">
        <f>IF(N527="zákl. přenesená",J527,0)</f>
        <v>0</v>
      </c>
      <c r="BH527" s="173">
        <f>IF(N527="sníž. přenesená",J527,0)</f>
        <v>0</v>
      </c>
      <c r="BI527" s="173">
        <f>IF(N527="nulová",J527,0)</f>
        <v>0</v>
      </c>
      <c r="BJ527" s="14" t="s">
        <v>86</v>
      </c>
      <c r="BK527" s="173">
        <f>ROUND(I527*H527,2)</f>
        <v>0</v>
      </c>
      <c r="BL527" s="14" t="s">
        <v>140</v>
      </c>
      <c r="BM527" s="172" t="s">
        <v>936</v>
      </c>
    </row>
    <row r="528" spans="1:65" s="2" customFormat="1" ht="48.75">
      <c r="A528" s="31"/>
      <c r="B528" s="32"/>
      <c r="C528" s="33"/>
      <c r="D528" s="174" t="s">
        <v>143</v>
      </c>
      <c r="E528" s="33"/>
      <c r="F528" s="175" t="s">
        <v>937</v>
      </c>
      <c r="G528" s="33"/>
      <c r="H528" s="33"/>
      <c r="I528" s="176"/>
      <c r="J528" s="33"/>
      <c r="K528" s="33"/>
      <c r="L528" s="36"/>
      <c r="M528" s="177"/>
      <c r="N528" s="178"/>
      <c r="O528" s="68"/>
      <c r="P528" s="68"/>
      <c r="Q528" s="68"/>
      <c r="R528" s="68"/>
      <c r="S528" s="68"/>
      <c r="T528" s="69"/>
      <c r="U528" s="31"/>
      <c r="V528" s="31"/>
      <c r="W528" s="31"/>
      <c r="X528" s="31"/>
      <c r="Y528" s="31"/>
      <c r="Z528" s="31"/>
      <c r="AA528" s="31"/>
      <c r="AB528" s="31"/>
      <c r="AC528" s="31"/>
      <c r="AD528" s="31"/>
      <c r="AE528" s="31"/>
      <c r="AT528" s="14" t="s">
        <v>143</v>
      </c>
      <c r="AU528" s="14" t="s">
        <v>78</v>
      </c>
    </row>
    <row r="529" spans="1:65" s="2" customFormat="1" ht="24.2" customHeight="1">
      <c r="A529" s="31"/>
      <c r="B529" s="32"/>
      <c r="C529" s="161" t="s">
        <v>938</v>
      </c>
      <c r="D529" s="161" t="s">
        <v>135</v>
      </c>
      <c r="E529" s="162" t="s">
        <v>939</v>
      </c>
      <c r="F529" s="163" t="s">
        <v>940</v>
      </c>
      <c r="G529" s="164" t="s">
        <v>935</v>
      </c>
      <c r="H529" s="165">
        <v>100</v>
      </c>
      <c r="I529" s="166"/>
      <c r="J529" s="167">
        <f>ROUND(I529*H529,2)</f>
        <v>0</v>
      </c>
      <c r="K529" s="163" t="s">
        <v>139</v>
      </c>
      <c r="L529" s="36"/>
      <c r="M529" s="168" t="s">
        <v>1</v>
      </c>
      <c r="N529" s="169" t="s">
        <v>43</v>
      </c>
      <c r="O529" s="68"/>
      <c r="P529" s="170">
        <f>O529*H529</f>
        <v>0</v>
      </c>
      <c r="Q529" s="170">
        <v>0</v>
      </c>
      <c r="R529" s="170">
        <f>Q529*H529</f>
        <v>0</v>
      </c>
      <c r="S529" s="170">
        <v>0</v>
      </c>
      <c r="T529" s="171">
        <f>S529*H529</f>
        <v>0</v>
      </c>
      <c r="U529" s="31"/>
      <c r="V529" s="31"/>
      <c r="W529" s="31"/>
      <c r="X529" s="31"/>
      <c r="Y529" s="31"/>
      <c r="Z529" s="31"/>
      <c r="AA529" s="31"/>
      <c r="AB529" s="31"/>
      <c r="AC529" s="31"/>
      <c r="AD529" s="31"/>
      <c r="AE529" s="31"/>
      <c r="AR529" s="172" t="s">
        <v>140</v>
      </c>
      <c r="AT529" s="172" t="s">
        <v>135</v>
      </c>
      <c r="AU529" s="172" t="s">
        <v>78</v>
      </c>
      <c r="AY529" s="14" t="s">
        <v>141</v>
      </c>
      <c r="BE529" s="173">
        <f>IF(N529="základní",J529,0)</f>
        <v>0</v>
      </c>
      <c r="BF529" s="173">
        <f>IF(N529="snížená",J529,0)</f>
        <v>0</v>
      </c>
      <c r="BG529" s="173">
        <f>IF(N529="zákl. přenesená",J529,0)</f>
        <v>0</v>
      </c>
      <c r="BH529" s="173">
        <f>IF(N529="sníž. přenesená",J529,0)</f>
        <v>0</v>
      </c>
      <c r="BI529" s="173">
        <f>IF(N529="nulová",J529,0)</f>
        <v>0</v>
      </c>
      <c r="BJ529" s="14" t="s">
        <v>86</v>
      </c>
      <c r="BK529" s="173">
        <f>ROUND(I529*H529,2)</f>
        <v>0</v>
      </c>
      <c r="BL529" s="14" t="s">
        <v>140</v>
      </c>
      <c r="BM529" s="172" t="s">
        <v>941</v>
      </c>
    </row>
    <row r="530" spans="1:65" s="2" customFormat="1" ht="48.75">
      <c r="A530" s="31"/>
      <c r="B530" s="32"/>
      <c r="C530" s="33"/>
      <c r="D530" s="174" t="s">
        <v>143</v>
      </c>
      <c r="E530" s="33"/>
      <c r="F530" s="175" t="s">
        <v>942</v>
      </c>
      <c r="G530" s="33"/>
      <c r="H530" s="33"/>
      <c r="I530" s="176"/>
      <c r="J530" s="33"/>
      <c r="K530" s="33"/>
      <c r="L530" s="36"/>
      <c r="M530" s="177"/>
      <c r="N530" s="178"/>
      <c r="O530" s="68"/>
      <c r="P530" s="68"/>
      <c r="Q530" s="68"/>
      <c r="R530" s="68"/>
      <c r="S530" s="68"/>
      <c r="T530" s="69"/>
      <c r="U530" s="31"/>
      <c r="V530" s="31"/>
      <c r="W530" s="31"/>
      <c r="X530" s="31"/>
      <c r="Y530" s="31"/>
      <c r="Z530" s="31"/>
      <c r="AA530" s="31"/>
      <c r="AB530" s="31"/>
      <c r="AC530" s="31"/>
      <c r="AD530" s="31"/>
      <c r="AE530" s="31"/>
      <c r="AT530" s="14" t="s">
        <v>143</v>
      </c>
      <c r="AU530" s="14" t="s">
        <v>78</v>
      </c>
    </row>
    <row r="531" spans="1:65" s="2" customFormat="1" ht="16.5" customHeight="1">
      <c r="A531" s="31"/>
      <c r="B531" s="32"/>
      <c r="C531" s="161" t="s">
        <v>943</v>
      </c>
      <c r="D531" s="161" t="s">
        <v>135</v>
      </c>
      <c r="E531" s="162" t="s">
        <v>944</v>
      </c>
      <c r="F531" s="163" t="s">
        <v>945</v>
      </c>
      <c r="G531" s="164" t="s">
        <v>946</v>
      </c>
      <c r="H531" s="165">
        <v>40</v>
      </c>
      <c r="I531" s="166"/>
      <c r="J531" s="167">
        <f>ROUND(I531*H531,2)</f>
        <v>0</v>
      </c>
      <c r="K531" s="163" t="s">
        <v>139</v>
      </c>
      <c r="L531" s="36"/>
      <c r="M531" s="168" t="s">
        <v>1</v>
      </c>
      <c r="N531" s="169" t="s">
        <v>43</v>
      </c>
      <c r="O531" s="68"/>
      <c r="P531" s="170">
        <f>O531*H531</f>
        <v>0</v>
      </c>
      <c r="Q531" s="170">
        <v>0</v>
      </c>
      <c r="R531" s="170">
        <f>Q531*H531</f>
        <v>0</v>
      </c>
      <c r="S531" s="170">
        <v>0</v>
      </c>
      <c r="T531" s="171">
        <f>S531*H531</f>
        <v>0</v>
      </c>
      <c r="U531" s="31"/>
      <c r="V531" s="31"/>
      <c r="W531" s="31"/>
      <c r="X531" s="31"/>
      <c r="Y531" s="31"/>
      <c r="Z531" s="31"/>
      <c r="AA531" s="31"/>
      <c r="AB531" s="31"/>
      <c r="AC531" s="31"/>
      <c r="AD531" s="31"/>
      <c r="AE531" s="31"/>
      <c r="AR531" s="172" t="s">
        <v>140</v>
      </c>
      <c r="AT531" s="172" t="s">
        <v>135</v>
      </c>
      <c r="AU531" s="172" t="s">
        <v>78</v>
      </c>
      <c r="AY531" s="14" t="s">
        <v>141</v>
      </c>
      <c r="BE531" s="173">
        <f>IF(N531="základní",J531,0)</f>
        <v>0</v>
      </c>
      <c r="BF531" s="173">
        <f>IF(N531="snížená",J531,0)</f>
        <v>0</v>
      </c>
      <c r="BG531" s="173">
        <f>IF(N531="zákl. přenesená",J531,0)</f>
        <v>0</v>
      </c>
      <c r="BH531" s="173">
        <f>IF(N531="sníž. přenesená",J531,0)</f>
        <v>0</v>
      </c>
      <c r="BI531" s="173">
        <f>IF(N531="nulová",J531,0)</f>
        <v>0</v>
      </c>
      <c r="BJ531" s="14" t="s">
        <v>86</v>
      </c>
      <c r="BK531" s="173">
        <f>ROUND(I531*H531,2)</f>
        <v>0</v>
      </c>
      <c r="BL531" s="14" t="s">
        <v>140</v>
      </c>
      <c r="BM531" s="172" t="s">
        <v>947</v>
      </c>
    </row>
    <row r="532" spans="1:65" s="2" customFormat="1" ht="39">
      <c r="A532" s="31"/>
      <c r="B532" s="32"/>
      <c r="C532" s="33"/>
      <c r="D532" s="174" t="s">
        <v>143</v>
      </c>
      <c r="E532" s="33"/>
      <c r="F532" s="175" t="s">
        <v>948</v>
      </c>
      <c r="G532" s="33"/>
      <c r="H532" s="33"/>
      <c r="I532" s="176"/>
      <c r="J532" s="33"/>
      <c r="K532" s="33"/>
      <c r="L532" s="36"/>
      <c r="M532" s="177"/>
      <c r="N532" s="178"/>
      <c r="O532" s="68"/>
      <c r="P532" s="68"/>
      <c r="Q532" s="68"/>
      <c r="R532" s="68"/>
      <c r="S532" s="68"/>
      <c r="T532" s="69"/>
      <c r="U532" s="31"/>
      <c r="V532" s="31"/>
      <c r="W532" s="31"/>
      <c r="X532" s="31"/>
      <c r="Y532" s="31"/>
      <c r="Z532" s="31"/>
      <c r="AA532" s="31"/>
      <c r="AB532" s="31"/>
      <c r="AC532" s="31"/>
      <c r="AD532" s="31"/>
      <c r="AE532" s="31"/>
      <c r="AT532" s="14" t="s">
        <v>143</v>
      </c>
      <c r="AU532" s="14" t="s">
        <v>78</v>
      </c>
    </row>
    <row r="533" spans="1:65" s="2" customFormat="1" ht="16.5" customHeight="1">
      <c r="A533" s="31"/>
      <c r="B533" s="32"/>
      <c r="C533" s="161" t="s">
        <v>949</v>
      </c>
      <c r="D533" s="161" t="s">
        <v>135</v>
      </c>
      <c r="E533" s="162" t="s">
        <v>950</v>
      </c>
      <c r="F533" s="163" t="s">
        <v>951</v>
      </c>
      <c r="G533" s="164" t="s">
        <v>147</v>
      </c>
      <c r="H533" s="165">
        <v>100</v>
      </c>
      <c r="I533" s="166"/>
      <c r="J533" s="167">
        <f>ROUND(I533*H533,2)</f>
        <v>0</v>
      </c>
      <c r="K533" s="163" t="s">
        <v>139</v>
      </c>
      <c r="L533" s="36"/>
      <c r="M533" s="168" t="s">
        <v>1</v>
      </c>
      <c r="N533" s="169" t="s">
        <v>43</v>
      </c>
      <c r="O533" s="68"/>
      <c r="P533" s="170">
        <f>O533*H533</f>
        <v>0</v>
      </c>
      <c r="Q533" s="170">
        <v>0</v>
      </c>
      <c r="R533" s="170">
        <f>Q533*H533</f>
        <v>0</v>
      </c>
      <c r="S533" s="170">
        <v>0</v>
      </c>
      <c r="T533" s="171">
        <f>S533*H533</f>
        <v>0</v>
      </c>
      <c r="U533" s="31"/>
      <c r="V533" s="31"/>
      <c r="W533" s="31"/>
      <c r="X533" s="31"/>
      <c r="Y533" s="31"/>
      <c r="Z533" s="31"/>
      <c r="AA533" s="31"/>
      <c r="AB533" s="31"/>
      <c r="AC533" s="31"/>
      <c r="AD533" s="31"/>
      <c r="AE533" s="31"/>
      <c r="AR533" s="172" t="s">
        <v>140</v>
      </c>
      <c r="AT533" s="172" t="s">
        <v>135</v>
      </c>
      <c r="AU533" s="172" t="s">
        <v>78</v>
      </c>
      <c r="AY533" s="14" t="s">
        <v>141</v>
      </c>
      <c r="BE533" s="173">
        <f>IF(N533="základní",J533,0)</f>
        <v>0</v>
      </c>
      <c r="BF533" s="173">
        <f>IF(N533="snížená",J533,0)</f>
        <v>0</v>
      </c>
      <c r="BG533" s="173">
        <f>IF(N533="zákl. přenesená",J533,0)</f>
        <v>0</v>
      </c>
      <c r="BH533" s="173">
        <f>IF(N533="sníž. přenesená",J533,0)</f>
        <v>0</v>
      </c>
      <c r="BI533" s="173">
        <f>IF(N533="nulová",J533,0)</f>
        <v>0</v>
      </c>
      <c r="BJ533" s="14" t="s">
        <v>86</v>
      </c>
      <c r="BK533" s="173">
        <f>ROUND(I533*H533,2)</f>
        <v>0</v>
      </c>
      <c r="BL533" s="14" t="s">
        <v>140</v>
      </c>
      <c r="BM533" s="172" t="s">
        <v>952</v>
      </c>
    </row>
    <row r="534" spans="1:65" s="2" customFormat="1" ht="29.25">
      <c r="A534" s="31"/>
      <c r="B534" s="32"/>
      <c r="C534" s="33"/>
      <c r="D534" s="174" t="s">
        <v>143</v>
      </c>
      <c r="E534" s="33"/>
      <c r="F534" s="175" t="s">
        <v>953</v>
      </c>
      <c r="G534" s="33"/>
      <c r="H534" s="33"/>
      <c r="I534" s="176"/>
      <c r="J534" s="33"/>
      <c r="K534" s="33"/>
      <c r="L534" s="36"/>
      <c r="M534" s="177"/>
      <c r="N534" s="178"/>
      <c r="O534" s="68"/>
      <c r="P534" s="68"/>
      <c r="Q534" s="68"/>
      <c r="R534" s="68"/>
      <c r="S534" s="68"/>
      <c r="T534" s="69"/>
      <c r="U534" s="31"/>
      <c r="V534" s="31"/>
      <c r="W534" s="31"/>
      <c r="X534" s="31"/>
      <c r="Y534" s="31"/>
      <c r="Z534" s="31"/>
      <c r="AA534" s="31"/>
      <c r="AB534" s="31"/>
      <c r="AC534" s="31"/>
      <c r="AD534" s="31"/>
      <c r="AE534" s="31"/>
      <c r="AT534" s="14" t="s">
        <v>143</v>
      </c>
      <c r="AU534" s="14" t="s">
        <v>78</v>
      </c>
    </row>
    <row r="535" spans="1:65" s="2" customFormat="1" ht="16.5" customHeight="1">
      <c r="A535" s="31"/>
      <c r="B535" s="32"/>
      <c r="C535" s="161" t="s">
        <v>954</v>
      </c>
      <c r="D535" s="161" t="s">
        <v>135</v>
      </c>
      <c r="E535" s="162" t="s">
        <v>955</v>
      </c>
      <c r="F535" s="163" t="s">
        <v>956</v>
      </c>
      <c r="G535" s="164" t="s">
        <v>147</v>
      </c>
      <c r="H535" s="165">
        <v>40</v>
      </c>
      <c r="I535" s="166"/>
      <c r="J535" s="167">
        <f>ROUND(I535*H535,2)</f>
        <v>0</v>
      </c>
      <c r="K535" s="163" t="s">
        <v>139</v>
      </c>
      <c r="L535" s="36"/>
      <c r="M535" s="168" t="s">
        <v>1</v>
      </c>
      <c r="N535" s="169" t="s">
        <v>43</v>
      </c>
      <c r="O535" s="68"/>
      <c r="P535" s="170">
        <f>O535*H535</f>
        <v>0</v>
      </c>
      <c r="Q535" s="170">
        <v>0</v>
      </c>
      <c r="R535" s="170">
        <f>Q535*H535</f>
        <v>0</v>
      </c>
      <c r="S535" s="170">
        <v>0</v>
      </c>
      <c r="T535" s="171">
        <f>S535*H535</f>
        <v>0</v>
      </c>
      <c r="U535" s="31"/>
      <c r="V535" s="31"/>
      <c r="W535" s="31"/>
      <c r="X535" s="31"/>
      <c r="Y535" s="31"/>
      <c r="Z535" s="31"/>
      <c r="AA535" s="31"/>
      <c r="AB535" s="31"/>
      <c r="AC535" s="31"/>
      <c r="AD535" s="31"/>
      <c r="AE535" s="31"/>
      <c r="AR535" s="172" t="s">
        <v>140</v>
      </c>
      <c r="AT535" s="172" t="s">
        <v>135</v>
      </c>
      <c r="AU535" s="172" t="s">
        <v>78</v>
      </c>
      <c r="AY535" s="14" t="s">
        <v>141</v>
      </c>
      <c r="BE535" s="173">
        <f>IF(N535="základní",J535,0)</f>
        <v>0</v>
      </c>
      <c r="BF535" s="173">
        <f>IF(N535="snížená",J535,0)</f>
        <v>0</v>
      </c>
      <c r="BG535" s="173">
        <f>IF(N535="zákl. přenesená",J535,0)</f>
        <v>0</v>
      </c>
      <c r="BH535" s="173">
        <f>IF(N535="sníž. přenesená",J535,0)</f>
        <v>0</v>
      </c>
      <c r="BI535" s="173">
        <f>IF(N535="nulová",J535,0)</f>
        <v>0</v>
      </c>
      <c r="BJ535" s="14" t="s">
        <v>86</v>
      </c>
      <c r="BK535" s="173">
        <f>ROUND(I535*H535,2)</f>
        <v>0</v>
      </c>
      <c r="BL535" s="14" t="s">
        <v>140</v>
      </c>
      <c r="BM535" s="172" t="s">
        <v>957</v>
      </c>
    </row>
    <row r="536" spans="1:65" s="2" customFormat="1" ht="29.25">
      <c r="A536" s="31"/>
      <c r="B536" s="32"/>
      <c r="C536" s="33"/>
      <c r="D536" s="174" t="s">
        <v>143</v>
      </c>
      <c r="E536" s="33"/>
      <c r="F536" s="175" t="s">
        <v>958</v>
      </c>
      <c r="G536" s="33"/>
      <c r="H536" s="33"/>
      <c r="I536" s="176"/>
      <c r="J536" s="33"/>
      <c r="K536" s="33"/>
      <c r="L536" s="36"/>
      <c r="M536" s="177"/>
      <c r="N536" s="178"/>
      <c r="O536" s="68"/>
      <c r="P536" s="68"/>
      <c r="Q536" s="68"/>
      <c r="R536" s="68"/>
      <c r="S536" s="68"/>
      <c r="T536" s="69"/>
      <c r="U536" s="31"/>
      <c r="V536" s="31"/>
      <c r="W536" s="31"/>
      <c r="X536" s="31"/>
      <c r="Y536" s="31"/>
      <c r="Z536" s="31"/>
      <c r="AA536" s="31"/>
      <c r="AB536" s="31"/>
      <c r="AC536" s="31"/>
      <c r="AD536" s="31"/>
      <c r="AE536" s="31"/>
      <c r="AT536" s="14" t="s">
        <v>143</v>
      </c>
      <c r="AU536" s="14" t="s">
        <v>78</v>
      </c>
    </row>
    <row r="537" spans="1:65" s="2" customFormat="1" ht="24.2" customHeight="1">
      <c r="A537" s="31"/>
      <c r="B537" s="32"/>
      <c r="C537" s="161" t="s">
        <v>959</v>
      </c>
      <c r="D537" s="161" t="s">
        <v>135</v>
      </c>
      <c r="E537" s="162" t="s">
        <v>960</v>
      </c>
      <c r="F537" s="163" t="s">
        <v>961</v>
      </c>
      <c r="G537" s="164" t="s">
        <v>147</v>
      </c>
      <c r="H537" s="165">
        <v>40</v>
      </c>
      <c r="I537" s="166"/>
      <c r="J537" s="167">
        <f>ROUND(I537*H537,2)</f>
        <v>0</v>
      </c>
      <c r="K537" s="163" t="s">
        <v>139</v>
      </c>
      <c r="L537" s="36"/>
      <c r="M537" s="168" t="s">
        <v>1</v>
      </c>
      <c r="N537" s="169" t="s">
        <v>43</v>
      </c>
      <c r="O537" s="68"/>
      <c r="P537" s="170">
        <f>O537*H537</f>
        <v>0</v>
      </c>
      <c r="Q537" s="170">
        <v>0</v>
      </c>
      <c r="R537" s="170">
        <f>Q537*H537</f>
        <v>0</v>
      </c>
      <c r="S537" s="170">
        <v>0</v>
      </c>
      <c r="T537" s="171">
        <f>S537*H537</f>
        <v>0</v>
      </c>
      <c r="U537" s="31"/>
      <c r="V537" s="31"/>
      <c r="W537" s="31"/>
      <c r="X537" s="31"/>
      <c r="Y537" s="31"/>
      <c r="Z537" s="31"/>
      <c r="AA537" s="31"/>
      <c r="AB537" s="31"/>
      <c r="AC537" s="31"/>
      <c r="AD537" s="31"/>
      <c r="AE537" s="31"/>
      <c r="AR537" s="172" t="s">
        <v>140</v>
      </c>
      <c r="AT537" s="172" t="s">
        <v>135</v>
      </c>
      <c r="AU537" s="172" t="s">
        <v>78</v>
      </c>
      <c r="AY537" s="14" t="s">
        <v>141</v>
      </c>
      <c r="BE537" s="173">
        <f>IF(N537="základní",J537,0)</f>
        <v>0</v>
      </c>
      <c r="BF537" s="173">
        <f>IF(N537="snížená",J537,0)</f>
        <v>0</v>
      </c>
      <c r="BG537" s="173">
        <f>IF(N537="zákl. přenesená",J537,0)</f>
        <v>0</v>
      </c>
      <c r="BH537" s="173">
        <f>IF(N537="sníž. přenesená",J537,0)</f>
        <v>0</v>
      </c>
      <c r="BI537" s="173">
        <f>IF(N537="nulová",J537,0)</f>
        <v>0</v>
      </c>
      <c r="BJ537" s="14" t="s">
        <v>86</v>
      </c>
      <c r="BK537" s="173">
        <f>ROUND(I537*H537,2)</f>
        <v>0</v>
      </c>
      <c r="BL537" s="14" t="s">
        <v>140</v>
      </c>
      <c r="BM537" s="172" t="s">
        <v>962</v>
      </c>
    </row>
    <row r="538" spans="1:65" s="2" customFormat="1" ht="58.5">
      <c r="A538" s="31"/>
      <c r="B538" s="32"/>
      <c r="C538" s="33"/>
      <c r="D538" s="174" t="s">
        <v>143</v>
      </c>
      <c r="E538" s="33"/>
      <c r="F538" s="175" t="s">
        <v>963</v>
      </c>
      <c r="G538" s="33"/>
      <c r="H538" s="33"/>
      <c r="I538" s="176"/>
      <c r="J538" s="33"/>
      <c r="K538" s="33"/>
      <c r="L538" s="36"/>
      <c r="M538" s="177"/>
      <c r="N538" s="178"/>
      <c r="O538" s="68"/>
      <c r="P538" s="68"/>
      <c r="Q538" s="68"/>
      <c r="R538" s="68"/>
      <c r="S538" s="68"/>
      <c r="T538" s="69"/>
      <c r="U538" s="31"/>
      <c r="V538" s="31"/>
      <c r="W538" s="31"/>
      <c r="X538" s="31"/>
      <c r="Y538" s="31"/>
      <c r="Z538" s="31"/>
      <c r="AA538" s="31"/>
      <c r="AB538" s="31"/>
      <c r="AC538" s="31"/>
      <c r="AD538" s="31"/>
      <c r="AE538" s="31"/>
      <c r="AT538" s="14" t="s">
        <v>143</v>
      </c>
      <c r="AU538" s="14" t="s">
        <v>78</v>
      </c>
    </row>
    <row r="539" spans="1:65" s="2" customFormat="1" ht="24.2" customHeight="1">
      <c r="A539" s="31"/>
      <c r="B539" s="32"/>
      <c r="C539" s="161" t="s">
        <v>964</v>
      </c>
      <c r="D539" s="161" t="s">
        <v>135</v>
      </c>
      <c r="E539" s="162" t="s">
        <v>965</v>
      </c>
      <c r="F539" s="163" t="s">
        <v>966</v>
      </c>
      <c r="G539" s="164" t="s">
        <v>147</v>
      </c>
      <c r="H539" s="165">
        <v>40</v>
      </c>
      <c r="I539" s="166"/>
      <c r="J539" s="167">
        <f>ROUND(I539*H539,2)</f>
        <v>0</v>
      </c>
      <c r="K539" s="163" t="s">
        <v>139</v>
      </c>
      <c r="L539" s="36"/>
      <c r="M539" s="168" t="s">
        <v>1</v>
      </c>
      <c r="N539" s="169" t="s">
        <v>43</v>
      </c>
      <c r="O539" s="68"/>
      <c r="P539" s="170">
        <f>O539*H539</f>
        <v>0</v>
      </c>
      <c r="Q539" s="170">
        <v>0</v>
      </c>
      <c r="R539" s="170">
        <f>Q539*H539</f>
        <v>0</v>
      </c>
      <c r="S539" s="170">
        <v>0</v>
      </c>
      <c r="T539" s="171">
        <f>S539*H539</f>
        <v>0</v>
      </c>
      <c r="U539" s="31"/>
      <c r="V539" s="31"/>
      <c r="W539" s="31"/>
      <c r="X539" s="31"/>
      <c r="Y539" s="31"/>
      <c r="Z539" s="31"/>
      <c r="AA539" s="31"/>
      <c r="AB539" s="31"/>
      <c r="AC539" s="31"/>
      <c r="AD539" s="31"/>
      <c r="AE539" s="31"/>
      <c r="AR539" s="172" t="s">
        <v>140</v>
      </c>
      <c r="AT539" s="172" t="s">
        <v>135</v>
      </c>
      <c r="AU539" s="172" t="s">
        <v>78</v>
      </c>
      <c r="AY539" s="14" t="s">
        <v>141</v>
      </c>
      <c r="BE539" s="173">
        <f>IF(N539="základní",J539,0)</f>
        <v>0</v>
      </c>
      <c r="BF539" s="173">
        <f>IF(N539="snížená",J539,0)</f>
        <v>0</v>
      </c>
      <c r="BG539" s="173">
        <f>IF(N539="zákl. přenesená",J539,0)</f>
        <v>0</v>
      </c>
      <c r="BH539" s="173">
        <f>IF(N539="sníž. přenesená",J539,0)</f>
        <v>0</v>
      </c>
      <c r="BI539" s="173">
        <f>IF(N539="nulová",J539,0)</f>
        <v>0</v>
      </c>
      <c r="BJ539" s="14" t="s">
        <v>86</v>
      </c>
      <c r="BK539" s="173">
        <f>ROUND(I539*H539,2)</f>
        <v>0</v>
      </c>
      <c r="BL539" s="14" t="s">
        <v>140</v>
      </c>
      <c r="BM539" s="172" t="s">
        <v>967</v>
      </c>
    </row>
    <row r="540" spans="1:65" s="2" customFormat="1" ht="58.5">
      <c r="A540" s="31"/>
      <c r="B540" s="32"/>
      <c r="C540" s="33"/>
      <c r="D540" s="174" t="s">
        <v>143</v>
      </c>
      <c r="E540" s="33"/>
      <c r="F540" s="175" t="s">
        <v>968</v>
      </c>
      <c r="G540" s="33"/>
      <c r="H540" s="33"/>
      <c r="I540" s="176"/>
      <c r="J540" s="33"/>
      <c r="K540" s="33"/>
      <c r="L540" s="36"/>
      <c r="M540" s="177"/>
      <c r="N540" s="178"/>
      <c r="O540" s="68"/>
      <c r="P540" s="68"/>
      <c r="Q540" s="68"/>
      <c r="R540" s="68"/>
      <c r="S540" s="68"/>
      <c r="T540" s="69"/>
      <c r="U540" s="31"/>
      <c r="V540" s="31"/>
      <c r="W540" s="31"/>
      <c r="X540" s="31"/>
      <c r="Y540" s="31"/>
      <c r="Z540" s="31"/>
      <c r="AA540" s="31"/>
      <c r="AB540" s="31"/>
      <c r="AC540" s="31"/>
      <c r="AD540" s="31"/>
      <c r="AE540" s="31"/>
      <c r="AT540" s="14" t="s">
        <v>143</v>
      </c>
      <c r="AU540" s="14" t="s">
        <v>78</v>
      </c>
    </row>
    <row r="541" spans="1:65" s="2" customFormat="1" ht="24.2" customHeight="1">
      <c r="A541" s="31"/>
      <c r="B541" s="32"/>
      <c r="C541" s="161" t="s">
        <v>969</v>
      </c>
      <c r="D541" s="161" t="s">
        <v>135</v>
      </c>
      <c r="E541" s="162" t="s">
        <v>970</v>
      </c>
      <c r="F541" s="163" t="s">
        <v>971</v>
      </c>
      <c r="G541" s="164" t="s">
        <v>147</v>
      </c>
      <c r="H541" s="165">
        <v>2</v>
      </c>
      <c r="I541" s="166"/>
      <c r="J541" s="167">
        <f>ROUND(I541*H541,2)</f>
        <v>0</v>
      </c>
      <c r="K541" s="163" t="s">
        <v>139</v>
      </c>
      <c r="L541" s="36"/>
      <c r="M541" s="168" t="s">
        <v>1</v>
      </c>
      <c r="N541" s="169" t="s">
        <v>43</v>
      </c>
      <c r="O541" s="68"/>
      <c r="P541" s="170">
        <f>O541*H541</f>
        <v>0</v>
      </c>
      <c r="Q541" s="170">
        <v>0</v>
      </c>
      <c r="R541" s="170">
        <f>Q541*H541</f>
        <v>0</v>
      </c>
      <c r="S541" s="170">
        <v>0</v>
      </c>
      <c r="T541" s="171">
        <f>S541*H541</f>
        <v>0</v>
      </c>
      <c r="U541" s="31"/>
      <c r="V541" s="31"/>
      <c r="W541" s="31"/>
      <c r="X541" s="31"/>
      <c r="Y541" s="31"/>
      <c r="Z541" s="31"/>
      <c r="AA541" s="31"/>
      <c r="AB541" s="31"/>
      <c r="AC541" s="31"/>
      <c r="AD541" s="31"/>
      <c r="AE541" s="31"/>
      <c r="AR541" s="172" t="s">
        <v>140</v>
      </c>
      <c r="AT541" s="172" t="s">
        <v>135</v>
      </c>
      <c r="AU541" s="172" t="s">
        <v>78</v>
      </c>
      <c r="AY541" s="14" t="s">
        <v>141</v>
      </c>
      <c r="BE541" s="173">
        <f>IF(N541="základní",J541,0)</f>
        <v>0</v>
      </c>
      <c r="BF541" s="173">
        <f>IF(N541="snížená",J541,0)</f>
        <v>0</v>
      </c>
      <c r="BG541" s="173">
        <f>IF(N541="zákl. přenesená",J541,0)</f>
        <v>0</v>
      </c>
      <c r="BH541" s="173">
        <f>IF(N541="sníž. přenesená",J541,0)</f>
        <v>0</v>
      </c>
      <c r="BI541" s="173">
        <f>IF(N541="nulová",J541,0)</f>
        <v>0</v>
      </c>
      <c r="BJ541" s="14" t="s">
        <v>86</v>
      </c>
      <c r="BK541" s="173">
        <f>ROUND(I541*H541,2)</f>
        <v>0</v>
      </c>
      <c r="BL541" s="14" t="s">
        <v>140</v>
      </c>
      <c r="BM541" s="172" t="s">
        <v>972</v>
      </c>
    </row>
    <row r="542" spans="1:65" s="2" customFormat="1" ht="58.5">
      <c r="A542" s="31"/>
      <c r="B542" s="32"/>
      <c r="C542" s="33"/>
      <c r="D542" s="174" t="s">
        <v>143</v>
      </c>
      <c r="E542" s="33"/>
      <c r="F542" s="175" t="s">
        <v>973</v>
      </c>
      <c r="G542" s="33"/>
      <c r="H542" s="33"/>
      <c r="I542" s="176"/>
      <c r="J542" s="33"/>
      <c r="K542" s="33"/>
      <c r="L542" s="36"/>
      <c r="M542" s="177"/>
      <c r="N542" s="178"/>
      <c r="O542" s="68"/>
      <c r="P542" s="68"/>
      <c r="Q542" s="68"/>
      <c r="R542" s="68"/>
      <c r="S542" s="68"/>
      <c r="T542" s="69"/>
      <c r="U542" s="31"/>
      <c r="V542" s="31"/>
      <c r="W542" s="31"/>
      <c r="X542" s="31"/>
      <c r="Y542" s="31"/>
      <c r="Z542" s="31"/>
      <c r="AA542" s="31"/>
      <c r="AB542" s="31"/>
      <c r="AC542" s="31"/>
      <c r="AD542" s="31"/>
      <c r="AE542" s="31"/>
      <c r="AT542" s="14" t="s">
        <v>143</v>
      </c>
      <c r="AU542" s="14" t="s">
        <v>78</v>
      </c>
    </row>
    <row r="543" spans="1:65" s="2" customFormat="1" ht="16.5" customHeight="1">
      <c r="A543" s="31"/>
      <c r="B543" s="32"/>
      <c r="C543" s="161" t="s">
        <v>974</v>
      </c>
      <c r="D543" s="161" t="s">
        <v>135</v>
      </c>
      <c r="E543" s="162" t="s">
        <v>975</v>
      </c>
      <c r="F543" s="163" t="s">
        <v>976</v>
      </c>
      <c r="G543" s="164" t="s">
        <v>147</v>
      </c>
      <c r="H543" s="165">
        <v>20</v>
      </c>
      <c r="I543" s="166"/>
      <c r="J543" s="167">
        <f>ROUND(I543*H543,2)</f>
        <v>0</v>
      </c>
      <c r="K543" s="163" t="s">
        <v>139</v>
      </c>
      <c r="L543" s="36"/>
      <c r="M543" s="168" t="s">
        <v>1</v>
      </c>
      <c r="N543" s="169" t="s">
        <v>43</v>
      </c>
      <c r="O543" s="68"/>
      <c r="P543" s="170">
        <f>O543*H543</f>
        <v>0</v>
      </c>
      <c r="Q543" s="170">
        <v>0</v>
      </c>
      <c r="R543" s="170">
        <f>Q543*H543</f>
        <v>0</v>
      </c>
      <c r="S543" s="170">
        <v>0</v>
      </c>
      <c r="T543" s="171">
        <f>S543*H543</f>
        <v>0</v>
      </c>
      <c r="U543" s="31"/>
      <c r="V543" s="31"/>
      <c r="W543" s="31"/>
      <c r="X543" s="31"/>
      <c r="Y543" s="31"/>
      <c r="Z543" s="31"/>
      <c r="AA543" s="31"/>
      <c r="AB543" s="31"/>
      <c r="AC543" s="31"/>
      <c r="AD543" s="31"/>
      <c r="AE543" s="31"/>
      <c r="AR543" s="172" t="s">
        <v>140</v>
      </c>
      <c r="AT543" s="172" t="s">
        <v>135</v>
      </c>
      <c r="AU543" s="172" t="s">
        <v>78</v>
      </c>
      <c r="AY543" s="14" t="s">
        <v>141</v>
      </c>
      <c r="BE543" s="173">
        <f>IF(N543="základní",J543,0)</f>
        <v>0</v>
      </c>
      <c r="BF543" s="173">
        <f>IF(N543="snížená",J543,0)</f>
        <v>0</v>
      </c>
      <c r="BG543" s="173">
        <f>IF(N543="zákl. přenesená",J543,0)</f>
        <v>0</v>
      </c>
      <c r="BH543" s="173">
        <f>IF(N543="sníž. přenesená",J543,0)</f>
        <v>0</v>
      </c>
      <c r="BI543" s="173">
        <f>IF(N543="nulová",J543,0)</f>
        <v>0</v>
      </c>
      <c r="BJ543" s="14" t="s">
        <v>86</v>
      </c>
      <c r="BK543" s="173">
        <f>ROUND(I543*H543,2)</f>
        <v>0</v>
      </c>
      <c r="BL543" s="14" t="s">
        <v>140</v>
      </c>
      <c r="BM543" s="172" t="s">
        <v>977</v>
      </c>
    </row>
    <row r="544" spans="1:65" s="2" customFormat="1" ht="29.25">
      <c r="A544" s="31"/>
      <c r="B544" s="32"/>
      <c r="C544" s="33"/>
      <c r="D544" s="174" t="s">
        <v>143</v>
      </c>
      <c r="E544" s="33"/>
      <c r="F544" s="175" t="s">
        <v>978</v>
      </c>
      <c r="G544" s="33"/>
      <c r="H544" s="33"/>
      <c r="I544" s="176"/>
      <c r="J544" s="33"/>
      <c r="K544" s="33"/>
      <c r="L544" s="36"/>
      <c r="M544" s="177"/>
      <c r="N544" s="178"/>
      <c r="O544" s="68"/>
      <c r="P544" s="68"/>
      <c r="Q544" s="68"/>
      <c r="R544" s="68"/>
      <c r="S544" s="68"/>
      <c r="T544" s="69"/>
      <c r="U544" s="31"/>
      <c r="V544" s="31"/>
      <c r="W544" s="31"/>
      <c r="X544" s="31"/>
      <c r="Y544" s="31"/>
      <c r="Z544" s="31"/>
      <c r="AA544" s="31"/>
      <c r="AB544" s="31"/>
      <c r="AC544" s="31"/>
      <c r="AD544" s="31"/>
      <c r="AE544" s="31"/>
      <c r="AT544" s="14" t="s">
        <v>143</v>
      </c>
      <c r="AU544" s="14" t="s">
        <v>78</v>
      </c>
    </row>
    <row r="545" spans="1:65" s="2" customFormat="1" ht="16.5" customHeight="1">
      <c r="A545" s="31"/>
      <c r="B545" s="32"/>
      <c r="C545" s="161" t="s">
        <v>979</v>
      </c>
      <c r="D545" s="161" t="s">
        <v>135</v>
      </c>
      <c r="E545" s="162" t="s">
        <v>980</v>
      </c>
      <c r="F545" s="163" t="s">
        <v>981</v>
      </c>
      <c r="G545" s="164" t="s">
        <v>147</v>
      </c>
      <c r="H545" s="165">
        <v>100</v>
      </c>
      <c r="I545" s="166"/>
      <c r="J545" s="167">
        <f>ROUND(I545*H545,2)</f>
        <v>0</v>
      </c>
      <c r="K545" s="163" t="s">
        <v>139</v>
      </c>
      <c r="L545" s="36"/>
      <c r="M545" s="168" t="s">
        <v>1</v>
      </c>
      <c r="N545" s="169" t="s">
        <v>43</v>
      </c>
      <c r="O545" s="68"/>
      <c r="P545" s="170">
        <f>O545*H545</f>
        <v>0</v>
      </c>
      <c r="Q545" s="170">
        <v>0</v>
      </c>
      <c r="R545" s="170">
        <f>Q545*H545</f>
        <v>0</v>
      </c>
      <c r="S545" s="170">
        <v>0</v>
      </c>
      <c r="T545" s="171">
        <f>S545*H545</f>
        <v>0</v>
      </c>
      <c r="U545" s="31"/>
      <c r="V545" s="31"/>
      <c r="W545" s="31"/>
      <c r="X545" s="31"/>
      <c r="Y545" s="31"/>
      <c r="Z545" s="31"/>
      <c r="AA545" s="31"/>
      <c r="AB545" s="31"/>
      <c r="AC545" s="31"/>
      <c r="AD545" s="31"/>
      <c r="AE545" s="31"/>
      <c r="AR545" s="172" t="s">
        <v>140</v>
      </c>
      <c r="AT545" s="172" t="s">
        <v>135</v>
      </c>
      <c r="AU545" s="172" t="s">
        <v>78</v>
      </c>
      <c r="AY545" s="14" t="s">
        <v>141</v>
      </c>
      <c r="BE545" s="173">
        <f>IF(N545="základní",J545,0)</f>
        <v>0</v>
      </c>
      <c r="BF545" s="173">
        <f>IF(N545="snížená",J545,0)</f>
        <v>0</v>
      </c>
      <c r="BG545" s="173">
        <f>IF(N545="zákl. přenesená",J545,0)</f>
        <v>0</v>
      </c>
      <c r="BH545" s="173">
        <f>IF(N545="sníž. přenesená",J545,0)</f>
        <v>0</v>
      </c>
      <c r="BI545" s="173">
        <f>IF(N545="nulová",J545,0)</f>
        <v>0</v>
      </c>
      <c r="BJ545" s="14" t="s">
        <v>86</v>
      </c>
      <c r="BK545" s="173">
        <f>ROUND(I545*H545,2)</f>
        <v>0</v>
      </c>
      <c r="BL545" s="14" t="s">
        <v>140</v>
      </c>
      <c r="BM545" s="172" t="s">
        <v>982</v>
      </c>
    </row>
    <row r="546" spans="1:65" s="2" customFormat="1" ht="29.25">
      <c r="A546" s="31"/>
      <c r="B546" s="32"/>
      <c r="C546" s="33"/>
      <c r="D546" s="174" t="s">
        <v>143</v>
      </c>
      <c r="E546" s="33"/>
      <c r="F546" s="175" t="s">
        <v>983</v>
      </c>
      <c r="G546" s="33"/>
      <c r="H546" s="33"/>
      <c r="I546" s="176"/>
      <c r="J546" s="33"/>
      <c r="K546" s="33"/>
      <c r="L546" s="36"/>
      <c r="M546" s="177"/>
      <c r="N546" s="178"/>
      <c r="O546" s="68"/>
      <c r="P546" s="68"/>
      <c r="Q546" s="68"/>
      <c r="R546" s="68"/>
      <c r="S546" s="68"/>
      <c r="T546" s="69"/>
      <c r="U546" s="31"/>
      <c r="V546" s="31"/>
      <c r="W546" s="31"/>
      <c r="X546" s="31"/>
      <c r="Y546" s="31"/>
      <c r="Z546" s="31"/>
      <c r="AA546" s="31"/>
      <c r="AB546" s="31"/>
      <c r="AC546" s="31"/>
      <c r="AD546" s="31"/>
      <c r="AE546" s="31"/>
      <c r="AT546" s="14" t="s">
        <v>143</v>
      </c>
      <c r="AU546" s="14" t="s">
        <v>78</v>
      </c>
    </row>
    <row r="547" spans="1:65" s="2" customFormat="1" ht="24.2" customHeight="1">
      <c r="A547" s="31"/>
      <c r="B547" s="32"/>
      <c r="C547" s="161" t="s">
        <v>984</v>
      </c>
      <c r="D547" s="161" t="s">
        <v>135</v>
      </c>
      <c r="E547" s="162" t="s">
        <v>985</v>
      </c>
      <c r="F547" s="163" t="s">
        <v>986</v>
      </c>
      <c r="G547" s="164" t="s">
        <v>597</v>
      </c>
      <c r="H547" s="165">
        <v>1</v>
      </c>
      <c r="I547" s="166"/>
      <c r="J547" s="167">
        <f>ROUND(I547*H547,2)</f>
        <v>0</v>
      </c>
      <c r="K547" s="163" t="s">
        <v>139</v>
      </c>
      <c r="L547" s="36"/>
      <c r="M547" s="168" t="s">
        <v>1</v>
      </c>
      <c r="N547" s="169" t="s">
        <v>43</v>
      </c>
      <c r="O547" s="68"/>
      <c r="P547" s="170">
        <f>O547*H547</f>
        <v>0</v>
      </c>
      <c r="Q547" s="170">
        <v>0</v>
      </c>
      <c r="R547" s="170">
        <f>Q547*H547</f>
        <v>0</v>
      </c>
      <c r="S547" s="170">
        <v>0</v>
      </c>
      <c r="T547" s="171">
        <f>S547*H547</f>
        <v>0</v>
      </c>
      <c r="U547" s="31"/>
      <c r="V547" s="31"/>
      <c r="W547" s="31"/>
      <c r="X547" s="31"/>
      <c r="Y547" s="31"/>
      <c r="Z547" s="31"/>
      <c r="AA547" s="31"/>
      <c r="AB547" s="31"/>
      <c r="AC547" s="31"/>
      <c r="AD547" s="31"/>
      <c r="AE547" s="31"/>
      <c r="AR547" s="172" t="s">
        <v>140</v>
      </c>
      <c r="AT547" s="172" t="s">
        <v>135</v>
      </c>
      <c r="AU547" s="172" t="s">
        <v>78</v>
      </c>
      <c r="AY547" s="14" t="s">
        <v>141</v>
      </c>
      <c r="BE547" s="173">
        <f>IF(N547="základní",J547,0)</f>
        <v>0</v>
      </c>
      <c r="BF547" s="173">
        <f>IF(N547="snížená",J547,0)</f>
        <v>0</v>
      </c>
      <c r="BG547" s="173">
        <f>IF(N547="zákl. přenesená",J547,0)</f>
        <v>0</v>
      </c>
      <c r="BH547" s="173">
        <f>IF(N547="sníž. přenesená",J547,0)</f>
        <v>0</v>
      </c>
      <c r="BI547" s="173">
        <f>IF(N547="nulová",J547,0)</f>
        <v>0</v>
      </c>
      <c r="BJ547" s="14" t="s">
        <v>86</v>
      </c>
      <c r="BK547" s="173">
        <f>ROUND(I547*H547,2)</f>
        <v>0</v>
      </c>
      <c r="BL547" s="14" t="s">
        <v>140</v>
      </c>
      <c r="BM547" s="172" t="s">
        <v>987</v>
      </c>
    </row>
    <row r="548" spans="1:65" s="2" customFormat="1" ht="48.75">
      <c r="A548" s="31"/>
      <c r="B548" s="32"/>
      <c r="C548" s="33"/>
      <c r="D548" s="174" t="s">
        <v>143</v>
      </c>
      <c r="E548" s="33"/>
      <c r="F548" s="175" t="s">
        <v>988</v>
      </c>
      <c r="G548" s="33"/>
      <c r="H548" s="33"/>
      <c r="I548" s="176"/>
      <c r="J548" s="33"/>
      <c r="K548" s="33"/>
      <c r="L548" s="36"/>
      <c r="M548" s="177"/>
      <c r="N548" s="178"/>
      <c r="O548" s="68"/>
      <c r="P548" s="68"/>
      <c r="Q548" s="68"/>
      <c r="R548" s="68"/>
      <c r="S548" s="68"/>
      <c r="T548" s="69"/>
      <c r="U548" s="31"/>
      <c r="V548" s="31"/>
      <c r="W548" s="31"/>
      <c r="X548" s="31"/>
      <c r="Y548" s="31"/>
      <c r="Z548" s="31"/>
      <c r="AA548" s="31"/>
      <c r="AB548" s="31"/>
      <c r="AC548" s="31"/>
      <c r="AD548" s="31"/>
      <c r="AE548" s="31"/>
      <c r="AT548" s="14" t="s">
        <v>143</v>
      </c>
      <c r="AU548" s="14" t="s">
        <v>78</v>
      </c>
    </row>
    <row r="549" spans="1:65" s="2" customFormat="1" ht="24.2" customHeight="1">
      <c r="A549" s="31"/>
      <c r="B549" s="32"/>
      <c r="C549" s="161" t="s">
        <v>989</v>
      </c>
      <c r="D549" s="161" t="s">
        <v>135</v>
      </c>
      <c r="E549" s="162" t="s">
        <v>990</v>
      </c>
      <c r="F549" s="163" t="s">
        <v>991</v>
      </c>
      <c r="G549" s="164" t="s">
        <v>597</v>
      </c>
      <c r="H549" s="165">
        <v>1</v>
      </c>
      <c r="I549" s="166"/>
      <c r="J549" s="167">
        <f>ROUND(I549*H549,2)</f>
        <v>0</v>
      </c>
      <c r="K549" s="163" t="s">
        <v>139</v>
      </c>
      <c r="L549" s="36"/>
      <c r="M549" s="168" t="s">
        <v>1</v>
      </c>
      <c r="N549" s="169" t="s">
        <v>43</v>
      </c>
      <c r="O549" s="68"/>
      <c r="P549" s="170">
        <f>O549*H549</f>
        <v>0</v>
      </c>
      <c r="Q549" s="170">
        <v>0</v>
      </c>
      <c r="R549" s="170">
        <f>Q549*H549</f>
        <v>0</v>
      </c>
      <c r="S549" s="170">
        <v>0</v>
      </c>
      <c r="T549" s="171">
        <f>S549*H549</f>
        <v>0</v>
      </c>
      <c r="U549" s="31"/>
      <c r="V549" s="31"/>
      <c r="W549" s="31"/>
      <c r="X549" s="31"/>
      <c r="Y549" s="31"/>
      <c r="Z549" s="31"/>
      <c r="AA549" s="31"/>
      <c r="AB549" s="31"/>
      <c r="AC549" s="31"/>
      <c r="AD549" s="31"/>
      <c r="AE549" s="31"/>
      <c r="AR549" s="172" t="s">
        <v>140</v>
      </c>
      <c r="AT549" s="172" t="s">
        <v>135</v>
      </c>
      <c r="AU549" s="172" t="s">
        <v>78</v>
      </c>
      <c r="AY549" s="14" t="s">
        <v>141</v>
      </c>
      <c r="BE549" s="173">
        <f>IF(N549="základní",J549,0)</f>
        <v>0</v>
      </c>
      <c r="BF549" s="173">
        <f>IF(N549="snížená",J549,0)</f>
        <v>0</v>
      </c>
      <c r="BG549" s="173">
        <f>IF(N549="zákl. přenesená",J549,0)</f>
        <v>0</v>
      </c>
      <c r="BH549" s="173">
        <f>IF(N549="sníž. přenesená",J549,0)</f>
        <v>0</v>
      </c>
      <c r="BI549" s="173">
        <f>IF(N549="nulová",J549,0)</f>
        <v>0</v>
      </c>
      <c r="BJ549" s="14" t="s">
        <v>86</v>
      </c>
      <c r="BK549" s="173">
        <f>ROUND(I549*H549,2)</f>
        <v>0</v>
      </c>
      <c r="BL549" s="14" t="s">
        <v>140</v>
      </c>
      <c r="BM549" s="172" t="s">
        <v>992</v>
      </c>
    </row>
    <row r="550" spans="1:65" s="2" customFormat="1" ht="48.75">
      <c r="A550" s="31"/>
      <c r="B550" s="32"/>
      <c r="C550" s="33"/>
      <c r="D550" s="174" t="s">
        <v>143</v>
      </c>
      <c r="E550" s="33"/>
      <c r="F550" s="175" t="s">
        <v>993</v>
      </c>
      <c r="G550" s="33"/>
      <c r="H550" s="33"/>
      <c r="I550" s="176"/>
      <c r="J550" s="33"/>
      <c r="K550" s="33"/>
      <c r="L550" s="36"/>
      <c r="M550" s="177"/>
      <c r="N550" s="178"/>
      <c r="O550" s="68"/>
      <c r="P550" s="68"/>
      <c r="Q550" s="68"/>
      <c r="R550" s="68"/>
      <c r="S550" s="68"/>
      <c r="T550" s="69"/>
      <c r="U550" s="31"/>
      <c r="V550" s="31"/>
      <c r="W550" s="31"/>
      <c r="X550" s="31"/>
      <c r="Y550" s="31"/>
      <c r="Z550" s="31"/>
      <c r="AA550" s="31"/>
      <c r="AB550" s="31"/>
      <c r="AC550" s="31"/>
      <c r="AD550" s="31"/>
      <c r="AE550" s="31"/>
      <c r="AT550" s="14" t="s">
        <v>143</v>
      </c>
      <c r="AU550" s="14" t="s">
        <v>78</v>
      </c>
    </row>
    <row r="551" spans="1:65" s="2" customFormat="1" ht="24.2" customHeight="1">
      <c r="A551" s="31"/>
      <c r="B551" s="32"/>
      <c r="C551" s="161" t="s">
        <v>994</v>
      </c>
      <c r="D551" s="161" t="s">
        <v>135</v>
      </c>
      <c r="E551" s="162" t="s">
        <v>995</v>
      </c>
      <c r="F551" s="163" t="s">
        <v>996</v>
      </c>
      <c r="G551" s="164" t="s">
        <v>597</v>
      </c>
      <c r="H551" s="165">
        <v>1</v>
      </c>
      <c r="I551" s="166"/>
      <c r="J551" s="167">
        <f>ROUND(I551*H551,2)</f>
        <v>0</v>
      </c>
      <c r="K551" s="163" t="s">
        <v>139</v>
      </c>
      <c r="L551" s="36"/>
      <c r="M551" s="168" t="s">
        <v>1</v>
      </c>
      <c r="N551" s="169" t="s">
        <v>43</v>
      </c>
      <c r="O551" s="68"/>
      <c r="P551" s="170">
        <f>O551*H551</f>
        <v>0</v>
      </c>
      <c r="Q551" s="170">
        <v>0</v>
      </c>
      <c r="R551" s="170">
        <f>Q551*H551</f>
        <v>0</v>
      </c>
      <c r="S551" s="170">
        <v>0</v>
      </c>
      <c r="T551" s="171">
        <f>S551*H551</f>
        <v>0</v>
      </c>
      <c r="U551" s="31"/>
      <c r="V551" s="31"/>
      <c r="W551" s="31"/>
      <c r="X551" s="31"/>
      <c r="Y551" s="31"/>
      <c r="Z551" s="31"/>
      <c r="AA551" s="31"/>
      <c r="AB551" s="31"/>
      <c r="AC551" s="31"/>
      <c r="AD551" s="31"/>
      <c r="AE551" s="31"/>
      <c r="AR551" s="172" t="s">
        <v>140</v>
      </c>
      <c r="AT551" s="172" t="s">
        <v>135</v>
      </c>
      <c r="AU551" s="172" t="s">
        <v>78</v>
      </c>
      <c r="AY551" s="14" t="s">
        <v>141</v>
      </c>
      <c r="BE551" s="173">
        <f>IF(N551="základní",J551,0)</f>
        <v>0</v>
      </c>
      <c r="BF551" s="173">
        <f>IF(N551="snížená",J551,0)</f>
        <v>0</v>
      </c>
      <c r="BG551" s="173">
        <f>IF(N551="zákl. přenesená",J551,0)</f>
        <v>0</v>
      </c>
      <c r="BH551" s="173">
        <f>IF(N551="sníž. přenesená",J551,0)</f>
        <v>0</v>
      </c>
      <c r="BI551" s="173">
        <f>IF(N551="nulová",J551,0)</f>
        <v>0</v>
      </c>
      <c r="BJ551" s="14" t="s">
        <v>86</v>
      </c>
      <c r="BK551" s="173">
        <f>ROUND(I551*H551,2)</f>
        <v>0</v>
      </c>
      <c r="BL551" s="14" t="s">
        <v>140</v>
      </c>
      <c r="BM551" s="172" t="s">
        <v>997</v>
      </c>
    </row>
    <row r="552" spans="1:65" s="2" customFormat="1" ht="39">
      <c r="A552" s="31"/>
      <c r="B552" s="32"/>
      <c r="C552" s="33"/>
      <c r="D552" s="174" t="s">
        <v>143</v>
      </c>
      <c r="E552" s="33"/>
      <c r="F552" s="175" t="s">
        <v>998</v>
      </c>
      <c r="G552" s="33"/>
      <c r="H552" s="33"/>
      <c r="I552" s="176"/>
      <c r="J552" s="33"/>
      <c r="K552" s="33"/>
      <c r="L552" s="36"/>
      <c r="M552" s="177"/>
      <c r="N552" s="178"/>
      <c r="O552" s="68"/>
      <c r="P552" s="68"/>
      <c r="Q552" s="68"/>
      <c r="R552" s="68"/>
      <c r="S552" s="68"/>
      <c r="T552" s="69"/>
      <c r="U552" s="31"/>
      <c r="V552" s="31"/>
      <c r="W552" s="31"/>
      <c r="X552" s="31"/>
      <c r="Y552" s="31"/>
      <c r="Z552" s="31"/>
      <c r="AA552" s="31"/>
      <c r="AB552" s="31"/>
      <c r="AC552" s="31"/>
      <c r="AD552" s="31"/>
      <c r="AE552" s="31"/>
      <c r="AT552" s="14" t="s">
        <v>143</v>
      </c>
      <c r="AU552" s="14" t="s">
        <v>78</v>
      </c>
    </row>
    <row r="553" spans="1:65" s="2" customFormat="1" ht="24.2" customHeight="1">
      <c r="A553" s="31"/>
      <c r="B553" s="32"/>
      <c r="C553" s="161" t="s">
        <v>999</v>
      </c>
      <c r="D553" s="161" t="s">
        <v>135</v>
      </c>
      <c r="E553" s="162" t="s">
        <v>1000</v>
      </c>
      <c r="F553" s="163" t="s">
        <v>1001</v>
      </c>
      <c r="G553" s="164" t="s">
        <v>597</v>
      </c>
      <c r="H553" s="165">
        <v>1</v>
      </c>
      <c r="I553" s="166"/>
      <c r="J553" s="167">
        <f>ROUND(I553*H553,2)</f>
        <v>0</v>
      </c>
      <c r="K553" s="163" t="s">
        <v>139</v>
      </c>
      <c r="L553" s="36"/>
      <c r="M553" s="168" t="s">
        <v>1</v>
      </c>
      <c r="N553" s="169" t="s">
        <v>43</v>
      </c>
      <c r="O553" s="68"/>
      <c r="P553" s="170">
        <f>O553*H553</f>
        <v>0</v>
      </c>
      <c r="Q553" s="170">
        <v>0</v>
      </c>
      <c r="R553" s="170">
        <f>Q553*H553</f>
        <v>0</v>
      </c>
      <c r="S553" s="170">
        <v>0</v>
      </c>
      <c r="T553" s="171">
        <f>S553*H553</f>
        <v>0</v>
      </c>
      <c r="U553" s="31"/>
      <c r="V553" s="31"/>
      <c r="W553" s="31"/>
      <c r="X553" s="31"/>
      <c r="Y553" s="31"/>
      <c r="Z553" s="31"/>
      <c r="AA553" s="31"/>
      <c r="AB553" s="31"/>
      <c r="AC553" s="31"/>
      <c r="AD553" s="31"/>
      <c r="AE553" s="31"/>
      <c r="AR553" s="172" t="s">
        <v>140</v>
      </c>
      <c r="AT553" s="172" t="s">
        <v>135</v>
      </c>
      <c r="AU553" s="172" t="s">
        <v>78</v>
      </c>
      <c r="AY553" s="14" t="s">
        <v>141</v>
      </c>
      <c r="BE553" s="173">
        <f>IF(N553="základní",J553,0)</f>
        <v>0</v>
      </c>
      <c r="BF553" s="173">
        <f>IF(N553="snížená",J553,0)</f>
        <v>0</v>
      </c>
      <c r="BG553" s="173">
        <f>IF(N553="zákl. přenesená",J553,0)</f>
        <v>0</v>
      </c>
      <c r="BH553" s="173">
        <f>IF(N553="sníž. přenesená",J553,0)</f>
        <v>0</v>
      </c>
      <c r="BI553" s="173">
        <f>IF(N553="nulová",J553,0)</f>
        <v>0</v>
      </c>
      <c r="BJ553" s="14" t="s">
        <v>86</v>
      </c>
      <c r="BK553" s="173">
        <f>ROUND(I553*H553,2)</f>
        <v>0</v>
      </c>
      <c r="BL553" s="14" t="s">
        <v>140</v>
      </c>
      <c r="BM553" s="172" t="s">
        <v>1002</v>
      </c>
    </row>
    <row r="554" spans="1:65" s="2" customFormat="1" ht="39">
      <c r="A554" s="31"/>
      <c r="B554" s="32"/>
      <c r="C554" s="33"/>
      <c r="D554" s="174" t="s">
        <v>143</v>
      </c>
      <c r="E554" s="33"/>
      <c r="F554" s="175" t="s">
        <v>1003</v>
      </c>
      <c r="G554" s="33"/>
      <c r="H554" s="33"/>
      <c r="I554" s="176"/>
      <c r="J554" s="33"/>
      <c r="K554" s="33"/>
      <c r="L554" s="36"/>
      <c r="M554" s="177"/>
      <c r="N554" s="178"/>
      <c r="O554" s="68"/>
      <c r="P554" s="68"/>
      <c r="Q554" s="68"/>
      <c r="R554" s="68"/>
      <c r="S554" s="68"/>
      <c r="T554" s="69"/>
      <c r="U554" s="31"/>
      <c r="V554" s="31"/>
      <c r="W554" s="31"/>
      <c r="X554" s="31"/>
      <c r="Y554" s="31"/>
      <c r="Z554" s="31"/>
      <c r="AA554" s="31"/>
      <c r="AB554" s="31"/>
      <c r="AC554" s="31"/>
      <c r="AD554" s="31"/>
      <c r="AE554" s="31"/>
      <c r="AT554" s="14" t="s">
        <v>143</v>
      </c>
      <c r="AU554" s="14" t="s">
        <v>78</v>
      </c>
    </row>
    <row r="555" spans="1:65" s="2" customFormat="1" ht="24.2" customHeight="1">
      <c r="A555" s="31"/>
      <c r="B555" s="32"/>
      <c r="C555" s="161" t="s">
        <v>1004</v>
      </c>
      <c r="D555" s="161" t="s">
        <v>135</v>
      </c>
      <c r="E555" s="162" t="s">
        <v>1005</v>
      </c>
      <c r="F555" s="163" t="s">
        <v>1006</v>
      </c>
      <c r="G555" s="164" t="s">
        <v>597</v>
      </c>
      <c r="H555" s="165">
        <v>1</v>
      </c>
      <c r="I555" s="166"/>
      <c r="J555" s="167">
        <f>ROUND(I555*H555,2)</f>
        <v>0</v>
      </c>
      <c r="K555" s="163" t="s">
        <v>139</v>
      </c>
      <c r="L555" s="36"/>
      <c r="M555" s="168" t="s">
        <v>1</v>
      </c>
      <c r="N555" s="169" t="s">
        <v>43</v>
      </c>
      <c r="O555" s="68"/>
      <c r="P555" s="170">
        <f>O555*H555</f>
        <v>0</v>
      </c>
      <c r="Q555" s="170">
        <v>0</v>
      </c>
      <c r="R555" s="170">
        <f>Q555*H555</f>
        <v>0</v>
      </c>
      <c r="S555" s="170">
        <v>0</v>
      </c>
      <c r="T555" s="171">
        <f>S555*H555</f>
        <v>0</v>
      </c>
      <c r="U555" s="31"/>
      <c r="V555" s="31"/>
      <c r="W555" s="31"/>
      <c r="X555" s="31"/>
      <c r="Y555" s="31"/>
      <c r="Z555" s="31"/>
      <c r="AA555" s="31"/>
      <c r="AB555" s="31"/>
      <c r="AC555" s="31"/>
      <c r="AD555" s="31"/>
      <c r="AE555" s="31"/>
      <c r="AR555" s="172" t="s">
        <v>140</v>
      </c>
      <c r="AT555" s="172" t="s">
        <v>135</v>
      </c>
      <c r="AU555" s="172" t="s">
        <v>78</v>
      </c>
      <c r="AY555" s="14" t="s">
        <v>141</v>
      </c>
      <c r="BE555" s="173">
        <f>IF(N555="základní",J555,0)</f>
        <v>0</v>
      </c>
      <c r="BF555" s="173">
        <f>IF(N555="snížená",J555,0)</f>
        <v>0</v>
      </c>
      <c r="BG555" s="173">
        <f>IF(N555="zákl. přenesená",J555,0)</f>
        <v>0</v>
      </c>
      <c r="BH555" s="173">
        <f>IF(N555="sníž. přenesená",J555,0)</f>
        <v>0</v>
      </c>
      <c r="BI555" s="173">
        <f>IF(N555="nulová",J555,0)</f>
        <v>0</v>
      </c>
      <c r="BJ555" s="14" t="s">
        <v>86</v>
      </c>
      <c r="BK555" s="173">
        <f>ROUND(I555*H555,2)</f>
        <v>0</v>
      </c>
      <c r="BL555" s="14" t="s">
        <v>140</v>
      </c>
      <c r="BM555" s="172" t="s">
        <v>1007</v>
      </c>
    </row>
    <row r="556" spans="1:65" s="2" customFormat="1" ht="48.75">
      <c r="A556" s="31"/>
      <c r="B556" s="32"/>
      <c r="C556" s="33"/>
      <c r="D556" s="174" t="s">
        <v>143</v>
      </c>
      <c r="E556" s="33"/>
      <c r="F556" s="175" t="s">
        <v>1008</v>
      </c>
      <c r="G556" s="33"/>
      <c r="H556" s="33"/>
      <c r="I556" s="176"/>
      <c r="J556" s="33"/>
      <c r="K556" s="33"/>
      <c r="L556" s="36"/>
      <c r="M556" s="177"/>
      <c r="N556" s="178"/>
      <c r="O556" s="68"/>
      <c r="P556" s="68"/>
      <c r="Q556" s="68"/>
      <c r="R556" s="68"/>
      <c r="S556" s="68"/>
      <c r="T556" s="69"/>
      <c r="U556" s="31"/>
      <c r="V556" s="31"/>
      <c r="W556" s="31"/>
      <c r="X556" s="31"/>
      <c r="Y556" s="31"/>
      <c r="Z556" s="31"/>
      <c r="AA556" s="31"/>
      <c r="AB556" s="31"/>
      <c r="AC556" s="31"/>
      <c r="AD556" s="31"/>
      <c r="AE556" s="31"/>
      <c r="AT556" s="14" t="s">
        <v>143</v>
      </c>
      <c r="AU556" s="14" t="s">
        <v>78</v>
      </c>
    </row>
    <row r="557" spans="1:65" s="2" customFormat="1" ht="24.2" customHeight="1">
      <c r="A557" s="31"/>
      <c r="B557" s="32"/>
      <c r="C557" s="161" t="s">
        <v>1009</v>
      </c>
      <c r="D557" s="161" t="s">
        <v>135</v>
      </c>
      <c r="E557" s="162" t="s">
        <v>1010</v>
      </c>
      <c r="F557" s="163" t="s">
        <v>1011</v>
      </c>
      <c r="G557" s="164" t="s">
        <v>597</v>
      </c>
      <c r="H557" s="165">
        <v>1</v>
      </c>
      <c r="I557" s="166"/>
      <c r="J557" s="167">
        <f>ROUND(I557*H557,2)</f>
        <v>0</v>
      </c>
      <c r="K557" s="163" t="s">
        <v>139</v>
      </c>
      <c r="L557" s="36"/>
      <c r="M557" s="168" t="s">
        <v>1</v>
      </c>
      <c r="N557" s="169" t="s">
        <v>43</v>
      </c>
      <c r="O557" s="68"/>
      <c r="P557" s="170">
        <f>O557*H557</f>
        <v>0</v>
      </c>
      <c r="Q557" s="170">
        <v>0</v>
      </c>
      <c r="R557" s="170">
        <f>Q557*H557</f>
        <v>0</v>
      </c>
      <c r="S557" s="170">
        <v>0</v>
      </c>
      <c r="T557" s="171">
        <f>S557*H557</f>
        <v>0</v>
      </c>
      <c r="U557" s="31"/>
      <c r="V557" s="31"/>
      <c r="W557" s="31"/>
      <c r="X557" s="31"/>
      <c r="Y557" s="31"/>
      <c r="Z557" s="31"/>
      <c r="AA557" s="31"/>
      <c r="AB557" s="31"/>
      <c r="AC557" s="31"/>
      <c r="AD557" s="31"/>
      <c r="AE557" s="31"/>
      <c r="AR557" s="172" t="s">
        <v>140</v>
      </c>
      <c r="AT557" s="172" t="s">
        <v>135</v>
      </c>
      <c r="AU557" s="172" t="s">
        <v>78</v>
      </c>
      <c r="AY557" s="14" t="s">
        <v>141</v>
      </c>
      <c r="BE557" s="173">
        <f>IF(N557="základní",J557,0)</f>
        <v>0</v>
      </c>
      <c r="BF557" s="173">
        <f>IF(N557="snížená",J557,0)</f>
        <v>0</v>
      </c>
      <c r="BG557" s="173">
        <f>IF(N557="zákl. přenesená",J557,0)</f>
        <v>0</v>
      </c>
      <c r="BH557" s="173">
        <f>IF(N557="sníž. přenesená",J557,0)</f>
        <v>0</v>
      </c>
      <c r="BI557" s="173">
        <f>IF(N557="nulová",J557,0)</f>
        <v>0</v>
      </c>
      <c r="BJ557" s="14" t="s">
        <v>86</v>
      </c>
      <c r="BK557" s="173">
        <f>ROUND(I557*H557,2)</f>
        <v>0</v>
      </c>
      <c r="BL557" s="14" t="s">
        <v>140</v>
      </c>
      <c r="BM557" s="172" t="s">
        <v>1012</v>
      </c>
    </row>
    <row r="558" spans="1:65" s="2" customFormat="1" ht="48.75">
      <c r="A558" s="31"/>
      <c r="B558" s="32"/>
      <c r="C558" s="33"/>
      <c r="D558" s="174" t="s">
        <v>143</v>
      </c>
      <c r="E558" s="33"/>
      <c r="F558" s="175" t="s">
        <v>1013</v>
      </c>
      <c r="G558" s="33"/>
      <c r="H558" s="33"/>
      <c r="I558" s="176"/>
      <c r="J558" s="33"/>
      <c r="K558" s="33"/>
      <c r="L558" s="36"/>
      <c r="M558" s="177"/>
      <c r="N558" s="178"/>
      <c r="O558" s="68"/>
      <c r="P558" s="68"/>
      <c r="Q558" s="68"/>
      <c r="R558" s="68"/>
      <c r="S558" s="68"/>
      <c r="T558" s="69"/>
      <c r="U558" s="31"/>
      <c r="V558" s="31"/>
      <c r="W558" s="31"/>
      <c r="X558" s="31"/>
      <c r="Y558" s="31"/>
      <c r="Z558" s="31"/>
      <c r="AA558" s="31"/>
      <c r="AB558" s="31"/>
      <c r="AC558" s="31"/>
      <c r="AD558" s="31"/>
      <c r="AE558" s="31"/>
      <c r="AT558" s="14" t="s">
        <v>143</v>
      </c>
      <c r="AU558" s="14" t="s">
        <v>78</v>
      </c>
    </row>
    <row r="559" spans="1:65" s="2" customFormat="1" ht="24.2" customHeight="1">
      <c r="A559" s="31"/>
      <c r="B559" s="32"/>
      <c r="C559" s="161" t="s">
        <v>1014</v>
      </c>
      <c r="D559" s="161" t="s">
        <v>135</v>
      </c>
      <c r="E559" s="162" t="s">
        <v>1015</v>
      </c>
      <c r="F559" s="163" t="s">
        <v>1016</v>
      </c>
      <c r="G559" s="164" t="s">
        <v>597</v>
      </c>
      <c r="H559" s="165">
        <v>0.2</v>
      </c>
      <c r="I559" s="166"/>
      <c r="J559" s="167">
        <f>ROUND(I559*H559,2)</f>
        <v>0</v>
      </c>
      <c r="K559" s="163" t="s">
        <v>139</v>
      </c>
      <c r="L559" s="36"/>
      <c r="M559" s="168" t="s">
        <v>1</v>
      </c>
      <c r="N559" s="169" t="s">
        <v>43</v>
      </c>
      <c r="O559" s="68"/>
      <c r="P559" s="170">
        <f>O559*H559</f>
        <v>0</v>
      </c>
      <c r="Q559" s="170">
        <v>0</v>
      </c>
      <c r="R559" s="170">
        <f>Q559*H559</f>
        <v>0</v>
      </c>
      <c r="S559" s="170">
        <v>0</v>
      </c>
      <c r="T559" s="171">
        <f>S559*H559</f>
        <v>0</v>
      </c>
      <c r="U559" s="31"/>
      <c r="V559" s="31"/>
      <c r="W559" s="31"/>
      <c r="X559" s="31"/>
      <c r="Y559" s="31"/>
      <c r="Z559" s="31"/>
      <c r="AA559" s="31"/>
      <c r="AB559" s="31"/>
      <c r="AC559" s="31"/>
      <c r="AD559" s="31"/>
      <c r="AE559" s="31"/>
      <c r="AR559" s="172" t="s">
        <v>140</v>
      </c>
      <c r="AT559" s="172" t="s">
        <v>135</v>
      </c>
      <c r="AU559" s="172" t="s">
        <v>78</v>
      </c>
      <c r="AY559" s="14" t="s">
        <v>141</v>
      </c>
      <c r="BE559" s="173">
        <f>IF(N559="základní",J559,0)</f>
        <v>0</v>
      </c>
      <c r="BF559" s="173">
        <f>IF(N559="snížená",J559,0)</f>
        <v>0</v>
      </c>
      <c r="BG559" s="173">
        <f>IF(N559="zákl. přenesená",J559,0)</f>
        <v>0</v>
      </c>
      <c r="BH559" s="173">
        <f>IF(N559="sníž. přenesená",J559,0)</f>
        <v>0</v>
      </c>
      <c r="BI559" s="173">
        <f>IF(N559="nulová",J559,0)</f>
        <v>0</v>
      </c>
      <c r="BJ559" s="14" t="s">
        <v>86</v>
      </c>
      <c r="BK559" s="173">
        <f>ROUND(I559*H559,2)</f>
        <v>0</v>
      </c>
      <c r="BL559" s="14" t="s">
        <v>140</v>
      </c>
      <c r="BM559" s="172" t="s">
        <v>1017</v>
      </c>
    </row>
    <row r="560" spans="1:65" s="2" customFormat="1" ht="48.75">
      <c r="A560" s="31"/>
      <c r="B560" s="32"/>
      <c r="C560" s="33"/>
      <c r="D560" s="174" t="s">
        <v>143</v>
      </c>
      <c r="E560" s="33"/>
      <c r="F560" s="175" t="s">
        <v>1018</v>
      </c>
      <c r="G560" s="33"/>
      <c r="H560" s="33"/>
      <c r="I560" s="176"/>
      <c r="J560" s="33"/>
      <c r="K560" s="33"/>
      <c r="L560" s="36"/>
      <c r="M560" s="177"/>
      <c r="N560" s="178"/>
      <c r="O560" s="68"/>
      <c r="P560" s="68"/>
      <c r="Q560" s="68"/>
      <c r="R560" s="68"/>
      <c r="S560" s="68"/>
      <c r="T560" s="69"/>
      <c r="U560" s="31"/>
      <c r="V560" s="31"/>
      <c r="W560" s="31"/>
      <c r="X560" s="31"/>
      <c r="Y560" s="31"/>
      <c r="Z560" s="31"/>
      <c r="AA560" s="31"/>
      <c r="AB560" s="31"/>
      <c r="AC560" s="31"/>
      <c r="AD560" s="31"/>
      <c r="AE560" s="31"/>
      <c r="AT560" s="14" t="s">
        <v>143</v>
      </c>
      <c r="AU560" s="14" t="s">
        <v>78</v>
      </c>
    </row>
    <row r="561" spans="1:65" s="2" customFormat="1" ht="24.2" customHeight="1">
      <c r="A561" s="31"/>
      <c r="B561" s="32"/>
      <c r="C561" s="161" t="s">
        <v>1019</v>
      </c>
      <c r="D561" s="161" t="s">
        <v>135</v>
      </c>
      <c r="E561" s="162" t="s">
        <v>1020</v>
      </c>
      <c r="F561" s="163" t="s">
        <v>1021</v>
      </c>
      <c r="G561" s="164" t="s">
        <v>597</v>
      </c>
      <c r="H561" s="165">
        <v>0.2</v>
      </c>
      <c r="I561" s="166"/>
      <c r="J561" s="167">
        <f>ROUND(I561*H561,2)</f>
        <v>0</v>
      </c>
      <c r="K561" s="163" t="s">
        <v>139</v>
      </c>
      <c r="L561" s="36"/>
      <c r="M561" s="168" t="s">
        <v>1</v>
      </c>
      <c r="N561" s="169" t="s">
        <v>43</v>
      </c>
      <c r="O561" s="68"/>
      <c r="P561" s="170">
        <f>O561*H561</f>
        <v>0</v>
      </c>
      <c r="Q561" s="170">
        <v>0</v>
      </c>
      <c r="R561" s="170">
        <f>Q561*H561</f>
        <v>0</v>
      </c>
      <c r="S561" s="170">
        <v>0</v>
      </c>
      <c r="T561" s="171">
        <f>S561*H561</f>
        <v>0</v>
      </c>
      <c r="U561" s="31"/>
      <c r="V561" s="31"/>
      <c r="W561" s="31"/>
      <c r="X561" s="31"/>
      <c r="Y561" s="31"/>
      <c r="Z561" s="31"/>
      <c r="AA561" s="31"/>
      <c r="AB561" s="31"/>
      <c r="AC561" s="31"/>
      <c r="AD561" s="31"/>
      <c r="AE561" s="31"/>
      <c r="AR561" s="172" t="s">
        <v>140</v>
      </c>
      <c r="AT561" s="172" t="s">
        <v>135</v>
      </c>
      <c r="AU561" s="172" t="s">
        <v>78</v>
      </c>
      <c r="AY561" s="14" t="s">
        <v>141</v>
      </c>
      <c r="BE561" s="173">
        <f>IF(N561="základní",J561,0)</f>
        <v>0</v>
      </c>
      <c r="BF561" s="173">
        <f>IF(N561="snížená",J561,0)</f>
        <v>0</v>
      </c>
      <c r="BG561" s="173">
        <f>IF(N561="zákl. přenesená",J561,0)</f>
        <v>0</v>
      </c>
      <c r="BH561" s="173">
        <f>IF(N561="sníž. přenesená",J561,0)</f>
        <v>0</v>
      </c>
      <c r="BI561" s="173">
        <f>IF(N561="nulová",J561,0)</f>
        <v>0</v>
      </c>
      <c r="BJ561" s="14" t="s">
        <v>86</v>
      </c>
      <c r="BK561" s="173">
        <f>ROUND(I561*H561,2)</f>
        <v>0</v>
      </c>
      <c r="BL561" s="14" t="s">
        <v>140</v>
      </c>
      <c r="BM561" s="172" t="s">
        <v>1022</v>
      </c>
    </row>
    <row r="562" spans="1:65" s="2" customFormat="1" ht="48.75">
      <c r="A562" s="31"/>
      <c r="B562" s="32"/>
      <c r="C562" s="33"/>
      <c r="D562" s="174" t="s">
        <v>143</v>
      </c>
      <c r="E562" s="33"/>
      <c r="F562" s="175" t="s">
        <v>1023</v>
      </c>
      <c r="G562" s="33"/>
      <c r="H562" s="33"/>
      <c r="I562" s="176"/>
      <c r="J562" s="33"/>
      <c r="K562" s="33"/>
      <c r="L562" s="36"/>
      <c r="M562" s="177"/>
      <c r="N562" s="178"/>
      <c r="O562" s="68"/>
      <c r="P562" s="68"/>
      <c r="Q562" s="68"/>
      <c r="R562" s="68"/>
      <c r="S562" s="68"/>
      <c r="T562" s="69"/>
      <c r="U562" s="31"/>
      <c r="V562" s="31"/>
      <c r="W562" s="31"/>
      <c r="X562" s="31"/>
      <c r="Y562" s="31"/>
      <c r="Z562" s="31"/>
      <c r="AA562" s="31"/>
      <c r="AB562" s="31"/>
      <c r="AC562" s="31"/>
      <c r="AD562" s="31"/>
      <c r="AE562" s="31"/>
      <c r="AT562" s="14" t="s">
        <v>143</v>
      </c>
      <c r="AU562" s="14" t="s">
        <v>78</v>
      </c>
    </row>
    <row r="563" spans="1:65" s="2" customFormat="1" ht="24.2" customHeight="1">
      <c r="A563" s="31"/>
      <c r="B563" s="32"/>
      <c r="C563" s="161" t="s">
        <v>1024</v>
      </c>
      <c r="D563" s="161" t="s">
        <v>135</v>
      </c>
      <c r="E563" s="162" t="s">
        <v>1025</v>
      </c>
      <c r="F563" s="163" t="s">
        <v>1026</v>
      </c>
      <c r="G563" s="164" t="s">
        <v>597</v>
      </c>
      <c r="H563" s="165">
        <v>0.02</v>
      </c>
      <c r="I563" s="166"/>
      <c r="J563" s="167">
        <f>ROUND(I563*H563,2)</f>
        <v>0</v>
      </c>
      <c r="K563" s="163" t="s">
        <v>139</v>
      </c>
      <c r="L563" s="36"/>
      <c r="M563" s="168" t="s">
        <v>1</v>
      </c>
      <c r="N563" s="169" t="s">
        <v>43</v>
      </c>
      <c r="O563" s="68"/>
      <c r="P563" s="170">
        <f>O563*H563</f>
        <v>0</v>
      </c>
      <c r="Q563" s="170">
        <v>0</v>
      </c>
      <c r="R563" s="170">
        <f>Q563*H563</f>
        <v>0</v>
      </c>
      <c r="S563" s="170">
        <v>0</v>
      </c>
      <c r="T563" s="171">
        <f>S563*H563</f>
        <v>0</v>
      </c>
      <c r="U563" s="31"/>
      <c r="V563" s="31"/>
      <c r="W563" s="31"/>
      <c r="X563" s="31"/>
      <c r="Y563" s="31"/>
      <c r="Z563" s="31"/>
      <c r="AA563" s="31"/>
      <c r="AB563" s="31"/>
      <c r="AC563" s="31"/>
      <c r="AD563" s="31"/>
      <c r="AE563" s="31"/>
      <c r="AR563" s="172" t="s">
        <v>140</v>
      </c>
      <c r="AT563" s="172" t="s">
        <v>135</v>
      </c>
      <c r="AU563" s="172" t="s">
        <v>78</v>
      </c>
      <c r="AY563" s="14" t="s">
        <v>141</v>
      </c>
      <c r="BE563" s="173">
        <f>IF(N563="základní",J563,0)</f>
        <v>0</v>
      </c>
      <c r="BF563" s="173">
        <f>IF(N563="snížená",J563,0)</f>
        <v>0</v>
      </c>
      <c r="BG563" s="173">
        <f>IF(N563="zákl. přenesená",J563,0)</f>
        <v>0</v>
      </c>
      <c r="BH563" s="173">
        <f>IF(N563="sníž. přenesená",J563,0)</f>
        <v>0</v>
      </c>
      <c r="BI563" s="173">
        <f>IF(N563="nulová",J563,0)</f>
        <v>0</v>
      </c>
      <c r="BJ563" s="14" t="s">
        <v>86</v>
      </c>
      <c r="BK563" s="173">
        <f>ROUND(I563*H563,2)</f>
        <v>0</v>
      </c>
      <c r="BL563" s="14" t="s">
        <v>140</v>
      </c>
      <c r="BM563" s="172" t="s">
        <v>1027</v>
      </c>
    </row>
    <row r="564" spans="1:65" s="2" customFormat="1" ht="48.75">
      <c r="A564" s="31"/>
      <c r="B564" s="32"/>
      <c r="C564" s="33"/>
      <c r="D564" s="174" t="s">
        <v>143</v>
      </c>
      <c r="E564" s="33"/>
      <c r="F564" s="175" t="s">
        <v>1028</v>
      </c>
      <c r="G564" s="33"/>
      <c r="H564" s="33"/>
      <c r="I564" s="176"/>
      <c r="J564" s="33"/>
      <c r="K564" s="33"/>
      <c r="L564" s="36"/>
      <c r="M564" s="177"/>
      <c r="N564" s="178"/>
      <c r="O564" s="68"/>
      <c r="P564" s="68"/>
      <c r="Q564" s="68"/>
      <c r="R564" s="68"/>
      <c r="S564" s="68"/>
      <c r="T564" s="69"/>
      <c r="U564" s="31"/>
      <c r="V564" s="31"/>
      <c r="W564" s="31"/>
      <c r="X564" s="31"/>
      <c r="Y564" s="31"/>
      <c r="Z564" s="31"/>
      <c r="AA564" s="31"/>
      <c r="AB564" s="31"/>
      <c r="AC564" s="31"/>
      <c r="AD564" s="31"/>
      <c r="AE564" s="31"/>
      <c r="AT564" s="14" t="s">
        <v>143</v>
      </c>
      <c r="AU564" s="14" t="s">
        <v>78</v>
      </c>
    </row>
    <row r="565" spans="1:65" s="2" customFormat="1" ht="24.2" customHeight="1">
      <c r="A565" s="31"/>
      <c r="B565" s="32"/>
      <c r="C565" s="161" t="s">
        <v>1029</v>
      </c>
      <c r="D565" s="161" t="s">
        <v>135</v>
      </c>
      <c r="E565" s="162" t="s">
        <v>1030</v>
      </c>
      <c r="F565" s="163" t="s">
        <v>1031</v>
      </c>
      <c r="G565" s="164" t="s">
        <v>597</v>
      </c>
      <c r="H565" s="165">
        <v>0.02</v>
      </c>
      <c r="I565" s="166"/>
      <c r="J565" s="167">
        <f>ROUND(I565*H565,2)</f>
        <v>0</v>
      </c>
      <c r="K565" s="163" t="s">
        <v>139</v>
      </c>
      <c r="L565" s="36"/>
      <c r="M565" s="168" t="s">
        <v>1</v>
      </c>
      <c r="N565" s="169" t="s">
        <v>43</v>
      </c>
      <c r="O565" s="68"/>
      <c r="P565" s="170">
        <f>O565*H565</f>
        <v>0</v>
      </c>
      <c r="Q565" s="170">
        <v>0</v>
      </c>
      <c r="R565" s="170">
        <f>Q565*H565</f>
        <v>0</v>
      </c>
      <c r="S565" s="170">
        <v>0</v>
      </c>
      <c r="T565" s="171">
        <f>S565*H565</f>
        <v>0</v>
      </c>
      <c r="U565" s="31"/>
      <c r="V565" s="31"/>
      <c r="W565" s="31"/>
      <c r="X565" s="31"/>
      <c r="Y565" s="31"/>
      <c r="Z565" s="31"/>
      <c r="AA565" s="31"/>
      <c r="AB565" s="31"/>
      <c r="AC565" s="31"/>
      <c r="AD565" s="31"/>
      <c r="AE565" s="31"/>
      <c r="AR565" s="172" t="s">
        <v>140</v>
      </c>
      <c r="AT565" s="172" t="s">
        <v>135</v>
      </c>
      <c r="AU565" s="172" t="s">
        <v>78</v>
      </c>
      <c r="AY565" s="14" t="s">
        <v>141</v>
      </c>
      <c r="BE565" s="173">
        <f>IF(N565="základní",J565,0)</f>
        <v>0</v>
      </c>
      <c r="BF565" s="173">
        <f>IF(N565="snížená",J565,0)</f>
        <v>0</v>
      </c>
      <c r="BG565" s="173">
        <f>IF(N565="zákl. přenesená",J565,0)</f>
        <v>0</v>
      </c>
      <c r="BH565" s="173">
        <f>IF(N565="sníž. přenesená",J565,0)</f>
        <v>0</v>
      </c>
      <c r="BI565" s="173">
        <f>IF(N565="nulová",J565,0)</f>
        <v>0</v>
      </c>
      <c r="BJ565" s="14" t="s">
        <v>86</v>
      </c>
      <c r="BK565" s="173">
        <f>ROUND(I565*H565,2)</f>
        <v>0</v>
      </c>
      <c r="BL565" s="14" t="s">
        <v>140</v>
      </c>
      <c r="BM565" s="172" t="s">
        <v>1032</v>
      </c>
    </row>
    <row r="566" spans="1:65" s="2" customFormat="1" ht="48.75">
      <c r="A566" s="31"/>
      <c r="B566" s="32"/>
      <c r="C566" s="33"/>
      <c r="D566" s="174" t="s">
        <v>143</v>
      </c>
      <c r="E566" s="33"/>
      <c r="F566" s="175" t="s">
        <v>1033</v>
      </c>
      <c r="G566" s="33"/>
      <c r="H566" s="33"/>
      <c r="I566" s="176"/>
      <c r="J566" s="33"/>
      <c r="K566" s="33"/>
      <c r="L566" s="36"/>
      <c r="M566" s="177"/>
      <c r="N566" s="178"/>
      <c r="O566" s="68"/>
      <c r="P566" s="68"/>
      <c r="Q566" s="68"/>
      <c r="R566" s="68"/>
      <c r="S566" s="68"/>
      <c r="T566" s="69"/>
      <c r="U566" s="31"/>
      <c r="V566" s="31"/>
      <c r="W566" s="31"/>
      <c r="X566" s="31"/>
      <c r="Y566" s="31"/>
      <c r="Z566" s="31"/>
      <c r="AA566" s="31"/>
      <c r="AB566" s="31"/>
      <c r="AC566" s="31"/>
      <c r="AD566" s="31"/>
      <c r="AE566" s="31"/>
      <c r="AT566" s="14" t="s">
        <v>143</v>
      </c>
      <c r="AU566" s="14" t="s">
        <v>78</v>
      </c>
    </row>
    <row r="567" spans="1:65" s="2" customFormat="1" ht="24.2" customHeight="1">
      <c r="A567" s="31"/>
      <c r="B567" s="32"/>
      <c r="C567" s="161" t="s">
        <v>1034</v>
      </c>
      <c r="D567" s="161" t="s">
        <v>135</v>
      </c>
      <c r="E567" s="162" t="s">
        <v>1035</v>
      </c>
      <c r="F567" s="163" t="s">
        <v>1036</v>
      </c>
      <c r="G567" s="164" t="s">
        <v>597</v>
      </c>
      <c r="H567" s="165">
        <v>1</v>
      </c>
      <c r="I567" s="166"/>
      <c r="J567" s="167">
        <f>ROUND(I567*H567,2)</f>
        <v>0</v>
      </c>
      <c r="K567" s="163" t="s">
        <v>139</v>
      </c>
      <c r="L567" s="36"/>
      <c r="M567" s="168" t="s">
        <v>1</v>
      </c>
      <c r="N567" s="169" t="s">
        <v>43</v>
      </c>
      <c r="O567" s="68"/>
      <c r="P567" s="170">
        <f>O567*H567</f>
        <v>0</v>
      </c>
      <c r="Q567" s="170">
        <v>0</v>
      </c>
      <c r="R567" s="170">
        <f>Q567*H567</f>
        <v>0</v>
      </c>
      <c r="S567" s="170">
        <v>0</v>
      </c>
      <c r="T567" s="171">
        <f>S567*H567</f>
        <v>0</v>
      </c>
      <c r="U567" s="31"/>
      <c r="V567" s="31"/>
      <c r="W567" s="31"/>
      <c r="X567" s="31"/>
      <c r="Y567" s="31"/>
      <c r="Z567" s="31"/>
      <c r="AA567" s="31"/>
      <c r="AB567" s="31"/>
      <c r="AC567" s="31"/>
      <c r="AD567" s="31"/>
      <c r="AE567" s="31"/>
      <c r="AR567" s="172" t="s">
        <v>140</v>
      </c>
      <c r="AT567" s="172" t="s">
        <v>135</v>
      </c>
      <c r="AU567" s="172" t="s">
        <v>78</v>
      </c>
      <c r="AY567" s="14" t="s">
        <v>141</v>
      </c>
      <c r="BE567" s="173">
        <f>IF(N567="základní",J567,0)</f>
        <v>0</v>
      </c>
      <c r="BF567" s="173">
        <f>IF(N567="snížená",J567,0)</f>
        <v>0</v>
      </c>
      <c r="BG567" s="173">
        <f>IF(N567="zákl. přenesená",J567,0)</f>
        <v>0</v>
      </c>
      <c r="BH567" s="173">
        <f>IF(N567="sníž. přenesená",J567,0)</f>
        <v>0</v>
      </c>
      <c r="BI567" s="173">
        <f>IF(N567="nulová",J567,0)</f>
        <v>0</v>
      </c>
      <c r="BJ567" s="14" t="s">
        <v>86</v>
      </c>
      <c r="BK567" s="173">
        <f>ROUND(I567*H567,2)</f>
        <v>0</v>
      </c>
      <c r="BL567" s="14" t="s">
        <v>140</v>
      </c>
      <c r="BM567" s="172" t="s">
        <v>1037</v>
      </c>
    </row>
    <row r="568" spans="1:65" s="2" customFormat="1" ht="58.5">
      <c r="A568" s="31"/>
      <c r="B568" s="32"/>
      <c r="C568" s="33"/>
      <c r="D568" s="174" t="s">
        <v>143</v>
      </c>
      <c r="E568" s="33"/>
      <c r="F568" s="175" t="s">
        <v>1038</v>
      </c>
      <c r="G568" s="33"/>
      <c r="H568" s="33"/>
      <c r="I568" s="176"/>
      <c r="J568" s="33"/>
      <c r="K568" s="33"/>
      <c r="L568" s="36"/>
      <c r="M568" s="177"/>
      <c r="N568" s="178"/>
      <c r="O568" s="68"/>
      <c r="P568" s="68"/>
      <c r="Q568" s="68"/>
      <c r="R568" s="68"/>
      <c r="S568" s="68"/>
      <c r="T568" s="69"/>
      <c r="U568" s="31"/>
      <c r="V568" s="31"/>
      <c r="W568" s="31"/>
      <c r="X568" s="31"/>
      <c r="Y568" s="31"/>
      <c r="Z568" s="31"/>
      <c r="AA568" s="31"/>
      <c r="AB568" s="31"/>
      <c r="AC568" s="31"/>
      <c r="AD568" s="31"/>
      <c r="AE568" s="31"/>
      <c r="AT568" s="14" t="s">
        <v>143</v>
      </c>
      <c r="AU568" s="14" t="s">
        <v>78</v>
      </c>
    </row>
    <row r="569" spans="1:65" s="2" customFormat="1" ht="24.2" customHeight="1">
      <c r="A569" s="31"/>
      <c r="B569" s="32"/>
      <c r="C569" s="161" t="s">
        <v>1039</v>
      </c>
      <c r="D569" s="161" t="s">
        <v>135</v>
      </c>
      <c r="E569" s="162" t="s">
        <v>1040</v>
      </c>
      <c r="F569" s="163" t="s">
        <v>1041</v>
      </c>
      <c r="G569" s="164" t="s">
        <v>597</v>
      </c>
      <c r="H569" s="165">
        <v>1</v>
      </c>
      <c r="I569" s="166"/>
      <c r="J569" s="167">
        <f>ROUND(I569*H569,2)</f>
        <v>0</v>
      </c>
      <c r="K569" s="163" t="s">
        <v>139</v>
      </c>
      <c r="L569" s="36"/>
      <c r="M569" s="168" t="s">
        <v>1</v>
      </c>
      <c r="N569" s="169" t="s">
        <v>43</v>
      </c>
      <c r="O569" s="68"/>
      <c r="P569" s="170">
        <f>O569*H569</f>
        <v>0</v>
      </c>
      <c r="Q569" s="170">
        <v>0</v>
      </c>
      <c r="R569" s="170">
        <f>Q569*H569</f>
        <v>0</v>
      </c>
      <c r="S569" s="170">
        <v>0</v>
      </c>
      <c r="T569" s="171">
        <f>S569*H569</f>
        <v>0</v>
      </c>
      <c r="U569" s="31"/>
      <c r="V569" s="31"/>
      <c r="W569" s="31"/>
      <c r="X569" s="31"/>
      <c r="Y569" s="31"/>
      <c r="Z569" s="31"/>
      <c r="AA569" s="31"/>
      <c r="AB569" s="31"/>
      <c r="AC569" s="31"/>
      <c r="AD569" s="31"/>
      <c r="AE569" s="31"/>
      <c r="AR569" s="172" t="s">
        <v>140</v>
      </c>
      <c r="AT569" s="172" t="s">
        <v>135</v>
      </c>
      <c r="AU569" s="172" t="s">
        <v>78</v>
      </c>
      <c r="AY569" s="14" t="s">
        <v>141</v>
      </c>
      <c r="BE569" s="173">
        <f>IF(N569="základní",J569,0)</f>
        <v>0</v>
      </c>
      <c r="BF569" s="173">
        <f>IF(N569="snížená",J569,0)</f>
        <v>0</v>
      </c>
      <c r="BG569" s="173">
        <f>IF(N569="zákl. přenesená",J569,0)</f>
        <v>0</v>
      </c>
      <c r="BH569" s="173">
        <f>IF(N569="sníž. přenesená",J569,0)</f>
        <v>0</v>
      </c>
      <c r="BI569" s="173">
        <f>IF(N569="nulová",J569,0)</f>
        <v>0</v>
      </c>
      <c r="BJ569" s="14" t="s">
        <v>86</v>
      </c>
      <c r="BK569" s="173">
        <f>ROUND(I569*H569,2)</f>
        <v>0</v>
      </c>
      <c r="BL569" s="14" t="s">
        <v>140</v>
      </c>
      <c r="BM569" s="172" t="s">
        <v>1042</v>
      </c>
    </row>
    <row r="570" spans="1:65" s="2" customFormat="1" ht="58.5">
      <c r="A570" s="31"/>
      <c r="B570" s="32"/>
      <c r="C570" s="33"/>
      <c r="D570" s="174" t="s">
        <v>143</v>
      </c>
      <c r="E570" s="33"/>
      <c r="F570" s="175" t="s">
        <v>1043</v>
      </c>
      <c r="G570" s="33"/>
      <c r="H570" s="33"/>
      <c r="I570" s="176"/>
      <c r="J570" s="33"/>
      <c r="K570" s="33"/>
      <c r="L570" s="36"/>
      <c r="M570" s="177"/>
      <c r="N570" s="178"/>
      <c r="O570" s="68"/>
      <c r="P570" s="68"/>
      <c r="Q570" s="68"/>
      <c r="R570" s="68"/>
      <c r="S570" s="68"/>
      <c r="T570" s="69"/>
      <c r="U570" s="31"/>
      <c r="V570" s="31"/>
      <c r="W570" s="31"/>
      <c r="X570" s="31"/>
      <c r="Y570" s="31"/>
      <c r="Z570" s="31"/>
      <c r="AA570" s="31"/>
      <c r="AB570" s="31"/>
      <c r="AC570" s="31"/>
      <c r="AD570" s="31"/>
      <c r="AE570" s="31"/>
      <c r="AT570" s="14" t="s">
        <v>143</v>
      </c>
      <c r="AU570" s="14" t="s">
        <v>78</v>
      </c>
    </row>
    <row r="571" spans="1:65" s="2" customFormat="1" ht="24.2" customHeight="1">
      <c r="A571" s="31"/>
      <c r="B571" s="32"/>
      <c r="C571" s="161" t="s">
        <v>1044</v>
      </c>
      <c r="D571" s="161" t="s">
        <v>135</v>
      </c>
      <c r="E571" s="162" t="s">
        <v>1045</v>
      </c>
      <c r="F571" s="163" t="s">
        <v>1046</v>
      </c>
      <c r="G571" s="164" t="s">
        <v>597</v>
      </c>
      <c r="H571" s="165">
        <v>0.2</v>
      </c>
      <c r="I571" s="166"/>
      <c r="J571" s="167">
        <f>ROUND(I571*H571,2)</f>
        <v>0</v>
      </c>
      <c r="K571" s="163" t="s">
        <v>139</v>
      </c>
      <c r="L571" s="36"/>
      <c r="M571" s="168" t="s">
        <v>1</v>
      </c>
      <c r="N571" s="169" t="s">
        <v>43</v>
      </c>
      <c r="O571" s="68"/>
      <c r="P571" s="170">
        <f>O571*H571</f>
        <v>0</v>
      </c>
      <c r="Q571" s="170">
        <v>0</v>
      </c>
      <c r="R571" s="170">
        <f>Q571*H571</f>
        <v>0</v>
      </c>
      <c r="S571" s="170">
        <v>0</v>
      </c>
      <c r="T571" s="171">
        <f>S571*H571</f>
        <v>0</v>
      </c>
      <c r="U571" s="31"/>
      <c r="V571" s="31"/>
      <c r="W571" s="31"/>
      <c r="X571" s="31"/>
      <c r="Y571" s="31"/>
      <c r="Z571" s="31"/>
      <c r="AA571" s="31"/>
      <c r="AB571" s="31"/>
      <c r="AC571" s="31"/>
      <c r="AD571" s="31"/>
      <c r="AE571" s="31"/>
      <c r="AR571" s="172" t="s">
        <v>140</v>
      </c>
      <c r="AT571" s="172" t="s">
        <v>135</v>
      </c>
      <c r="AU571" s="172" t="s">
        <v>78</v>
      </c>
      <c r="AY571" s="14" t="s">
        <v>141</v>
      </c>
      <c r="BE571" s="173">
        <f>IF(N571="základní",J571,0)</f>
        <v>0</v>
      </c>
      <c r="BF571" s="173">
        <f>IF(N571="snížená",J571,0)</f>
        <v>0</v>
      </c>
      <c r="BG571" s="173">
        <f>IF(N571="zákl. přenesená",J571,0)</f>
        <v>0</v>
      </c>
      <c r="BH571" s="173">
        <f>IF(N571="sníž. přenesená",J571,0)</f>
        <v>0</v>
      </c>
      <c r="BI571" s="173">
        <f>IF(N571="nulová",J571,0)</f>
        <v>0</v>
      </c>
      <c r="BJ571" s="14" t="s">
        <v>86</v>
      </c>
      <c r="BK571" s="173">
        <f>ROUND(I571*H571,2)</f>
        <v>0</v>
      </c>
      <c r="BL571" s="14" t="s">
        <v>140</v>
      </c>
      <c r="BM571" s="172" t="s">
        <v>1047</v>
      </c>
    </row>
    <row r="572" spans="1:65" s="2" customFormat="1" ht="58.5">
      <c r="A572" s="31"/>
      <c r="B572" s="32"/>
      <c r="C572" s="33"/>
      <c r="D572" s="174" t="s">
        <v>143</v>
      </c>
      <c r="E572" s="33"/>
      <c r="F572" s="175" t="s">
        <v>1048</v>
      </c>
      <c r="G572" s="33"/>
      <c r="H572" s="33"/>
      <c r="I572" s="176"/>
      <c r="J572" s="33"/>
      <c r="K572" s="33"/>
      <c r="L572" s="36"/>
      <c r="M572" s="177"/>
      <c r="N572" s="178"/>
      <c r="O572" s="68"/>
      <c r="P572" s="68"/>
      <c r="Q572" s="68"/>
      <c r="R572" s="68"/>
      <c r="S572" s="68"/>
      <c r="T572" s="69"/>
      <c r="U572" s="31"/>
      <c r="V572" s="31"/>
      <c r="W572" s="31"/>
      <c r="X572" s="31"/>
      <c r="Y572" s="31"/>
      <c r="Z572" s="31"/>
      <c r="AA572" s="31"/>
      <c r="AB572" s="31"/>
      <c r="AC572" s="31"/>
      <c r="AD572" s="31"/>
      <c r="AE572" s="31"/>
      <c r="AT572" s="14" t="s">
        <v>143</v>
      </c>
      <c r="AU572" s="14" t="s">
        <v>78</v>
      </c>
    </row>
    <row r="573" spans="1:65" s="2" customFormat="1" ht="24.2" customHeight="1">
      <c r="A573" s="31"/>
      <c r="B573" s="32"/>
      <c r="C573" s="161" t="s">
        <v>1049</v>
      </c>
      <c r="D573" s="161" t="s">
        <v>135</v>
      </c>
      <c r="E573" s="162" t="s">
        <v>1050</v>
      </c>
      <c r="F573" s="163" t="s">
        <v>1051</v>
      </c>
      <c r="G573" s="164" t="s">
        <v>597</v>
      </c>
      <c r="H573" s="165">
        <v>0.2</v>
      </c>
      <c r="I573" s="166"/>
      <c r="J573" s="167">
        <f>ROUND(I573*H573,2)</f>
        <v>0</v>
      </c>
      <c r="K573" s="163" t="s">
        <v>139</v>
      </c>
      <c r="L573" s="36"/>
      <c r="M573" s="168" t="s">
        <v>1</v>
      </c>
      <c r="N573" s="169" t="s">
        <v>43</v>
      </c>
      <c r="O573" s="68"/>
      <c r="P573" s="170">
        <f>O573*H573</f>
        <v>0</v>
      </c>
      <c r="Q573" s="170">
        <v>0</v>
      </c>
      <c r="R573" s="170">
        <f>Q573*H573</f>
        <v>0</v>
      </c>
      <c r="S573" s="170">
        <v>0</v>
      </c>
      <c r="T573" s="171">
        <f>S573*H573</f>
        <v>0</v>
      </c>
      <c r="U573" s="31"/>
      <c r="V573" s="31"/>
      <c r="W573" s="31"/>
      <c r="X573" s="31"/>
      <c r="Y573" s="31"/>
      <c r="Z573" s="31"/>
      <c r="AA573" s="31"/>
      <c r="AB573" s="31"/>
      <c r="AC573" s="31"/>
      <c r="AD573" s="31"/>
      <c r="AE573" s="31"/>
      <c r="AR573" s="172" t="s">
        <v>140</v>
      </c>
      <c r="AT573" s="172" t="s">
        <v>135</v>
      </c>
      <c r="AU573" s="172" t="s">
        <v>78</v>
      </c>
      <c r="AY573" s="14" t="s">
        <v>141</v>
      </c>
      <c r="BE573" s="173">
        <f>IF(N573="základní",J573,0)</f>
        <v>0</v>
      </c>
      <c r="BF573" s="173">
        <f>IF(N573="snížená",J573,0)</f>
        <v>0</v>
      </c>
      <c r="BG573" s="173">
        <f>IF(N573="zákl. přenesená",J573,0)</f>
        <v>0</v>
      </c>
      <c r="BH573" s="173">
        <f>IF(N573="sníž. přenesená",J573,0)</f>
        <v>0</v>
      </c>
      <c r="BI573" s="173">
        <f>IF(N573="nulová",J573,0)</f>
        <v>0</v>
      </c>
      <c r="BJ573" s="14" t="s">
        <v>86</v>
      </c>
      <c r="BK573" s="173">
        <f>ROUND(I573*H573,2)</f>
        <v>0</v>
      </c>
      <c r="BL573" s="14" t="s">
        <v>140</v>
      </c>
      <c r="BM573" s="172" t="s">
        <v>1052</v>
      </c>
    </row>
    <row r="574" spans="1:65" s="2" customFormat="1" ht="58.5">
      <c r="A574" s="31"/>
      <c r="B574" s="32"/>
      <c r="C574" s="33"/>
      <c r="D574" s="174" t="s">
        <v>143</v>
      </c>
      <c r="E574" s="33"/>
      <c r="F574" s="175" t="s">
        <v>1053</v>
      </c>
      <c r="G574" s="33"/>
      <c r="H574" s="33"/>
      <c r="I574" s="176"/>
      <c r="J574" s="33"/>
      <c r="K574" s="33"/>
      <c r="L574" s="36"/>
      <c r="M574" s="177"/>
      <c r="N574" s="178"/>
      <c r="O574" s="68"/>
      <c r="P574" s="68"/>
      <c r="Q574" s="68"/>
      <c r="R574" s="68"/>
      <c r="S574" s="68"/>
      <c r="T574" s="69"/>
      <c r="U574" s="31"/>
      <c r="V574" s="31"/>
      <c r="W574" s="31"/>
      <c r="X574" s="31"/>
      <c r="Y574" s="31"/>
      <c r="Z574" s="31"/>
      <c r="AA574" s="31"/>
      <c r="AB574" s="31"/>
      <c r="AC574" s="31"/>
      <c r="AD574" s="31"/>
      <c r="AE574" s="31"/>
      <c r="AT574" s="14" t="s">
        <v>143</v>
      </c>
      <c r="AU574" s="14" t="s">
        <v>78</v>
      </c>
    </row>
    <row r="575" spans="1:65" s="2" customFormat="1" ht="24.2" customHeight="1">
      <c r="A575" s="31"/>
      <c r="B575" s="32"/>
      <c r="C575" s="161" t="s">
        <v>1054</v>
      </c>
      <c r="D575" s="161" t="s">
        <v>135</v>
      </c>
      <c r="E575" s="162" t="s">
        <v>1055</v>
      </c>
      <c r="F575" s="163" t="s">
        <v>1056</v>
      </c>
      <c r="G575" s="164" t="s">
        <v>597</v>
      </c>
      <c r="H575" s="165">
        <v>1</v>
      </c>
      <c r="I575" s="166"/>
      <c r="J575" s="167">
        <f>ROUND(I575*H575,2)</f>
        <v>0</v>
      </c>
      <c r="K575" s="163" t="s">
        <v>139</v>
      </c>
      <c r="L575" s="36"/>
      <c r="M575" s="168" t="s">
        <v>1</v>
      </c>
      <c r="N575" s="169" t="s">
        <v>43</v>
      </c>
      <c r="O575" s="68"/>
      <c r="P575" s="170">
        <f>O575*H575</f>
        <v>0</v>
      </c>
      <c r="Q575" s="170">
        <v>0</v>
      </c>
      <c r="R575" s="170">
        <f>Q575*H575</f>
        <v>0</v>
      </c>
      <c r="S575" s="170">
        <v>0</v>
      </c>
      <c r="T575" s="171">
        <f>S575*H575</f>
        <v>0</v>
      </c>
      <c r="U575" s="31"/>
      <c r="V575" s="31"/>
      <c r="W575" s="31"/>
      <c r="X575" s="31"/>
      <c r="Y575" s="31"/>
      <c r="Z575" s="31"/>
      <c r="AA575" s="31"/>
      <c r="AB575" s="31"/>
      <c r="AC575" s="31"/>
      <c r="AD575" s="31"/>
      <c r="AE575" s="31"/>
      <c r="AR575" s="172" t="s">
        <v>140</v>
      </c>
      <c r="AT575" s="172" t="s">
        <v>135</v>
      </c>
      <c r="AU575" s="172" t="s">
        <v>78</v>
      </c>
      <c r="AY575" s="14" t="s">
        <v>141</v>
      </c>
      <c r="BE575" s="173">
        <f>IF(N575="základní",J575,0)</f>
        <v>0</v>
      </c>
      <c r="BF575" s="173">
        <f>IF(N575="snížená",J575,0)</f>
        <v>0</v>
      </c>
      <c r="BG575" s="173">
        <f>IF(N575="zákl. přenesená",J575,0)</f>
        <v>0</v>
      </c>
      <c r="BH575" s="173">
        <f>IF(N575="sníž. přenesená",J575,0)</f>
        <v>0</v>
      </c>
      <c r="BI575" s="173">
        <f>IF(N575="nulová",J575,0)</f>
        <v>0</v>
      </c>
      <c r="BJ575" s="14" t="s">
        <v>86</v>
      </c>
      <c r="BK575" s="173">
        <f>ROUND(I575*H575,2)</f>
        <v>0</v>
      </c>
      <c r="BL575" s="14" t="s">
        <v>140</v>
      </c>
      <c r="BM575" s="172" t="s">
        <v>1057</v>
      </c>
    </row>
    <row r="576" spans="1:65" s="2" customFormat="1" ht="58.5">
      <c r="A576" s="31"/>
      <c r="B576" s="32"/>
      <c r="C576" s="33"/>
      <c r="D576" s="174" t="s">
        <v>143</v>
      </c>
      <c r="E576" s="33"/>
      <c r="F576" s="175" t="s">
        <v>1058</v>
      </c>
      <c r="G576" s="33"/>
      <c r="H576" s="33"/>
      <c r="I576" s="176"/>
      <c r="J576" s="33"/>
      <c r="K576" s="33"/>
      <c r="L576" s="36"/>
      <c r="M576" s="177"/>
      <c r="N576" s="178"/>
      <c r="O576" s="68"/>
      <c r="P576" s="68"/>
      <c r="Q576" s="68"/>
      <c r="R576" s="68"/>
      <c r="S576" s="68"/>
      <c r="T576" s="69"/>
      <c r="U576" s="31"/>
      <c r="V576" s="31"/>
      <c r="W576" s="31"/>
      <c r="X576" s="31"/>
      <c r="Y576" s="31"/>
      <c r="Z576" s="31"/>
      <c r="AA576" s="31"/>
      <c r="AB576" s="31"/>
      <c r="AC576" s="31"/>
      <c r="AD576" s="31"/>
      <c r="AE576" s="31"/>
      <c r="AT576" s="14" t="s">
        <v>143</v>
      </c>
      <c r="AU576" s="14" t="s">
        <v>78</v>
      </c>
    </row>
    <row r="577" spans="1:65" s="2" customFormat="1" ht="24.2" customHeight="1">
      <c r="A577" s="31"/>
      <c r="B577" s="32"/>
      <c r="C577" s="161" t="s">
        <v>1059</v>
      </c>
      <c r="D577" s="161" t="s">
        <v>135</v>
      </c>
      <c r="E577" s="162" t="s">
        <v>1060</v>
      </c>
      <c r="F577" s="163" t="s">
        <v>1061</v>
      </c>
      <c r="G577" s="164" t="s">
        <v>597</v>
      </c>
      <c r="H577" s="165">
        <v>1</v>
      </c>
      <c r="I577" s="166"/>
      <c r="J577" s="167">
        <f>ROUND(I577*H577,2)</f>
        <v>0</v>
      </c>
      <c r="K577" s="163" t="s">
        <v>139</v>
      </c>
      <c r="L577" s="36"/>
      <c r="M577" s="168" t="s">
        <v>1</v>
      </c>
      <c r="N577" s="169" t="s">
        <v>43</v>
      </c>
      <c r="O577" s="68"/>
      <c r="P577" s="170">
        <f>O577*H577</f>
        <v>0</v>
      </c>
      <c r="Q577" s="170">
        <v>0</v>
      </c>
      <c r="R577" s="170">
        <f>Q577*H577</f>
        <v>0</v>
      </c>
      <c r="S577" s="170">
        <v>0</v>
      </c>
      <c r="T577" s="171">
        <f>S577*H577</f>
        <v>0</v>
      </c>
      <c r="U577" s="31"/>
      <c r="V577" s="31"/>
      <c r="W577" s="31"/>
      <c r="X577" s="31"/>
      <c r="Y577" s="31"/>
      <c r="Z577" s="31"/>
      <c r="AA577" s="31"/>
      <c r="AB577" s="31"/>
      <c r="AC577" s="31"/>
      <c r="AD577" s="31"/>
      <c r="AE577" s="31"/>
      <c r="AR577" s="172" t="s">
        <v>140</v>
      </c>
      <c r="AT577" s="172" t="s">
        <v>135</v>
      </c>
      <c r="AU577" s="172" t="s">
        <v>78</v>
      </c>
      <c r="AY577" s="14" t="s">
        <v>141</v>
      </c>
      <c r="BE577" s="173">
        <f>IF(N577="základní",J577,0)</f>
        <v>0</v>
      </c>
      <c r="BF577" s="173">
        <f>IF(N577="snížená",J577,0)</f>
        <v>0</v>
      </c>
      <c r="BG577" s="173">
        <f>IF(N577="zákl. přenesená",J577,0)</f>
        <v>0</v>
      </c>
      <c r="BH577" s="173">
        <f>IF(N577="sníž. přenesená",J577,0)</f>
        <v>0</v>
      </c>
      <c r="BI577" s="173">
        <f>IF(N577="nulová",J577,0)</f>
        <v>0</v>
      </c>
      <c r="BJ577" s="14" t="s">
        <v>86</v>
      </c>
      <c r="BK577" s="173">
        <f>ROUND(I577*H577,2)</f>
        <v>0</v>
      </c>
      <c r="BL577" s="14" t="s">
        <v>140</v>
      </c>
      <c r="BM577" s="172" t="s">
        <v>1062</v>
      </c>
    </row>
    <row r="578" spans="1:65" s="2" customFormat="1" ht="58.5">
      <c r="A578" s="31"/>
      <c r="B578" s="32"/>
      <c r="C578" s="33"/>
      <c r="D578" s="174" t="s">
        <v>143</v>
      </c>
      <c r="E578" s="33"/>
      <c r="F578" s="175" t="s">
        <v>1063</v>
      </c>
      <c r="G578" s="33"/>
      <c r="H578" s="33"/>
      <c r="I578" s="176"/>
      <c r="J578" s="33"/>
      <c r="K578" s="33"/>
      <c r="L578" s="36"/>
      <c r="M578" s="177"/>
      <c r="N578" s="178"/>
      <c r="O578" s="68"/>
      <c r="P578" s="68"/>
      <c r="Q578" s="68"/>
      <c r="R578" s="68"/>
      <c r="S578" s="68"/>
      <c r="T578" s="69"/>
      <c r="U578" s="31"/>
      <c r="V578" s="31"/>
      <c r="W578" s="31"/>
      <c r="X578" s="31"/>
      <c r="Y578" s="31"/>
      <c r="Z578" s="31"/>
      <c r="AA578" s="31"/>
      <c r="AB578" s="31"/>
      <c r="AC578" s="31"/>
      <c r="AD578" s="31"/>
      <c r="AE578" s="31"/>
      <c r="AT578" s="14" t="s">
        <v>143</v>
      </c>
      <c r="AU578" s="14" t="s">
        <v>78</v>
      </c>
    </row>
    <row r="579" spans="1:65" s="2" customFormat="1" ht="24.2" customHeight="1">
      <c r="A579" s="31"/>
      <c r="B579" s="32"/>
      <c r="C579" s="161" t="s">
        <v>1064</v>
      </c>
      <c r="D579" s="161" t="s">
        <v>135</v>
      </c>
      <c r="E579" s="162" t="s">
        <v>1065</v>
      </c>
      <c r="F579" s="163" t="s">
        <v>1066</v>
      </c>
      <c r="G579" s="164" t="s">
        <v>597</v>
      </c>
      <c r="H579" s="165">
        <v>0.1</v>
      </c>
      <c r="I579" s="166"/>
      <c r="J579" s="167">
        <f>ROUND(I579*H579,2)</f>
        <v>0</v>
      </c>
      <c r="K579" s="163" t="s">
        <v>139</v>
      </c>
      <c r="L579" s="36"/>
      <c r="M579" s="168" t="s">
        <v>1</v>
      </c>
      <c r="N579" s="169" t="s">
        <v>43</v>
      </c>
      <c r="O579" s="68"/>
      <c r="P579" s="170">
        <f>O579*H579</f>
        <v>0</v>
      </c>
      <c r="Q579" s="170">
        <v>0</v>
      </c>
      <c r="R579" s="170">
        <f>Q579*H579</f>
        <v>0</v>
      </c>
      <c r="S579" s="170">
        <v>0</v>
      </c>
      <c r="T579" s="171">
        <f>S579*H579</f>
        <v>0</v>
      </c>
      <c r="U579" s="31"/>
      <c r="V579" s="31"/>
      <c r="W579" s="31"/>
      <c r="X579" s="31"/>
      <c r="Y579" s="31"/>
      <c r="Z579" s="31"/>
      <c r="AA579" s="31"/>
      <c r="AB579" s="31"/>
      <c r="AC579" s="31"/>
      <c r="AD579" s="31"/>
      <c r="AE579" s="31"/>
      <c r="AR579" s="172" t="s">
        <v>140</v>
      </c>
      <c r="AT579" s="172" t="s">
        <v>135</v>
      </c>
      <c r="AU579" s="172" t="s">
        <v>78</v>
      </c>
      <c r="AY579" s="14" t="s">
        <v>141</v>
      </c>
      <c r="BE579" s="173">
        <f>IF(N579="základní",J579,0)</f>
        <v>0</v>
      </c>
      <c r="BF579" s="173">
        <f>IF(N579="snížená",J579,0)</f>
        <v>0</v>
      </c>
      <c r="BG579" s="173">
        <f>IF(N579="zákl. přenesená",J579,0)</f>
        <v>0</v>
      </c>
      <c r="BH579" s="173">
        <f>IF(N579="sníž. přenesená",J579,0)</f>
        <v>0</v>
      </c>
      <c r="BI579" s="173">
        <f>IF(N579="nulová",J579,0)</f>
        <v>0</v>
      </c>
      <c r="BJ579" s="14" t="s">
        <v>86</v>
      </c>
      <c r="BK579" s="173">
        <f>ROUND(I579*H579,2)</f>
        <v>0</v>
      </c>
      <c r="BL579" s="14" t="s">
        <v>140</v>
      </c>
      <c r="BM579" s="172" t="s">
        <v>1067</v>
      </c>
    </row>
    <row r="580" spans="1:65" s="2" customFormat="1" ht="58.5">
      <c r="A580" s="31"/>
      <c r="B580" s="32"/>
      <c r="C580" s="33"/>
      <c r="D580" s="174" t="s">
        <v>143</v>
      </c>
      <c r="E580" s="33"/>
      <c r="F580" s="175" t="s">
        <v>1068</v>
      </c>
      <c r="G580" s="33"/>
      <c r="H580" s="33"/>
      <c r="I580" s="176"/>
      <c r="J580" s="33"/>
      <c r="K580" s="33"/>
      <c r="L580" s="36"/>
      <c r="M580" s="177"/>
      <c r="N580" s="178"/>
      <c r="O580" s="68"/>
      <c r="P580" s="68"/>
      <c r="Q580" s="68"/>
      <c r="R580" s="68"/>
      <c r="S580" s="68"/>
      <c r="T580" s="69"/>
      <c r="U580" s="31"/>
      <c r="V580" s="31"/>
      <c r="W580" s="31"/>
      <c r="X580" s="31"/>
      <c r="Y580" s="31"/>
      <c r="Z580" s="31"/>
      <c r="AA580" s="31"/>
      <c r="AB580" s="31"/>
      <c r="AC580" s="31"/>
      <c r="AD580" s="31"/>
      <c r="AE580" s="31"/>
      <c r="AT580" s="14" t="s">
        <v>143</v>
      </c>
      <c r="AU580" s="14" t="s">
        <v>78</v>
      </c>
    </row>
    <row r="581" spans="1:65" s="2" customFormat="1" ht="24.2" customHeight="1">
      <c r="A581" s="31"/>
      <c r="B581" s="32"/>
      <c r="C581" s="161" t="s">
        <v>1069</v>
      </c>
      <c r="D581" s="161" t="s">
        <v>135</v>
      </c>
      <c r="E581" s="162" t="s">
        <v>1070</v>
      </c>
      <c r="F581" s="163" t="s">
        <v>1071</v>
      </c>
      <c r="G581" s="164" t="s">
        <v>574</v>
      </c>
      <c r="H581" s="165">
        <v>20</v>
      </c>
      <c r="I581" s="166"/>
      <c r="J581" s="167">
        <f>ROUND(I581*H581,2)</f>
        <v>0</v>
      </c>
      <c r="K581" s="163" t="s">
        <v>139</v>
      </c>
      <c r="L581" s="36"/>
      <c r="M581" s="168" t="s">
        <v>1</v>
      </c>
      <c r="N581" s="169" t="s">
        <v>43</v>
      </c>
      <c r="O581" s="68"/>
      <c r="P581" s="170">
        <f>O581*H581</f>
        <v>0</v>
      </c>
      <c r="Q581" s="170">
        <v>0</v>
      </c>
      <c r="R581" s="170">
        <f>Q581*H581</f>
        <v>0</v>
      </c>
      <c r="S581" s="170">
        <v>0</v>
      </c>
      <c r="T581" s="171">
        <f>S581*H581</f>
        <v>0</v>
      </c>
      <c r="U581" s="31"/>
      <c r="V581" s="31"/>
      <c r="W581" s="31"/>
      <c r="X581" s="31"/>
      <c r="Y581" s="31"/>
      <c r="Z581" s="31"/>
      <c r="AA581" s="31"/>
      <c r="AB581" s="31"/>
      <c r="AC581" s="31"/>
      <c r="AD581" s="31"/>
      <c r="AE581" s="31"/>
      <c r="AR581" s="172" t="s">
        <v>140</v>
      </c>
      <c r="AT581" s="172" t="s">
        <v>135</v>
      </c>
      <c r="AU581" s="172" t="s">
        <v>78</v>
      </c>
      <c r="AY581" s="14" t="s">
        <v>141</v>
      </c>
      <c r="BE581" s="173">
        <f>IF(N581="základní",J581,0)</f>
        <v>0</v>
      </c>
      <c r="BF581" s="173">
        <f>IF(N581="snížená",J581,0)</f>
        <v>0</v>
      </c>
      <c r="BG581" s="173">
        <f>IF(N581="zákl. přenesená",J581,0)</f>
        <v>0</v>
      </c>
      <c r="BH581" s="173">
        <f>IF(N581="sníž. přenesená",J581,0)</f>
        <v>0</v>
      </c>
      <c r="BI581" s="173">
        <f>IF(N581="nulová",J581,0)</f>
        <v>0</v>
      </c>
      <c r="BJ581" s="14" t="s">
        <v>86</v>
      </c>
      <c r="BK581" s="173">
        <f>ROUND(I581*H581,2)</f>
        <v>0</v>
      </c>
      <c r="BL581" s="14" t="s">
        <v>140</v>
      </c>
      <c r="BM581" s="172" t="s">
        <v>1072</v>
      </c>
    </row>
    <row r="582" spans="1:65" s="2" customFormat="1" ht="68.25">
      <c r="A582" s="31"/>
      <c r="B582" s="32"/>
      <c r="C582" s="33"/>
      <c r="D582" s="174" t="s">
        <v>143</v>
      </c>
      <c r="E582" s="33"/>
      <c r="F582" s="175" t="s">
        <v>1073</v>
      </c>
      <c r="G582" s="33"/>
      <c r="H582" s="33"/>
      <c r="I582" s="176"/>
      <c r="J582" s="33"/>
      <c r="K582" s="33"/>
      <c r="L582" s="36"/>
      <c r="M582" s="177"/>
      <c r="N582" s="178"/>
      <c r="O582" s="68"/>
      <c r="P582" s="68"/>
      <c r="Q582" s="68"/>
      <c r="R582" s="68"/>
      <c r="S582" s="68"/>
      <c r="T582" s="69"/>
      <c r="U582" s="31"/>
      <c r="V582" s="31"/>
      <c r="W582" s="31"/>
      <c r="X582" s="31"/>
      <c r="Y582" s="31"/>
      <c r="Z582" s="31"/>
      <c r="AA582" s="31"/>
      <c r="AB582" s="31"/>
      <c r="AC582" s="31"/>
      <c r="AD582" s="31"/>
      <c r="AE582" s="31"/>
      <c r="AT582" s="14" t="s">
        <v>143</v>
      </c>
      <c r="AU582" s="14" t="s">
        <v>78</v>
      </c>
    </row>
    <row r="583" spans="1:65" s="2" customFormat="1" ht="19.5">
      <c r="A583" s="31"/>
      <c r="B583" s="32"/>
      <c r="C583" s="33"/>
      <c r="D583" s="174" t="s">
        <v>224</v>
      </c>
      <c r="E583" s="33"/>
      <c r="F583" s="179" t="s">
        <v>1074</v>
      </c>
      <c r="G583" s="33"/>
      <c r="H583" s="33"/>
      <c r="I583" s="176"/>
      <c r="J583" s="33"/>
      <c r="K583" s="33"/>
      <c r="L583" s="36"/>
      <c r="M583" s="177"/>
      <c r="N583" s="178"/>
      <c r="O583" s="68"/>
      <c r="P583" s="68"/>
      <c r="Q583" s="68"/>
      <c r="R583" s="68"/>
      <c r="S583" s="68"/>
      <c r="T583" s="69"/>
      <c r="U583" s="31"/>
      <c r="V583" s="31"/>
      <c r="W583" s="31"/>
      <c r="X583" s="31"/>
      <c r="Y583" s="31"/>
      <c r="Z583" s="31"/>
      <c r="AA583" s="31"/>
      <c r="AB583" s="31"/>
      <c r="AC583" s="31"/>
      <c r="AD583" s="31"/>
      <c r="AE583" s="31"/>
      <c r="AT583" s="14" t="s">
        <v>224</v>
      </c>
      <c r="AU583" s="14" t="s">
        <v>78</v>
      </c>
    </row>
    <row r="584" spans="1:65" s="2" customFormat="1" ht="24.2" customHeight="1">
      <c r="A584" s="31"/>
      <c r="B584" s="32"/>
      <c r="C584" s="161" t="s">
        <v>1075</v>
      </c>
      <c r="D584" s="161" t="s">
        <v>135</v>
      </c>
      <c r="E584" s="162" t="s">
        <v>1076</v>
      </c>
      <c r="F584" s="163" t="s">
        <v>1077</v>
      </c>
      <c r="G584" s="164" t="s">
        <v>574</v>
      </c>
      <c r="H584" s="165">
        <v>20</v>
      </c>
      <c r="I584" s="166"/>
      <c r="J584" s="167">
        <f>ROUND(I584*H584,2)</f>
        <v>0</v>
      </c>
      <c r="K584" s="163" t="s">
        <v>139</v>
      </c>
      <c r="L584" s="36"/>
      <c r="M584" s="168" t="s">
        <v>1</v>
      </c>
      <c r="N584" s="169" t="s">
        <v>43</v>
      </c>
      <c r="O584" s="68"/>
      <c r="P584" s="170">
        <f>O584*H584</f>
        <v>0</v>
      </c>
      <c r="Q584" s="170">
        <v>0</v>
      </c>
      <c r="R584" s="170">
        <f>Q584*H584</f>
        <v>0</v>
      </c>
      <c r="S584" s="170">
        <v>0</v>
      </c>
      <c r="T584" s="171">
        <f>S584*H584</f>
        <v>0</v>
      </c>
      <c r="U584" s="31"/>
      <c r="V584" s="31"/>
      <c r="W584" s="31"/>
      <c r="X584" s="31"/>
      <c r="Y584" s="31"/>
      <c r="Z584" s="31"/>
      <c r="AA584" s="31"/>
      <c r="AB584" s="31"/>
      <c r="AC584" s="31"/>
      <c r="AD584" s="31"/>
      <c r="AE584" s="31"/>
      <c r="AR584" s="172" t="s">
        <v>140</v>
      </c>
      <c r="AT584" s="172" t="s">
        <v>135</v>
      </c>
      <c r="AU584" s="172" t="s">
        <v>78</v>
      </c>
      <c r="AY584" s="14" t="s">
        <v>141</v>
      </c>
      <c r="BE584" s="173">
        <f>IF(N584="základní",J584,0)</f>
        <v>0</v>
      </c>
      <c r="BF584" s="173">
        <f>IF(N584="snížená",J584,0)</f>
        <v>0</v>
      </c>
      <c r="BG584" s="173">
        <f>IF(N584="zákl. přenesená",J584,0)</f>
        <v>0</v>
      </c>
      <c r="BH584" s="173">
        <f>IF(N584="sníž. přenesená",J584,0)</f>
        <v>0</v>
      </c>
      <c r="BI584" s="173">
        <f>IF(N584="nulová",J584,0)</f>
        <v>0</v>
      </c>
      <c r="BJ584" s="14" t="s">
        <v>86</v>
      </c>
      <c r="BK584" s="173">
        <f>ROUND(I584*H584,2)</f>
        <v>0</v>
      </c>
      <c r="BL584" s="14" t="s">
        <v>140</v>
      </c>
      <c r="BM584" s="172" t="s">
        <v>1078</v>
      </c>
    </row>
    <row r="585" spans="1:65" s="2" customFormat="1" ht="68.25">
      <c r="A585" s="31"/>
      <c r="B585" s="32"/>
      <c r="C585" s="33"/>
      <c r="D585" s="174" t="s">
        <v>143</v>
      </c>
      <c r="E585" s="33"/>
      <c r="F585" s="175" t="s">
        <v>1079</v>
      </c>
      <c r="G585" s="33"/>
      <c r="H585" s="33"/>
      <c r="I585" s="176"/>
      <c r="J585" s="33"/>
      <c r="K585" s="33"/>
      <c r="L585" s="36"/>
      <c r="M585" s="177"/>
      <c r="N585" s="178"/>
      <c r="O585" s="68"/>
      <c r="P585" s="68"/>
      <c r="Q585" s="68"/>
      <c r="R585" s="68"/>
      <c r="S585" s="68"/>
      <c r="T585" s="69"/>
      <c r="U585" s="31"/>
      <c r="V585" s="31"/>
      <c r="W585" s="31"/>
      <c r="X585" s="31"/>
      <c r="Y585" s="31"/>
      <c r="Z585" s="31"/>
      <c r="AA585" s="31"/>
      <c r="AB585" s="31"/>
      <c r="AC585" s="31"/>
      <c r="AD585" s="31"/>
      <c r="AE585" s="31"/>
      <c r="AT585" s="14" t="s">
        <v>143</v>
      </c>
      <c r="AU585" s="14" t="s">
        <v>78</v>
      </c>
    </row>
    <row r="586" spans="1:65" s="2" customFormat="1" ht="19.5">
      <c r="A586" s="31"/>
      <c r="B586" s="32"/>
      <c r="C586" s="33"/>
      <c r="D586" s="174" t="s">
        <v>224</v>
      </c>
      <c r="E586" s="33"/>
      <c r="F586" s="179" t="s">
        <v>1074</v>
      </c>
      <c r="G586" s="33"/>
      <c r="H586" s="33"/>
      <c r="I586" s="176"/>
      <c r="J586" s="33"/>
      <c r="K586" s="33"/>
      <c r="L586" s="36"/>
      <c r="M586" s="177"/>
      <c r="N586" s="178"/>
      <c r="O586" s="68"/>
      <c r="P586" s="68"/>
      <c r="Q586" s="68"/>
      <c r="R586" s="68"/>
      <c r="S586" s="68"/>
      <c r="T586" s="69"/>
      <c r="U586" s="31"/>
      <c r="V586" s="31"/>
      <c r="W586" s="31"/>
      <c r="X586" s="31"/>
      <c r="Y586" s="31"/>
      <c r="Z586" s="31"/>
      <c r="AA586" s="31"/>
      <c r="AB586" s="31"/>
      <c r="AC586" s="31"/>
      <c r="AD586" s="31"/>
      <c r="AE586" s="31"/>
      <c r="AT586" s="14" t="s">
        <v>224</v>
      </c>
      <c r="AU586" s="14" t="s">
        <v>78</v>
      </c>
    </row>
    <row r="587" spans="1:65" s="2" customFormat="1" ht="24.2" customHeight="1">
      <c r="A587" s="31"/>
      <c r="B587" s="32"/>
      <c r="C587" s="161" t="s">
        <v>1080</v>
      </c>
      <c r="D587" s="161" t="s">
        <v>135</v>
      </c>
      <c r="E587" s="162" t="s">
        <v>1081</v>
      </c>
      <c r="F587" s="163" t="s">
        <v>1082</v>
      </c>
      <c r="G587" s="164" t="s">
        <v>574</v>
      </c>
      <c r="H587" s="165">
        <v>20</v>
      </c>
      <c r="I587" s="166"/>
      <c r="J587" s="167">
        <f>ROUND(I587*H587,2)</f>
        <v>0</v>
      </c>
      <c r="K587" s="163" t="s">
        <v>139</v>
      </c>
      <c r="L587" s="36"/>
      <c r="M587" s="168" t="s">
        <v>1</v>
      </c>
      <c r="N587" s="169" t="s">
        <v>43</v>
      </c>
      <c r="O587" s="68"/>
      <c r="P587" s="170">
        <f>O587*H587</f>
        <v>0</v>
      </c>
      <c r="Q587" s="170">
        <v>0</v>
      </c>
      <c r="R587" s="170">
        <f>Q587*H587</f>
        <v>0</v>
      </c>
      <c r="S587" s="170">
        <v>0</v>
      </c>
      <c r="T587" s="171">
        <f>S587*H587</f>
        <v>0</v>
      </c>
      <c r="U587" s="31"/>
      <c r="V587" s="31"/>
      <c r="W587" s="31"/>
      <c r="X587" s="31"/>
      <c r="Y587" s="31"/>
      <c r="Z587" s="31"/>
      <c r="AA587" s="31"/>
      <c r="AB587" s="31"/>
      <c r="AC587" s="31"/>
      <c r="AD587" s="31"/>
      <c r="AE587" s="31"/>
      <c r="AR587" s="172" t="s">
        <v>140</v>
      </c>
      <c r="AT587" s="172" t="s">
        <v>135</v>
      </c>
      <c r="AU587" s="172" t="s">
        <v>78</v>
      </c>
      <c r="AY587" s="14" t="s">
        <v>141</v>
      </c>
      <c r="BE587" s="173">
        <f>IF(N587="základní",J587,0)</f>
        <v>0</v>
      </c>
      <c r="BF587" s="173">
        <f>IF(N587="snížená",J587,0)</f>
        <v>0</v>
      </c>
      <c r="BG587" s="173">
        <f>IF(N587="zákl. přenesená",J587,0)</f>
        <v>0</v>
      </c>
      <c r="BH587" s="173">
        <f>IF(N587="sníž. přenesená",J587,0)</f>
        <v>0</v>
      </c>
      <c r="BI587" s="173">
        <f>IF(N587="nulová",J587,0)</f>
        <v>0</v>
      </c>
      <c r="BJ587" s="14" t="s">
        <v>86</v>
      </c>
      <c r="BK587" s="173">
        <f>ROUND(I587*H587,2)</f>
        <v>0</v>
      </c>
      <c r="BL587" s="14" t="s">
        <v>140</v>
      </c>
      <c r="BM587" s="172" t="s">
        <v>1083</v>
      </c>
    </row>
    <row r="588" spans="1:65" s="2" customFormat="1" ht="68.25">
      <c r="A588" s="31"/>
      <c r="B588" s="32"/>
      <c r="C588" s="33"/>
      <c r="D588" s="174" t="s">
        <v>143</v>
      </c>
      <c r="E588" s="33"/>
      <c r="F588" s="175" t="s">
        <v>1084</v>
      </c>
      <c r="G588" s="33"/>
      <c r="H588" s="33"/>
      <c r="I588" s="176"/>
      <c r="J588" s="33"/>
      <c r="K588" s="33"/>
      <c r="L588" s="36"/>
      <c r="M588" s="177"/>
      <c r="N588" s="178"/>
      <c r="O588" s="68"/>
      <c r="P588" s="68"/>
      <c r="Q588" s="68"/>
      <c r="R588" s="68"/>
      <c r="S588" s="68"/>
      <c r="T588" s="69"/>
      <c r="U588" s="31"/>
      <c r="V588" s="31"/>
      <c r="W588" s="31"/>
      <c r="X588" s="31"/>
      <c r="Y588" s="31"/>
      <c r="Z588" s="31"/>
      <c r="AA588" s="31"/>
      <c r="AB588" s="31"/>
      <c r="AC588" s="31"/>
      <c r="AD588" s="31"/>
      <c r="AE588" s="31"/>
      <c r="AT588" s="14" t="s">
        <v>143</v>
      </c>
      <c r="AU588" s="14" t="s">
        <v>78</v>
      </c>
    </row>
    <row r="589" spans="1:65" s="2" customFormat="1" ht="19.5">
      <c r="A589" s="31"/>
      <c r="B589" s="32"/>
      <c r="C589" s="33"/>
      <c r="D589" s="174" t="s">
        <v>224</v>
      </c>
      <c r="E589" s="33"/>
      <c r="F589" s="179" t="s">
        <v>1074</v>
      </c>
      <c r="G589" s="33"/>
      <c r="H589" s="33"/>
      <c r="I589" s="176"/>
      <c r="J589" s="33"/>
      <c r="K589" s="33"/>
      <c r="L589" s="36"/>
      <c r="M589" s="177"/>
      <c r="N589" s="178"/>
      <c r="O589" s="68"/>
      <c r="P589" s="68"/>
      <c r="Q589" s="68"/>
      <c r="R589" s="68"/>
      <c r="S589" s="68"/>
      <c r="T589" s="69"/>
      <c r="U589" s="31"/>
      <c r="V589" s="31"/>
      <c r="W589" s="31"/>
      <c r="X589" s="31"/>
      <c r="Y589" s="31"/>
      <c r="Z589" s="31"/>
      <c r="AA589" s="31"/>
      <c r="AB589" s="31"/>
      <c r="AC589" s="31"/>
      <c r="AD589" s="31"/>
      <c r="AE589" s="31"/>
      <c r="AT589" s="14" t="s">
        <v>224</v>
      </c>
      <c r="AU589" s="14" t="s">
        <v>78</v>
      </c>
    </row>
    <row r="590" spans="1:65" s="2" customFormat="1" ht="24.2" customHeight="1">
      <c r="A590" s="31"/>
      <c r="B590" s="32"/>
      <c r="C590" s="161" t="s">
        <v>1085</v>
      </c>
      <c r="D590" s="161" t="s">
        <v>135</v>
      </c>
      <c r="E590" s="162" t="s">
        <v>1086</v>
      </c>
      <c r="F590" s="163" t="s">
        <v>1087</v>
      </c>
      <c r="G590" s="164" t="s">
        <v>574</v>
      </c>
      <c r="H590" s="165">
        <v>20</v>
      </c>
      <c r="I590" s="166"/>
      <c r="J590" s="167">
        <f>ROUND(I590*H590,2)</f>
        <v>0</v>
      </c>
      <c r="K590" s="163" t="s">
        <v>139</v>
      </c>
      <c r="L590" s="36"/>
      <c r="M590" s="168" t="s">
        <v>1</v>
      </c>
      <c r="N590" s="169" t="s">
        <v>43</v>
      </c>
      <c r="O590" s="68"/>
      <c r="P590" s="170">
        <f>O590*H590</f>
        <v>0</v>
      </c>
      <c r="Q590" s="170">
        <v>0</v>
      </c>
      <c r="R590" s="170">
        <f>Q590*H590</f>
        <v>0</v>
      </c>
      <c r="S590" s="170">
        <v>0</v>
      </c>
      <c r="T590" s="171">
        <f>S590*H590</f>
        <v>0</v>
      </c>
      <c r="U590" s="31"/>
      <c r="V590" s="31"/>
      <c r="W590" s="31"/>
      <c r="X590" s="31"/>
      <c r="Y590" s="31"/>
      <c r="Z590" s="31"/>
      <c r="AA590" s="31"/>
      <c r="AB590" s="31"/>
      <c r="AC590" s="31"/>
      <c r="AD590" s="31"/>
      <c r="AE590" s="31"/>
      <c r="AR590" s="172" t="s">
        <v>140</v>
      </c>
      <c r="AT590" s="172" t="s">
        <v>135</v>
      </c>
      <c r="AU590" s="172" t="s">
        <v>78</v>
      </c>
      <c r="AY590" s="14" t="s">
        <v>141</v>
      </c>
      <c r="BE590" s="173">
        <f>IF(N590="základní",J590,0)</f>
        <v>0</v>
      </c>
      <c r="BF590" s="173">
        <f>IF(N590="snížená",J590,0)</f>
        <v>0</v>
      </c>
      <c r="BG590" s="173">
        <f>IF(N590="zákl. přenesená",J590,0)</f>
        <v>0</v>
      </c>
      <c r="BH590" s="173">
        <f>IF(N590="sníž. přenesená",J590,0)</f>
        <v>0</v>
      </c>
      <c r="BI590" s="173">
        <f>IF(N590="nulová",J590,0)</f>
        <v>0</v>
      </c>
      <c r="BJ590" s="14" t="s">
        <v>86</v>
      </c>
      <c r="BK590" s="173">
        <f>ROUND(I590*H590,2)</f>
        <v>0</v>
      </c>
      <c r="BL590" s="14" t="s">
        <v>140</v>
      </c>
      <c r="BM590" s="172" t="s">
        <v>1088</v>
      </c>
    </row>
    <row r="591" spans="1:65" s="2" customFormat="1" ht="68.25">
      <c r="A591" s="31"/>
      <c r="B591" s="32"/>
      <c r="C591" s="33"/>
      <c r="D591" s="174" t="s">
        <v>143</v>
      </c>
      <c r="E591" s="33"/>
      <c r="F591" s="175" t="s">
        <v>1089</v>
      </c>
      <c r="G591" s="33"/>
      <c r="H591" s="33"/>
      <c r="I591" s="176"/>
      <c r="J591" s="33"/>
      <c r="K591" s="33"/>
      <c r="L591" s="36"/>
      <c r="M591" s="177"/>
      <c r="N591" s="178"/>
      <c r="O591" s="68"/>
      <c r="P591" s="68"/>
      <c r="Q591" s="68"/>
      <c r="R591" s="68"/>
      <c r="S591" s="68"/>
      <c r="T591" s="69"/>
      <c r="U591" s="31"/>
      <c r="V591" s="31"/>
      <c r="W591" s="31"/>
      <c r="X591" s="31"/>
      <c r="Y591" s="31"/>
      <c r="Z591" s="31"/>
      <c r="AA591" s="31"/>
      <c r="AB591" s="31"/>
      <c r="AC591" s="31"/>
      <c r="AD591" s="31"/>
      <c r="AE591" s="31"/>
      <c r="AT591" s="14" t="s">
        <v>143</v>
      </c>
      <c r="AU591" s="14" t="s">
        <v>78</v>
      </c>
    </row>
    <row r="592" spans="1:65" s="2" customFormat="1" ht="19.5">
      <c r="A592" s="31"/>
      <c r="B592" s="32"/>
      <c r="C592" s="33"/>
      <c r="D592" s="174" t="s">
        <v>224</v>
      </c>
      <c r="E592" s="33"/>
      <c r="F592" s="179" t="s">
        <v>1074</v>
      </c>
      <c r="G592" s="33"/>
      <c r="H592" s="33"/>
      <c r="I592" s="176"/>
      <c r="J592" s="33"/>
      <c r="K592" s="33"/>
      <c r="L592" s="36"/>
      <c r="M592" s="177"/>
      <c r="N592" s="178"/>
      <c r="O592" s="68"/>
      <c r="P592" s="68"/>
      <c r="Q592" s="68"/>
      <c r="R592" s="68"/>
      <c r="S592" s="68"/>
      <c r="T592" s="69"/>
      <c r="U592" s="31"/>
      <c r="V592" s="31"/>
      <c r="W592" s="31"/>
      <c r="X592" s="31"/>
      <c r="Y592" s="31"/>
      <c r="Z592" s="31"/>
      <c r="AA592" s="31"/>
      <c r="AB592" s="31"/>
      <c r="AC592" s="31"/>
      <c r="AD592" s="31"/>
      <c r="AE592" s="31"/>
      <c r="AT592" s="14" t="s">
        <v>224</v>
      </c>
      <c r="AU592" s="14" t="s">
        <v>78</v>
      </c>
    </row>
    <row r="593" spans="1:65" s="2" customFormat="1" ht="24.2" customHeight="1">
      <c r="A593" s="31"/>
      <c r="B593" s="32"/>
      <c r="C593" s="161" t="s">
        <v>1090</v>
      </c>
      <c r="D593" s="161" t="s">
        <v>135</v>
      </c>
      <c r="E593" s="162" t="s">
        <v>1091</v>
      </c>
      <c r="F593" s="163" t="s">
        <v>1092</v>
      </c>
      <c r="G593" s="164" t="s">
        <v>574</v>
      </c>
      <c r="H593" s="165">
        <v>20</v>
      </c>
      <c r="I593" s="166"/>
      <c r="J593" s="167">
        <f>ROUND(I593*H593,2)</f>
        <v>0</v>
      </c>
      <c r="K593" s="163" t="s">
        <v>139</v>
      </c>
      <c r="L593" s="36"/>
      <c r="M593" s="168" t="s">
        <v>1</v>
      </c>
      <c r="N593" s="169" t="s">
        <v>43</v>
      </c>
      <c r="O593" s="68"/>
      <c r="P593" s="170">
        <f>O593*H593</f>
        <v>0</v>
      </c>
      <c r="Q593" s="170">
        <v>0</v>
      </c>
      <c r="R593" s="170">
        <f>Q593*H593</f>
        <v>0</v>
      </c>
      <c r="S593" s="170">
        <v>0</v>
      </c>
      <c r="T593" s="171">
        <f>S593*H593</f>
        <v>0</v>
      </c>
      <c r="U593" s="31"/>
      <c r="V593" s="31"/>
      <c r="W593" s="31"/>
      <c r="X593" s="31"/>
      <c r="Y593" s="31"/>
      <c r="Z593" s="31"/>
      <c r="AA593" s="31"/>
      <c r="AB593" s="31"/>
      <c r="AC593" s="31"/>
      <c r="AD593" s="31"/>
      <c r="AE593" s="31"/>
      <c r="AR593" s="172" t="s">
        <v>140</v>
      </c>
      <c r="AT593" s="172" t="s">
        <v>135</v>
      </c>
      <c r="AU593" s="172" t="s">
        <v>78</v>
      </c>
      <c r="AY593" s="14" t="s">
        <v>141</v>
      </c>
      <c r="BE593" s="173">
        <f>IF(N593="základní",J593,0)</f>
        <v>0</v>
      </c>
      <c r="BF593" s="173">
        <f>IF(N593="snížená",J593,0)</f>
        <v>0</v>
      </c>
      <c r="BG593" s="173">
        <f>IF(N593="zákl. přenesená",J593,0)</f>
        <v>0</v>
      </c>
      <c r="BH593" s="173">
        <f>IF(N593="sníž. přenesená",J593,0)</f>
        <v>0</v>
      </c>
      <c r="BI593" s="173">
        <f>IF(N593="nulová",J593,0)</f>
        <v>0</v>
      </c>
      <c r="BJ593" s="14" t="s">
        <v>86</v>
      </c>
      <c r="BK593" s="173">
        <f>ROUND(I593*H593,2)</f>
        <v>0</v>
      </c>
      <c r="BL593" s="14" t="s">
        <v>140</v>
      </c>
      <c r="BM593" s="172" t="s">
        <v>1093</v>
      </c>
    </row>
    <row r="594" spans="1:65" s="2" customFormat="1" ht="68.25">
      <c r="A594" s="31"/>
      <c r="B594" s="32"/>
      <c r="C594" s="33"/>
      <c r="D594" s="174" t="s">
        <v>143</v>
      </c>
      <c r="E594" s="33"/>
      <c r="F594" s="175" t="s">
        <v>1094</v>
      </c>
      <c r="G594" s="33"/>
      <c r="H594" s="33"/>
      <c r="I594" s="176"/>
      <c r="J594" s="33"/>
      <c r="K594" s="33"/>
      <c r="L594" s="36"/>
      <c r="M594" s="177"/>
      <c r="N594" s="178"/>
      <c r="O594" s="68"/>
      <c r="P594" s="68"/>
      <c r="Q594" s="68"/>
      <c r="R594" s="68"/>
      <c r="S594" s="68"/>
      <c r="T594" s="69"/>
      <c r="U594" s="31"/>
      <c r="V594" s="31"/>
      <c r="W594" s="31"/>
      <c r="X594" s="31"/>
      <c r="Y594" s="31"/>
      <c r="Z594" s="31"/>
      <c r="AA594" s="31"/>
      <c r="AB594" s="31"/>
      <c r="AC594" s="31"/>
      <c r="AD594" s="31"/>
      <c r="AE594" s="31"/>
      <c r="AT594" s="14" t="s">
        <v>143</v>
      </c>
      <c r="AU594" s="14" t="s">
        <v>78</v>
      </c>
    </row>
    <row r="595" spans="1:65" s="2" customFormat="1" ht="19.5">
      <c r="A595" s="31"/>
      <c r="B595" s="32"/>
      <c r="C595" s="33"/>
      <c r="D595" s="174" t="s">
        <v>224</v>
      </c>
      <c r="E595" s="33"/>
      <c r="F595" s="179" t="s">
        <v>1074</v>
      </c>
      <c r="G595" s="33"/>
      <c r="H595" s="33"/>
      <c r="I595" s="176"/>
      <c r="J595" s="33"/>
      <c r="K595" s="33"/>
      <c r="L595" s="36"/>
      <c r="M595" s="177"/>
      <c r="N595" s="178"/>
      <c r="O595" s="68"/>
      <c r="P595" s="68"/>
      <c r="Q595" s="68"/>
      <c r="R595" s="68"/>
      <c r="S595" s="68"/>
      <c r="T595" s="69"/>
      <c r="U595" s="31"/>
      <c r="V595" s="31"/>
      <c r="W595" s="31"/>
      <c r="X595" s="31"/>
      <c r="Y595" s="31"/>
      <c r="Z595" s="31"/>
      <c r="AA595" s="31"/>
      <c r="AB595" s="31"/>
      <c r="AC595" s="31"/>
      <c r="AD595" s="31"/>
      <c r="AE595" s="31"/>
      <c r="AT595" s="14" t="s">
        <v>224</v>
      </c>
      <c r="AU595" s="14" t="s">
        <v>78</v>
      </c>
    </row>
    <row r="596" spans="1:65" s="2" customFormat="1" ht="24.2" customHeight="1">
      <c r="A596" s="31"/>
      <c r="B596" s="32"/>
      <c r="C596" s="161" t="s">
        <v>1095</v>
      </c>
      <c r="D596" s="161" t="s">
        <v>135</v>
      </c>
      <c r="E596" s="162" t="s">
        <v>1096</v>
      </c>
      <c r="F596" s="163" t="s">
        <v>1097</v>
      </c>
      <c r="G596" s="164" t="s">
        <v>574</v>
      </c>
      <c r="H596" s="165">
        <v>20</v>
      </c>
      <c r="I596" s="166"/>
      <c r="J596" s="167">
        <f>ROUND(I596*H596,2)</f>
        <v>0</v>
      </c>
      <c r="K596" s="163" t="s">
        <v>139</v>
      </c>
      <c r="L596" s="36"/>
      <c r="M596" s="168" t="s">
        <v>1</v>
      </c>
      <c r="N596" s="169" t="s">
        <v>43</v>
      </c>
      <c r="O596" s="68"/>
      <c r="P596" s="170">
        <f>O596*H596</f>
        <v>0</v>
      </c>
      <c r="Q596" s="170">
        <v>0</v>
      </c>
      <c r="R596" s="170">
        <f>Q596*H596</f>
        <v>0</v>
      </c>
      <c r="S596" s="170">
        <v>0</v>
      </c>
      <c r="T596" s="171">
        <f>S596*H596</f>
        <v>0</v>
      </c>
      <c r="U596" s="31"/>
      <c r="V596" s="31"/>
      <c r="W596" s="31"/>
      <c r="X596" s="31"/>
      <c r="Y596" s="31"/>
      <c r="Z596" s="31"/>
      <c r="AA596" s="31"/>
      <c r="AB596" s="31"/>
      <c r="AC596" s="31"/>
      <c r="AD596" s="31"/>
      <c r="AE596" s="31"/>
      <c r="AR596" s="172" t="s">
        <v>140</v>
      </c>
      <c r="AT596" s="172" t="s">
        <v>135</v>
      </c>
      <c r="AU596" s="172" t="s">
        <v>78</v>
      </c>
      <c r="AY596" s="14" t="s">
        <v>141</v>
      </c>
      <c r="BE596" s="173">
        <f>IF(N596="základní",J596,0)</f>
        <v>0</v>
      </c>
      <c r="BF596" s="173">
        <f>IF(N596="snížená",J596,0)</f>
        <v>0</v>
      </c>
      <c r="BG596" s="173">
        <f>IF(N596="zákl. přenesená",J596,0)</f>
        <v>0</v>
      </c>
      <c r="BH596" s="173">
        <f>IF(N596="sníž. přenesená",J596,0)</f>
        <v>0</v>
      </c>
      <c r="BI596" s="173">
        <f>IF(N596="nulová",J596,0)</f>
        <v>0</v>
      </c>
      <c r="BJ596" s="14" t="s">
        <v>86</v>
      </c>
      <c r="BK596" s="173">
        <f>ROUND(I596*H596,2)</f>
        <v>0</v>
      </c>
      <c r="BL596" s="14" t="s">
        <v>140</v>
      </c>
      <c r="BM596" s="172" t="s">
        <v>1098</v>
      </c>
    </row>
    <row r="597" spans="1:65" s="2" customFormat="1" ht="68.25">
      <c r="A597" s="31"/>
      <c r="B597" s="32"/>
      <c r="C597" s="33"/>
      <c r="D597" s="174" t="s">
        <v>143</v>
      </c>
      <c r="E597" s="33"/>
      <c r="F597" s="175" t="s">
        <v>1099</v>
      </c>
      <c r="G597" s="33"/>
      <c r="H597" s="33"/>
      <c r="I597" s="176"/>
      <c r="J597" s="33"/>
      <c r="K597" s="33"/>
      <c r="L597" s="36"/>
      <c r="M597" s="177"/>
      <c r="N597" s="178"/>
      <c r="O597" s="68"/>
      <c r="P597" s="68"/>
      <c r="Q597" s="68"/>
      <c r="R597" s="68"/>
      <c r="S597" s="68"/>
      <c r="T597" s="69"/>
      <c r="U597" s="31"/>
      <c r="V597" s="31"/>
      <c r="W597" s="31"/>
      <c r="X597" s="31"/>
      <c r="Y597" s="31"/>
      <c r="Z597" s="31"/>
      <c r="AA597" s="31"/>
      <c r="AB597" s="31"/>
      <c r="AC597" s="31"/>
      <c r="AD597" s="31"/>
      <c r="AE597" s="31"/>
      <c r="AT597" s="14" t="s">
        <v>143</v>
      </c>
      <c r="AU597" s="14" t="s">
        <v>78</v>
      </c>
    </row>
    <row r="598" spans="1:65" s="2" customFormat="1" ht="19.5">
      <c r="A598" s="31"/>
      <c r="B598" s="32"/>
      <c r="C598" s="33"/>
      <c r="D598" s="174" t="s">
        <v>224</v>
      </c>
      <c r="E598" s="33"/>
      <c r="F598" s="179" t="s">
        <v>1074</v>
      </c>
      <c r="G598" s="33"/>
      <c r="H598" s="33"/>
      <c r="I598" s="176"/>
      <c r="J598" s="33"/>
      <c r="K598" s="33"/>
      <c r="L598" s="36"/>
      <c r="M598" s="177"/>
      <c r="N598" s="178"/>
      <c r="O598" s="68"/>
      <c r="P598" s="68"/>
      <c r="Q598" s="68"/>
      <c r="R598" s="68"/>
      <c r="S598" s="68"/>
      <c r="T598" s="69"/>
      <c r="U598" s="31"/>
      <c r="V598" s="31"/>
      <c r="W598" s="31"/>
      <c r="X598" s="31"/>
      <c r="Y598" s="31"/>
      <c r="Z598" s="31"/>
      <c r="AA598" s="31"/>
      <c r="AB598" s="31"/>
      <c r="AC598" s="31"/>
      <c r="AD598" s="31"/>
      <c r="AE598" s="31"/>
      <c r="AT598" s="14" t="s">
        <v>224</v>
      </c>
      <c r="AU598" s="14" t="s">
        <v>78</v>
      </c>
    </row>
    <row r="599" spans="1:65" s="2" customFormat="1" ht="24.2" customHeight="1">
      <c r="A599" s="31"/>
      <c r="B599" s="32"/>
      <c r="C599" s="161" t="s">
        <v>1100</v>
      </c>
      <c r="D599" s="161" t="s">
        <v>135</v>
      </c>
      <c r="E599" s="162" t="s">
        <v>1101</v>
      </c>
      <c r="F599" s="163" t="s">
        <v>1102</v>
      </c>
      <c r="G599" s="164" t="s">
        <v>574</v>
      </c>
      <c r="H599" s="165">
        <v>20</v>
      </c>
      <c r="I599" s="166"/>
      <c r="J599" s="167">
        <f>ROUND(I599*H599,2)</f>
        <v>0</v>
      </c>
      <c r="K599" s="163" t="s">
        <v>139</v>
      </c>
      <c r="L599" s="36"/>
      <c r="M599" s="168" t="s">
        <v>1</v>
      </c>
      <c r="N599" s="169" t="s">
        <v>43</v>
      </c>
      <c r="O599" s="68"/>
      <c r="P599" s="170">
        <f>O599*H599</f>
        <v>0</v>
      </c>
      <c r="Q599" s="170">
        <v>0</v>
      </c>
      <c r="R599" s="170">
        <f>Q599*H599</f>
        <v>0</v>
      </c>
      <c r="S599" s="170">
        <v>0</v>
      </c>
      <c r="T599" s="171">
        <f>S599*H599</f>
        <v>0</v>
      </c>
      <c r="U599" s="31"/>
      <c r="V599" s="31"/>
      <c r="W599" s="31"/>
      <c r="X599" s="31"/>
      <c r="Y599" s="31"/>
      <c r="Z599" s="31"/>
      <c r="AA599" s="31"/>
      <c r="AB599" s="31"/>
      <c r="AC599" s="31"/>
      <c r="AD599" s="31"/>
      <c r="AE599" s="31"/>
      <c r="AR599" s="172" t="s">
        <v>140</v>
      </c>
      <c r="AT599" s="172" t="s">
        <v>135</v>
      </c>
      <c r="AU599" s="172" t="s">
        <v>78</v>
      </c>
      <c r="AY599" s="14" t="s">
        <v>141</v>
      </c>
      <c r="BE599" s="173">
        <f>IF(N599="základní",J599,0)</f>
        <v>0</v>
      </c>
      <c r="BF599" s="173">
        <f>IF(N599="snížená",J599,0)</f>
        <v>0</v>
      </c>
      <c r="BG599" s="173">
        <f>IF(N599="zákl. přenesená",J599,0)</f>
        <v>0</v>
      </c>
      <c r="BH599" s="173">
        <f>IF(N599="sníž. přenesená",J599,0)</f>
        <v>0</v>
      </c>
      <c r="BI599" s="173">
        <f>IF(N599="nulová",J599,0)</f>
        <v>0</v>
      </c>
      <c r="BJ599" s="14" t="s">
        <v>86</v>
      </c>
      <c r="BK599" s="173">
        <f>ROUND(I599*H599,2)</f>
        <v>0</v>
      </c>
      <c r="BL599" s="14" t="s">
        <v>140</v>
      </c>
      <c r="BM599" s="172" t="s">
        <v>1103</v>
      </c>
    </row>
    <row r="600" spans="1:65" s="2" customFormat="1" ht="68.25">
      <c r="A600" s="31"/>
      <c r="B600" s="32"/>
      <c r="C600" s="33"/>
      <c r="D600" s="174" t="s">
        <v>143</v>
      </c>
      <c r="E600" s="33"/>
      <c r="F600" s="175" t="s">
        <v>1104</v>
      </c>
      <c r="G600" s="33"/>
      <c r="H600" s="33"/>
      <c r="I600" s="176"/>
      <c r="J600" s="33"/>
      <c r="K600" s="33"/>
      <c r="L600" s="36"/>
      <c r="M600" s="177"/>
      <c r="N600" s="178"/>
      <c r="O600" s="68"/>
      <c r="P600" s="68"/>
      <c r="Q600" s="68"/>
      <c r="R600" s="68"/>
      <c r="S600" s="68"/>
      <c r="T600" s="69"/>
      <c r="U600" s="31"/>
      <c r="V600" s="31"/>
      <c r="W600" s="31"/>
      <c r="X600" s="31"/>
      <c r="Y600" s="31"/>
      <c r="Z600" s="31"/>
      <c r="AA600" s="31"/>
      <c r="AB600" s="31"/>
      <c r="AC600" s="31"/>
      <c r="AD600" s="31"/>
      <c r="AE600" s="31"/>
      <c r="AT600" s="14" t="s">
        <v>143</v>
      </c>
      <c r="AU600" s="14" t="s">
        <v>78</v>
      </c>
    </row>
    <row r="601" spans="1:65" s="2" customFormat="1" ht="19.5">
      <c r="A601" s="31"/>
      <c r="B601" s="32"/>
      <c r="C601" s="33"/>
      <c r="D601" s="174" t="s">
        <v>224</v>
      </c>
      <c r="E601" s="33"/>
      <c r="F601" s="179" t="s">
        <v>1074</v>
      </c>
      <c r="G601" s="33"/>
      <c r="H601" s="33"/>
      <c r="I601" s="176"/>
      <c r="J601" s="33"/>
      <c r="K601" s="33"/>
      <c r="L601" s="36"/>
      <c r="M601" s="177"/>
      <c r="N601" s="178"/>
      <c r="O601" s="68"/>
      <c r="P601" s="68"/>
      <c r="Q601" s="68"/>
      <c r="R601" s="68"/>
      <c r="S601" s="68"/>
      <c r="T601" s="69"/>
      <c r="U601" s="31"/>
      <c r="V601" s="31"/>
      <c r="W601" s="31"/>
      <c r="X601" s="31"/>
      <c r="Y601" s="31"/>
      <c r="Z601" s="31"/>
      <c r="AA601" s="31"/>
      <c r="AB601" s="31"/>
      <c r="AC601" s="31"/>
      <c r="AD601" s="31"/>
      <c r="AE601" s="31"/>
      <c r="AT601" s="14" t="s">
        <v>224</v>
      </c>
      <c r="AU601" s="14" t="s">
        <v>78</v>
      </c>
    </row>
    <row r="602" spans="1:65" s="2" customFormat="1" ht="24.2" customHeight="1">
      <c r="A602" s="31"/>
      <c r="B602" s="32"/>
      <c r="C602" s="161" t="s">
        <v>1105</v>
      </c>
      <c r="D602" s="161" t="s">
        <v>135</v>
      </c>
      <c r="E602" s="162" t="s">
        <v>1106</v>
      </c>
      <c r="F602" s="163" t="s">
        <v>1107</v>
      </c>
      <c r="G602" s="164" t="s">
        <v>574</v>
      </c>
      <c r="H602" s="165">
        <v>20</v>
      </c>
      <c r="I602" s="166"/>
      <c r="J602" s="167">
        <f>ROUND(I602*H602,2)</f>
        <v>0</v>
      </c>
      <c r="K602" s="163" t="s">
        <v>139</v>
      </c>
      <c r="L602" s="36"/>
      <c r="M602" s="168" t="s">
        <v>1</v>
      </c>
      <c r="N602" s="169" t="s">
        <v>43</v>
      </c>
      <c r="O602" s="68"/>
      <c r="P602" s="170">
        <f>O602*H602</f>
        <v>0</v>
      </c>
      <c r="Q602" s="170">
        <v>0</v>
      </c>
      <c r="R602" s="170">
        <f>Q602*H602</f>
        <v>0</v>
      </c>
      <c r="S602" s="170">
        <v>0</v>
      </c>
      <c r="T602" s="171">
        <f>S602*H602</f>
        <v>0</v>
      </c>
      <c r="U602" s="31"/>
      <c r="V602" s="31"/>
      <c r="W602" s="31"/>
      <c r="X602" s="31"/>
      <c r="Y602" s="31"/>
      <c r="Z602" s="31"/>
      <c r="AA602" s="31"/>
      <c r="AB602" s="31"/>
      <c r="AC602" s="31"/>
      <c r="AD602" s="31"/>
      <c r="AE602" s="31"/>
      <c r="AR602" s="172" t="s">
        <v>140</v>
      </c>
      <c r="AT602" s="172" t="s">
        <v>135</v>
      </c>
      <c r="AU602" s="172" t="s">
        <v>78</v>
      </c>
      <c r="AY602" s="14" t="s">
        <v>141</v>
      </c>
      <c r="BE602" s="173">
        <f>IF(N602="základní",J602,0)</f>
        <v>0</v>
      </c>
      <c r="BF602" s="173">
        <f>IF(N602="snížená",J602,0)</f>
        <v>0</v>
      </c>
      <c r="BG602" s="173">
        <f>IF(N602="zákl. přenesená",J602,0)</f>
        <v>0</v>
      </c>
      <c r="BH602" s="173">
        <f>IF(N602="sníž. přenesená",J602,0)</f>
        <v>0</v>
      </c>
      <c r="BI602" s="173">
        <f>IF(N602="nulová",J602,0)</f>
        <v>0</v>
      </c>
      <c r="BJ602" s="14" t="s">
        <v>86</v>
      </c>
      <c r="BK602" s="173">
        <f>ROUND(I602*H602,2)</f>
        <v>0</v>
      </c>
      <c r="BL602" s="14" t="s">
        <v>140</v>
      </c>
      <c r="BM602" s="172" t="s">
        <v>1108</v>
      </c>
    </row>
    <row r="603" spans="1:65" s="2" customFormat="1" ht="68.25">
      <c r="A603" s="31"/>
      <c r="B603" s="32"/>
      <c r="C603" s="33"/>
      <c r="D603" s="174" t="s">
        <v>143</v>
      </c>
      <c r="E603" s="33"/>
      <c r="F603" s="175" t="s">
        <v>1109</v>
      </c>
      <c r="G603" s="33"/>
      <c r="H603" s="33"/>
      <c r="I603" s="176"/>
      <c r="J603" s="33"/>
      <c r="K603" s="33"/>
      <c r="L603" s="36"/>
      <c r="M603" s="177"/>
      <c r="N603" s="178"/>
      <c r="O603" s="68"/>
      <c r="P603" s="68"/>
      <c r="Q603" s="68"/>
      <c r="R603" s="68"/>
      <c r="S603" s="68"/>
      <c r="T603" s="69"/>
      <c r="U603" s="31"/>
      <c r="V603" s="31"/>
      <c r="W603" s="31"/>
      <c r="X603" s="31"/>
      <c r="Y603" s="31"/>
      <c r="Z603" s="31"/>
      <c r="AA603" s="31"/>
      <c r="AB603" s="31"/>
      <c r="AC603" s="31"/>
      <c r="AD603" s="31"/>
      <c r="AE603" s="31"/>
      <c r="AT603" s="14" t="s">
        <v>143</v>
      </c>
      <c r="AU603" s="14" t="s">
        <v>78</v>
      </c>
    </row>
    <row r="604" spans="1:65" s="2" customFormat="1" ht="19.5">
      <c r="A604" s="31"/>
      <c r="B604" s="32"/>
      <c r="C604" s="33"/>
      <c r="D604" s="174" t="s">
        <v>224</v>
      </c>
      <c r="E604" s="33"/>
      <c r="F604" s="179" t="s">
        <v>1074</v>
      </c>
      <c r="G604" s="33"/>
      <c r="H604" s="33"/>
      <c r="I604" s="176"/>
      <c r="J604" s="33"/>
      <c r="K604" s="33"/>
      <c r="L604" s="36"/>
      <c r="M604" s="177"/>
      <c r="N604" s="178"/>
      <c r="O604" s="68"/>
      <c r="P604" s="68"/>
      <c r="Q604" s="68"/>
      <c r="R604" s="68"/>
      <c r="S604" s="68"/>
      <c r="T604" s="69"/>
      <c r="U604" s="31"/>
      <c r="V604" s="31"/>
      <c r="W604" s="31"/>
      <c r="X604" s="31"/>
      <c r="Y604" s="31"/>
      <c r="Z604" s="31"/>
      <c r="AA604" s="31"/>
      <c r="AB604" s="31"/>
      <c r="AC604" s="31"/>
      <c r="AD604" s="31"/>
      <c r="AE604" s="31"/>
      <c r="AT604" s="14" t="s">
        <v>224</v>
      </c>
      <c r="AU604" s="14" t="s">
        <v>78</v>
      </c>
    </row>
    <row r="605" spans="1:65" s="2" customFormat="1" ht="24.2" customHeight="1">
      <c r="A605" s="31"/>
      <c r="B605" s="32"/>
      <c r="C605" s="161" t="s">
        <v>1110</v>
      </c>
      <c r="D605" s="161" t="s">
        <v>135</v>
      </c>
      <c r="E605" s="162" t="s">
        <v>1111</v>
      </c>
      <c r="F605" s="163" t="s">
        <v>1112</v>
      </c>
      <c r="G605" s="164" t="s">
        <v>574</v>
      </c>
      <c r="H605" s="165">
        <v>20</v>
      </c>
      <c r="I605" s="166"/>
      <c r="J605" s="167">
        <f>ROUND(I605*H605,2)</f>
        <v>0</v>
      </c>
      <c r="K605" s="163" t="s">
        <v>139</v>
      </c>
      <c r="L605" s="36"/>
      <c r="M605" s="168" t="s">
        <v>1</v>
      </c>
      <c r="N605" s="169" t="s">
        <v>43</v>
      </c>
      <c r="O605" s="68"/>
      <c r="P605" s="170">
        <f>O605*H605</f>
        <v>0</v>
      </c>
      <c r="Q605" s="170">
        <v>0</v>
      </c>
      <c r="R605" s="170">
        <f>Q605*H605</f>
        <v>0</v>
      </c>
      <c r="S605" s="170">
        <v>0</v>
      </c>
      <c r="T605" s="171">
        <f>S605*H605</f>
        <v>0</v>
      </c>
      <c r="U605" s="31"/>
      <c r="V605" s="31"/>
      <c r="W605" s="31"/>
      <c r="X605" s="31"/>
      <c r="Y605" s="31"/>
      <c r="Z605" s="31"/>
      <c r="AA605" s="31"/>
      <c r="AB605" s="31"/>
      <c r="AC605" s="31"/>
      <c r="AD605" s="31"/>
      <c r="AE605" s="31"/>
      <c r="AR605" s="172" t="s">
        <v>140</v>
      </c>
      <c r="AT605" s="172" t="s">
        <v>135</v>
      </c>
      <c r="AU605" s="172" t="s">
        <v>78</v>
      </c>
      <c r="AY605" s="14" t="s">
        <v>141</v>
      </c>
      <c r="BE605" s="173">
        <f>IF(N605="základní",J605,0)</f>
        <v>0</v>
      </c>
      <c r="BF605" s="173">
        <f>IF(N605="snížená",J605,0)</f>
        <v>0</v>
      </c>
      <c r="BG605" s="173">
        <f>IF(N605="zákl. přenesená",J605,0)</f>
        <v>0</v>
      </c>
      <c r="BH605" s="173">
        <f>IF(N605="sníž. přenesená",J605,0)</f>
        <v>0</v>
      </c>
      <c r="BI605" s="173">
        <f>IF(N605="nulová",J605,0)</f>
        <v>0</v>
      </c>
      <c r="BJ605" s="14" t="s">
        <v>86</v>
      </c>
      <c r="BK605" s="173">
        <f>ROUND(I605*H605,2)</f>
        <v>0</v>
      </c>
      <c r="BL605" s="14" t="s">
        <v>140</v>
      </c>
      <c r="BM605" s="172" t="s">
        <v>1113</v>
      </c>
    </row>
    <row r="606" spans="1:65" s="2" customFormat="1" ht="68.25">
      <c r="A606" s="31"/>
      <c r="B606" s="32"/>
      <c r="C606" s="33"/>
      <c r="D606" s="174" t="s">
        <v>143</v>
      </c>
      <c r="E606" s="33"/>
      <c r="F606" s="175" t="s">
        <v>1114</v>
      </c>
      <c r="G606" s="33"/>
      <c r="H606" s="33"/>
      <c r="I606" s="176"/>
      <c r="J606" s="33"/>
      <c r="K606" s="33"/>
      <c r="L606" s="36"/>
      <c r="M606" s="177"/>
      <c r="N606" s="178"/>
      <c r="O606" s="68"/>
      <c r="P606" s="68"/>
      <c r="Q606" s="68"/>
      <c r="R606" s="68"/>
      <c r="S606" s="68"/>
      <c r="T606" s="69"/>
      <c r="U606" s="31"/>
      <c r="V606" s="31"/>
      <c r="W606" s="31"/>
      <c r="X606" s="31"/>
      <c r="Y606" s="31"/>
      <c r="Z606" s="31"/>
      <c r="AA606" s="31"/>
      <c r="AB606" s="31"/>
      <c r="AC606" s="31"/>
      <c r="AD606" s="31"/>
      <c r="AE606" s="31"/>
      <c r="AT606" s="14" t="s">
        <v>143</v>
      </c>
      <c r="AU606" s="14" t="s">
        <v>78</v>
      </c>
    </row>
    <row r="607" spans="1:65" s="2" customFormat="1" ht="19.5">
      <c r="A607" s="31"/>
      <c r="B607" s="32"/>
      <c r="C607" s="33"/>
      <c r="D607" s="174" t="s">
        <v>224</v>
      </c>
      <c r="E607" s="33"/>
      <c r="F607" s="179" t="s">
        <v>1074</v>
      </c>
      <c r="G607" s="33"/>
      <c r="H607" s="33"/>
      <c r="I607" s="176"/>
      <c r="J607" s="33"/>
      <c r="K607" s="33"/>
      <c r="L607" s="36"/>
      <c r="M607" s="177"/>
      <c r="N607" s="178"/>
      <c r="O607" s="68"/>
      <c r="P607" s="68"/>
      <c r="Q607" s="68"/>
      <c r="R607" s="68"/>
      <c r="S607" s="68"/>
      <c r="T607" s="69"/>
      <c r="U607" s="31"/>
      <c r="V607" s="31"/>
      <c r="W607" s="31"/>
      <c r="X607" s="31"/>
      <c r="Y607" s="31"/>
      <c r="Z607" s="31"/>
      <c r="AA607" s="31"/>
      <c r="AB607" s="31"/>
      <c r="AC607" s="31"/>
      <c r="AD607" s="31"/>
      <c r="AE607" s="31"/>
      <c r="AT607" s="14" t="s">
        <v>224</v>
      </c>
      <c r="AU607" s="14" t="s">
        <v>78</v>
      </c>
    </row>
    <row r="608" spans="1:65" s="2" customFormat="1" ht="24.2" customHeight="1">
      <c r="A608" s="31"/>
      <c r="B608" s="32"/>
      <c r="C608" s="161" t="s">
        <v>1115</v>
      </c>
      <c r="D608" s="161" t="s">
        <v>135</v>
      </c>
      <c r="E608" s="162" t="s">
        <v>1116</v>
      </c>
      <c r="F608" s="163" t="s">
        <v>1117</v>
      </c>
      <c r="G608" s="164" t="s">
        <v>574</v>
      </c>
      <c r="H608" s="165">
        <v>20</v>
      </c>
      <c r="I608" s="166"/>
      <c r="J608" s="167">
        <f>ROUND(I608*H608,2)</f>
        <v>0</v>
      </c>
      <c r="K608" s="163" t="s">
        <v>139</v>
      </c>
      <c r="L608" s="36"/>
      <c r="M608" s="168" t="s">
        <v>1</v>
      </c>
      <c r="N608" s="169" t="s">
        <v>43</v>
      </c>
      <c r="O608" s="68"/>
      <c r="P608" s="170">
        <f>O608*H608</f>
        <v>0</v>
      </c>
      <c r="Q608" s="170">
        <v>0</v>
      </c>
      <c r="R608" s="170">
        <f>Q608*H608</f>
        <v>0</v>
      </c>
      <c r="S608" s="170">
        <v>0</v>
      </c>
      <c r="T608" s="171">
        <f>S608*H608</f>
        <v>0</v>
      </c>
      <c r="U608" s="31"/>
      <c r="V608" s="31"/>
      <c r="W608" s="31"/>
      <c r="X608" s="31"/>
      <c r="Y608" s="31"/>
      <c r="Z608" s="31"/>
      <c r="AA608" s="31"/>
      <c r="AB608" s="31"/>
      <c r="AC608" s="31"/>
      <c r="AD608" s="31"/>
      <c r="AE608" s="31"/>
      <c r="AR608" s="172" t="s">
        <v>140</v>
      </c>
      <c r="AT608" s="172" t="s">
        <v>135</v>
      </c>
      <c r="AU608" s="172" t="s">
        <v>78</v>
      </c>
      <c r="AY608" s="14" t="s">
        <v>141</v>
      </c>
      <c r="BE608" s="173">
        <f>IF(N608="základní",J608,0)</f>
        <v>0</v>
      </c>
      <c r="BF608" s="173">
        <f>IF(N608="snížená",J608,0)</f>
        <v>0</v>
      </c>
      <c r="BG608" s="173">
        <f>IF(N608="zákl. přenesená",J608,0)</f>
        <v>0</v>
      </c>
      <c r="BH608" s="173">
        <f>IF(N608="sníž. přenesená",J608,0)</f>
        <v>0</v>
      </c>
      <c r="BI608" s="173">
        <f>IF(N608="nulová",J608,0)</f>
        <v>0</v>
      </c>
      <c r="BJ608" s="14" t="s">
        <v>86</v>
      </c>
      <c r="BK608" s="173">
        <f>ROUND(I608*H608,2)</f>
        <v>0</v>
      </c>
      <c r="BL608" s="14" t="s">
        <v>140</v>
      </c>
      <c r="BM608" s="172" t="s">
        <v>1118</v>
      </c>
    </row>
    <row r="609" spans="1:65" s="2" customFormat="1" ht="68.25">
      <c r="A609" s="31"/>
      <c r="B609" s="32"/>
      <c r="C609" s="33"/>
      <c r="D609" s="174" t="s">
        <v>143</v>
      </c>
      <c r="E609" s="33"/>
      <c r="F609" s="175" t="s">
        <v>1119</v>
      </c>
      <c r="G609" s="33"/>
      <c r="H609" s="33"/>
      <c r="I609" s="176"/>
      <c r="J609" s="33"/>
      <c r="K609" s="33"/>
      <c r="L609" s="36"/>
      <c r="M609" s="177"/>
      <c r="N609" s="178"/>
      <c r="O609" s="68"/>
      <c r="P609" s="68"/>
      <c r="Q609" s="68"/>
      <c r="R609" s="68"/>
      <c r="S609" s="68"/>
      <c r="T609" s="69"/>
      <c r="U609" s="31"/>
      <c r="V609" s="31"/>
      <c r="W609" s="31"/>
      <c r="X609" s="31"/>
      <c r="Y609" s="31"/>
      <c r="Z609" s="31"/>
      <c r="AA609" s="31"/>
      <c r="AB609" s="31"/>
      <c r="AC609" s="31"/>
      <c r="AD609" s="31"/>
      <c r="AE609" s="31"/>
      <c r="AT609" s="14" t="s">
        <v>143</v>
      </c>
      <c r="AU609" s="14" t="s">
        <v>78</v>
      </c>
    </row>
    <row r="610" spans="1:65" s="2" customFormat="1" ht="19.5">
      <c r="A610" s="31"/>
      <c r="B610" s="32"/>
      <c r="C610" s="33"/>
      <c r="D610" s="174" t="s">
        <v>224</v>
      </c>
      <c r="E610" s="33"/>
      <c r="F610" s="179" t="s">
        <v>1074</v>
      </c>
      <c r="G610" s="33"/>
      <c r="H610" s="33"/>
      <c r="I610" s="176"/>
      <c r="J610" s="33"/>
      <c r="K610" s="33"/>
      <c r="L610" s="36"/>
      <c r="M610" s="177"/>
      <c r="N610" s="178"/>
      <c r="O610" s="68"/>
      <c r="P610" s="68"/>
      <c r="Q610" s="68"/>
      <c r="R610" s="68"/>
      <c r="S610" s="68"/>
      <c r="T610" s="69"/>
      <c r="U610" s="31"/>
      <c r="V610" s="31"/>
      <c r="W610" s="31"/>
      <c r="X610" s="31"/>
      <c r="Y610" s="31"/>
      <c r="Z610" s="31"/>
      <c r="AA610" s="31"/>
      <c r="AB610" s="31"/>
      <c r="AC610" s="31"/>
      <c r="AD610" s="31"/>
      <c r="AE610" s="31"/>
      <c r="AT610" s="14" t="s">
        <v>224</v>
      </c>
      <c r="AU610" s="14" t="s">
        <v>78</v>
      </c>
    </row>
    <row r="611" spans="1:65" s="2" customFormat="1" ht="24.2" customHeight="1">
      <c r="A611" s="31"/>
      <c r="B611" s="32"/>
      <c r="C611" s="161" t="s">
        <v>1120</v>
      </c>
      <c r="D611" s="161" t="s">
        <v>135</v>
      </c>
      <c r="E611" s="162" t="s">
        <v>1121</v>
      </c>
      <c r="F611" s="163" t="s">
        <v>1122</v>
      </c>
      <c r="G611" s="164" t="s">
        <v>574</v>
      </c>
      <c r="H611" s="165">
        <v>20</v>
      </c>
      <c r="I611" s="166"/>
      <c r="J611" s="167">
        <f>ROUND(I611*H611,2)</f>
        <v>0</v>
      </c>
      <c r="K611" s="163" t="s">
        <v>139</v>
      </c>
      <c r="L611" s="36"/>
      <c r="M611" s="168" t="s">
        <v>1</v>
      </c>
      <c r="N611" s="169" t="s">
        <v>43</v>
      </c>
      <c r="O611" s="68"/>
      <c r="P611" s="170">
        <f>O611*H611</f>
        <v>0</v>
      </c>
      <c r="Q611" s="170">
        <v>0</v>
      </c>
      <c r="R611" s="170">
        <f>Q611*H611</f>
        <v>0</v>
      </c>
      <c r="S611" s="170">
        <v>0</v>
      </c>
      <c r="T611" s="171">
        <f>S611*H611</f>
        <v>0</v>
      </c>
      <c r="U611" s="31"/>
      <c r="V611" s="31"/>
      <c r="W611" s="31"/>
      <c r="X611" s="31"/>
      <c r="Y611" s="31"/>
      <c r="Z611" s="31"/>
      <c r="AA611" s="31"/>
      <c r="AB611" s="31"/>
      <c r="AC611" s="31"/>
      <c r="AD611" s="31"/>
      <c r="AE611" s="31"/>
      <c r="AR611" s="172" t="s">
        <v>140</v>
      </c>
      <c r="AT611" s="172" t="s">
        <v>135</v>
      </c>
      <c r="AU611" s="172" t="s">
        <v>78</v>
      </c>
      <c r="AY611" s="14" t="s">
        <v>141</v>
      </c>
      <c r="BE611" s="173">
        <f>IF(N611="základní",J611,0)</f>
        <v>0</v>
      </c>
      <c r="BF611" s="173">
        <f>IF(N611="snížená",J611,0)</f>
        <v>0</v>
      </c>
      <c r="BG611" s="173">
        <f>IF(N611="zákl. přenesená",J611,0)</f>
        <v>0</v>
      </c>
      <c r="BH611" s="173">
        <f>IF(N611="sníž. přenesená",J611,0)</f>
        <v>0</v>
      </c>
      <c r="BI611" s="173">
        <f>IF(N611="nulová",J611,0)</f>
        <v>0</v>
      </c>
      <c r="BJ611" s="14" t="s">
        <v>86</v>
      </c>
      <c r="BK611" s="173">
        <f>ROUND(I611*H611,2)</f>
        <v>0</v>
      </c>
      <c r="BL611" s="14" t="s">
        <v>140</v>
      </c>
      <c r="BM611" s="172" t="s">
        <v>1123</v>
      </c>
    </row>
    <row r="612" spans="1:65" s="2" customFormat="1" ht="68.25">
      <c r="A612" s="31"/>
      <c r="B612" s="32"/>
      <c r="C612" s="33"/>
      <c r="D612" s="174" t="s">
        <v>143</v>
      </c>
      <c r="E612" s="33"/>
      <c r="F612" s="175" t="s">
        <v>1124</v>
      </c>
      <c r="G612" s="33"/>
      <c r="H612" s="33"/>
      <c r="I612" s="176"/>
      <c r="J612" s="33"/>
      <c r="K612" s="33"/>
      <c r="L612" s="36"/>
      <c r="M612" s="177"/>
      <c r="N612" s="178"/>
      <c r="O612" s="68"/>
      <c r="P612" s="68"/>
      <c r="Q612" s="68"/>
      <c r="R612" s="68"/>
      <c r="S612" s="68"/>
      <c r="T612" s="69"/>
      <c r="U612" s="31"/>
      <c r="V612" s="31"/>
      <c r="W612" s="31"/>
      <c r="X612" s="31"/>
      <c r="Y612" s="31"/>
      <c r="Z612" s="31"/>
      <c r="AA612" s="31"/>
      <c r="AB612" s="31"/>
      <c r="AC612" s="31"/>
      <c r="AD612" s="31"/>
      <c r="AE612" s="31"/>
      <c r="AT612" s="14" t="s">
        <v>143</v>
      </c>
      <c r="AU612" s="14" t="s">
        <v>78</v>
      </c>
    </row>
    <row r="613" spans="1:65" s="2" customFormat="1" ht="19.5">
      <c r="A613" s="31"/>
      <c r="B613" s="32"/>
      <c r="C613" s="33"/>
      <c r="D613" s="174" t="s">
        <v>224</v>
      </c>
      <c r="E613" s="33"/>
      <c r="F613" s="179" t="s">
        <v>1074</v>
      </c>
      <c r="G613" s="33"/>
      <c r="H613" s="33"/>
      <c r="I613" s="176"/>
      <c r="J613" s="33"/>
      <c r="K613" s="33"/>
      <c r="L613" s="36"/>
      <c r="M613" s="177"/>
      <c r="N613" s="178"/>
      <c r="O613" s="68"/>
      <c r="P613" s="68"/>
      <c r="Q613" s="68"/>
      <c r="R613" s="68"/>
      <c r="S613" s="68"/>
      <c r="T613" s="69"/>
      <c r="U613" s="31"/>
      <c r="V613" s="31"/>
      <c r="W613" s="31"/>
      <c r="X613" s="31"/>
      <c r="Y613" s="31"/>
      <c r="Z613" s="31"/>
      <c r="AA613" s="31"/>
      <c r="AB613" s="31"/>
      <c r="AC613" s="31"/>
      <c r="AD613" s="31"/>
      <c r="AE613" s="31"/>
      <c r="AT613" s="14" t="s">
        <v>224</v>
      </c>
      <c r="AU613" s="14" t="s">
        <v>78</v>
      </c>
    </row>
    <row r="614" spans="1:65" s="2" customFormat="1" ht="24.2" customHeight="1">
      <c r="A614" s="31"/>
      <c r="B614" s="32"/>
      <c r="C614" s="161" t="s">
        <v>1125</v>
      </c>
      <c r="D614" s="161" t="s">
        <v>135</v>
      </c>
      <c r="E614" s="162" t="s">
        <v>1126</v>
      </c>
      <c r="F614" s="163" t="s">
        <v>1127</v>
      </c>
      <c r="G614" s="164" t="s">
        <v>574</v>
      </c>
      <c r="H614" s="165">
        <v>20</v>
      </c>
      <c r="I614" s="166"/>
      <c r="J614" s="167">
        <f>ROUND(I614*H614,2)</f>
        <v>0</v>
      </c>
      <c r="K614" s="163" t="s">
        <v>139</v>
      </c>
      <c r="L614" s="36"/>
      <c r="M614" s="168" t="s">
        <v>1</v>
      </c>
      <c r="N614" s="169" t="s">
        <v>43</v>
      </c>
      <c r="O614" s="68"/>
      <c r="P614" s="170">
        <f>O614*H614</f>
        <v>0</v>
      </c>
      <c r="Q614" s="170">
        <v>0</v>
      </c>
      <c r="R614" s="170">
        <f>Q614*H614</f>
        <v>0</v>
      </c>
      <c r="S614" s="170">
        <v>0</v>
      </c>
      <c r="T614" s="171">
        <f>S614*H614</f>
        <v>0</v>
      </c>
      <c r="U614" s="31"/>
      <c r="V614" s="31"/>
      <c r="W614" s="31"/>
      <c r="X614" s="31"/>
      <c r="Y614" s="31"/>
      <c r="Z614" s="31"/>
      <c r="AA614" s="31"/>
      <c r="AB614" s="31"/>
      <c r="AC614" s="31"/>
      <c r="AD614" s="31"/>
      <c r="AE614" s="31"/>
      <c r="AR614" s="172" t="s">
        <v>140</v>
      </c>
      <c r="AT614" s="172" t="s">
        <v>135</v>
      </c>
      <c r="AU614" s="172" t="s">
        <v>78</v>
      </c>
      <c r="AY614" s="14" t="s">
        <v>141</v>
      </c>
      <c r="BE614" s="173">
        <f>IF(N614="základní",J614,0)</f>
        <v>0</v>
      </c>
      <c r="BF614" s="173">
        <f>IF(N614="snížená",J614,0)</f>
        <v>0</v>
      </c>
      <c r="BG614" s="173">
        <f>IF(N614="zákl. přenesená",J614,0)</f>
        <v>0</v>
      </c>
      <c r="BH614" s="173">
        <f>IF(N614="sníž. přenesená",J614,0)</f>
        <v>0</v>
      </c>
      <c r="BI614" s="173">
        <f>IF(N614="nulová",J614,0)</f>
        <v>0</v>
      </c>
      <c r="BJ614" s="14" t="s">
        <v>86</v>
      </c>
      <c r="BK614" s="173">
        <f>ROUND(I614*H614,2)</f>
        <v>0</v>
      </c>
      <c r="BL614" s="14" t="s">
        <v>140</v>
      </c>
      <c r="BM614" s="172" t="s">
        <v>1128</v>
      </c>
    </row>
    <row r="615" spans="1:65" s="2" customFormat="1" ht="68.25">
      <c r="A615" s="31"/>
      <c r="B615" s="32"/>
      <c r="C615" s="33"/>
      <c r="D615" s="174" t="s">
        <v>143</v>
      </c>
      <c r="E615" s="33"/>
      <c r="F615" s="175" t="s">
        <v>1129</v>
      </c>
      <c r="G615" s="33"/>
      <c r="H615" s="33"/>
      <c r="I615" s="176"/>
      <c r="J615" s="33"/>
      <c r="K615" s="33"/>
      <c r="L615" s="36"/>
      <c r="M615" s="177"/>
      <c r="N615" s="178"/>
      <c r="O615" s="68"/>
      <c r="P615" s="68"/>
      <c r="Q615" s="68"/>
      <c r="R615" s="68"/>
      <c r="S615" s="68"/>
      <c r="T615" s="69"/>
      <c r="U615" s="31"/>
      <c r="V615" s="31"/>
      <c r="W615" s="31"/>
      <c r="X615" s="31"/>
      <c r="Y615" s="31"/>
      <c r="Z615" s="31"/>
      <c r="AA615" s="31"/>
      <c r="AB615" s="31"/>
      <c r="AC615" s="31"/>
      <c r="AD615" s="31"/>
      <c r="AE615" s="31"/>
      <c r="AT615" s="14" t="s">
        <v>143</v>
      </c>
      <c r="AU615" s="14" t="s">
        <v>78</v>
      </c>
    </row>
    <row r="616" spans="1:65" s="2" customFormat="1" ht="19.5">
      <c r="A616" s="31"/>
      <c r="B616" s="32"/>
      <c r="C616" s="33"/>
      <c r="D616" s="174" t="s">
        <v>224</v>
      </c>
      <c r="E616" s="33"/>
      <c r="F616" s="179" t="s">
        <v>1074</v>
      </c>
      <c r="G616" s="33"/>
      <c r="H616" s="33"/>
      <c r="I616" s="176"/>
      <c r="J616" s="33"/>
      <c r="K616" s="33"/>
      <c r="L616" s="36"/>
      <c r="M616" s="177"/>
      <c r="N616" s="178"/>
      <c r="O616" s="68"/>
      <c r="P616" s="68"/>
      <c r="Q616" s="68"/>
      <c r="R616" s="68"/>
      <c r="S616" s="68"/>
      <c r="T616" s="69"/>
      <c r="U616" s="31"/>
      <c r="V616" s="31"/>
      <c r="W616" s="31"/>
      <c r="X616" s="31"/>
      <c r="Y616" s="31"/>
      <c r="Z616" s="31"/>
      <c r="AA616" s="31"/>
      <c r="AB616" s="31"/>
      <c r="AC616" s="31"/>
      <c r="AD616" s="31"/>
      <c r="AE616" s="31"/>
      <c r="AT616" s="14" t="s">
        <v>224</v>
      </c>
      <c r="AU616" s="14" t="s">
        <v>78</v>
      </c>
    </row>
    <row r="617" spans="1:65" s="2" customFormat="1" ht="24.2" customHeight="1">
      <c r="A617" s="31"/>
      <c r="B617" s="32"/>
      <c r="C617" s="161" t="s">
        <v>1130</v>
      </c>
      <c r="D617" s="161" t="s">
        <v>135</v>
      </c>
      <c r="E617" s="162" t="s">
        <v>1131</v>
      </c>
      <c r="F617" s="163" t="s">
        <v>1132</v>
      </c>
      <c r="G617" s="164" t="s">
        <v>574</v>
      </c>
      <c r="H617" s="165">
        <v>20</v>
      </c>
      <c r="I617" s="166"/>
      <c r="J617" s="167">
        <f>ROUND(I617*H617,2)</f>
        <v>0</v>
      </c>
      <c r="K617" s="163" t="s">
        <v>139</v>
      </c>
      <c r="L617" s="36"/>
      <c r="M617" s="168" t="s">
        <v>1</v>
      </c>
      <c r="N617" s="169" t="s">
        <v>43</v>
      </c>
      <c r="O617" s="68"/>
      <c r="P617" s="170">
        <f>O617*H617</f>
        <v>0</v>
      </c>
      <c r="Q617" s="170">
        <v>0</v>
      </c>
      <c r="R617" s="170">
        <f>Q617*H617</f>
        <v>0</v>
      </c>
      <c r="S617" s="170">
        <v>0</v>
      </c>
      <c r="T617" s="171">
        <f>S617*H617</f>
        <v>0</v>
      </c>
      <c r="U617" s="31"/>
      <c r="V617" s="31"/>
      <c r="W617" s="31"/>
      <c r="X617" s="31"/>
      <c r="Y617" s="31"/>
      <c r="Z617" s="31"/>
      <c r="AA617" s="31"/>
      <c r="AB617" s="31"/>
      <c r="AC617" s="31"/>
      <c r="AD617" s="31"/>
      <c r="AE617" s="31"/>
      <c r="AR617" s="172" t="s">
        <v>140</v>
      </c>
      <c r="AT617" s="172" t="s">
        <v>135</v>
      </c>
      <c r="AU617" s="172" t="s">
        <v>78</v>
      </c>
      <c r="AY617" s="14" t="s">
        <v>141</v>
      </c>
      <c r="BE617" s="173">
        <f>IF(N617="základní",J617,0)</f>
        <v>0</v>
      </c>
      <c r="BF617" s="173">
        <f>IF(N617="snížená",J617,0)</f>
        <v>0</v>
      </c>
      <c r="BG617" s="173">
        <f>IF(N617="zákl. přenesená",J617,0)</f>
        <v>0</v>
      </c>
      <c r="BH617" s="173">
        <f>IF(N617="sníž. přenesená",J617,0)</f>
        <v>0</v>
      </c>
      <c r="BI617" s="173">
        <f>IF(N617="nulová",J617,0)</f>
        <v>0</v>
      </c>
      <c r="BJ617" s="14" t="s">
        <v>86</v>
      </c>
      <c r="BK617" s="173">
        <f>ROUND(I617*H617,2)</f>
        <v>0</v>
      </c>
      <c r="BL617" s="14" t="s">
        <v>140</v>
      </c>
      <c r="BM617" s="172" t="s">
        <v>1133</v>
      </c>
    </row>
    <row r="618" spans="1:65" s="2" customFormat="1" ht="68.25">
      <c r="A618" s="31"/>
      <c r="B618" s="32"/>
      <c r="C618" s="33"/>
      <c r="D618" s="174" t="s">
        <v>143</v>
      </c>
      <c r="E618" s="33"/>
      <c r="F618" s="175" t="s">
        <v>1134</v>
      </c>
      <c r="G618" s="33"/>
      <c r="H618" s="33"/>
      <c r="I618" s="176"/>
      <c r="J618" s="33"/>
      <c r="K618" s="33"/>
      <c r="L618" s="36"/>
      <c r="M618" s="177"/>
      <c r="N618" s="178"/>
      <c r="O618" s="68"/>
      <c r="P618" s="68"/>
      <c r="Q618" s="68"/>
      <c r="R618" s="68"/>
      <c r="S618" s="68"/>
      <c r="T618" s="69"/>
      <c r="U618" s="31"/>
      <c r="V618" s="31"/>
      <c r="W618" s="31"/>
      <c r="X618" s="31"/>
      <c r="Y618" s="31"/>
      <c r="Z618" s="31"/>
      <c r="AA618" s="31"/>
      <c r="AB618" s="31"/>
      <c r="AC618" s="31"/>
      <c r="AD618" s="31"/>
      <c r="AE618" s="31"/>
      <c r="AT618" s="14" t="s">
        <v>143</v>
      </c>
      <c r="AU618" s="14" t="s">
        <v>78</v>
      </c>
    </row>
    <row r="619" spans="1:65" s="2" customFormat="1" ht="19.5">
      <c r="A619" s="31"/>
      <c r="B619" s="32"/>
      <c r="C619" s="33"/>
      <c r="D619" s="174" t="s">
        <v>224</v>
      </c>
      <c r="E619" s="33"/>
      <c r="F619" s="179" t="s">
        <v>1074</v>
      </c>
      <c r="G619" s="33"/>
      <c r="H619" s="33"/>
      <c r="I619" s="176"/>
      <c r="J619" s="33"/>
      <c r="K619" s="33"/>
      <c r="L619" s="36"/>
      <c r="M619" s="177"/>
      <c r="N619" s="178"/>
      <c r="O619" s="68"/>
      <c r="P619" s="68"/>
      <c r="Q619" s="68"/>
      <c r="R619" s="68"/>
      <c r="S619" s="68"/>
      <c r="T619" s="69"/>
      <c r="U619" s="31"/>
      <c r="V619" s="31"/>
      <c r="W619" s="31"/>
      <c r="X619" s="31"/>
      <c r="Y619" s="31"/>
      <c r="Z619" s="31"/>
      <c r="AA619" s="31"/>
      <c r="AB619" s="31"/>
      <c r="AC619" s="31"/>
      <c r="AD619" s="31"/>
      <c r="AE619" s="31"/>
      <c r="AT619" s="14" t="s">
        <v>224</v>
      </c>
      <c r="AU619" s="14" t="s">
        <v>78</v>
      </c>
    </row>
    <row r="620" spans="1:65" s="2" customFormat="1" ht="24.2" customHeight="1">
      <c r="A620" s="31"/>
      <c r="B620" s="32"/>
      <c r="C620" s="161" t="s">
        <v>1135</v>
      </c>
      <c r="D620" s="161" t="s">
        <v>135</v>
      </c>
      <c r="E620" s="162" t="s">
        <v>1136</v>
      </c>
      <c r="F620" s="163" t="s">
        <v>1137</v>
      </c>
      <c r="G620" s="164" t="s">
        <v>574</v>
      </c>
      <c r="H620" s="165">
        <v>20</v>
      </c>
      <c r="I620" s="166"/>
      <c r="J620" s="167">
        <f>ROUND(I620*H620,2)</f>
        <v>0</v>
      </c>
      <c r="K620" s="163" t="s">
        <v>139</v>
      </c>
      <c r="L620" s="36"/>
      <c r="M620" s="168" t="s">
        <v>1</v>
      </c>
      <c r="N620" s="169" t="s">
        <v>43</v>
      </c>
      <c r="O620" s="68"/>
      <c r="P620" s="170">
        <f>O620*H620</f>
        <v>0</v>
      </c>
      <c r="Q620" s="170">
        <v>0</v>
      </c>
      <c r="R620" s="170">
        <f>Q620*H620</f>
        <v>0</v>
      </c>
      <c r="S620" s="170">
        <v>0</v>
      </c>
      <c r="T620" s="171">
        <f>S620*H620</f>
        <v>0</v>
      </c>
      <c r="U620" s="31"/>
      <c r="V620" s="31"/>
      <c r="W620" s="31"/>
      <c r="X620" s="31"/>
      <c r="Y620" s="31"/>
      <c r="Z620" s="31"/>
      <c r="AA620" s="31"/>
      <c r="AB620" s="31"/>
      <c r="AC620" s="31"/>
      <c r="AD620" s="31"/>
      <c r="AE620" s="31"/>
      <c r="AR620" s="172" t="s">
        <v>140</v>
      </c>
      <c r="AT620" s="172" t="s">
        <v>135</v>
      </c>
      <c r="AU620" s="172" t="s">
        <v>78</v>
      </c>
      <c r="AY620" s="14" t="s">
        <v>141</v>
      </c>
      <c r="BE620" s="173">
        <f>IF(N620="základní",J620,0)</f>
        <v>0</v>
      </c>
      <c r="BF620" s="173">
        <f>IF(N620="snížená",J620,0)</f>
        <v>0</v>
      </c>
      <c r="BG620" s="173">
        <f>IF(N620="zákl. přenesená",J620,0)</f>
        <v>0</v>
      </c>
      <c r="BH620" s="173">
        <f>IF(N620="sníž. přenesená",J620,0)</f>
        <v>0</v>
      </c>
      <c r="BI620" s="173">
        <f>IF(N620="nulová",J620,0)</f>
        <v>0</v>
      </c>
      <c r="BJ620" s="14" t="s">
        <v>86</v>
      </c>
      <c r="BK620" s="173">
        <f>ROUND(I620*H620,2)</f>
        <v>0</v>
      </c>
      <c r="BL620" s="14" t="s">
        <v>140</v>
      </c>
      <c r="BM620" s="172" t="s">
        <v>1138</v>
      </c>
    </row>
    <row r="621" spans="1:65" s="2" customFormat="1" ht="68.25">
      <c r="A621" s="31"/>
      <c r="B621" s="32"/>
      <c r="C621" s="33"/>
      <c r="D621" s="174" t="s">
        <v>143</v>
      </c>
      <c r="E621" s="33"/>
      <c r="F621" s="175" t="s">
        <v>1139</v>
      </c>
      <c r="G621" s="33"/>
      <c r="H621" s="33"/>
      <c r="I621" s="176"/>
      <c r="J621" s="33"/>
      <c r="K621" s="33"/>
      <c r="L621" s="36"/>
      <c r="M621" s="177"/>
      <c r="N621" s="178"/>
      <c r="O621" s="68"/>
      <c r="P621" s="68"/>
      <c r="Q621" s="68"/>
      <c r="R621" s="68"/>
      <c r="S621" s="68"/>
      <c r="T621" s="69"/>
      <c r="U621" s="31"/>
      <c r="V621" s="31"/>
      <c r="W621" s="31"/>
      <c r="X621" s="31"/>
      <c r="Y621" s="31"/>
      <c r="Z621" s="31"/>
      <c r="AA621" s="31"/>
      <c r="AB621" s="31"/>
      <c r="AC621" s="31"/>
      <c r="AD621" s="31"/>
      <c r="AE621" s="31"/>
      <c r="AT621" s="14" t="s">
        <v>143</v>
      </c>
      <c r="AU621" s="14" t="s">
        <v>78</v>
      </c>
    </row>
    <row r="622" spans="1:65" s="2" customFormat="1" ht="19.5">
      <c r="A622" s="31"/>
      <c r="B622" s="32"/>
      <c r="C622" s="33"/>
      <c r="D622" s="174" t="s">
        <v>224</v>
      </c>
      <c r="E622" s="33"/>
      <c r="F622" s="179" t="s">
        <v>1074</v>
      </c>
      <c r="G622" s="33"/>
      <c r="H622" s="33"/>
      <c r="I622" s="176"/>
      <c r="J622" s="33"/>
      <c r="K622" s="33"/>
      <c r="L622" s="36"/>
      <c r="M622" s="177"/>
      <c r="N622" s="178"/>
      <c r="O622" s="68"/>
      <c r="P622" s="68"/>
      <c r="Q622" s="68"/>
      <c r="R622" s="68"/>
      <c r="S622" s="68"/>
      <c r="T622" s="69"/>
      <c r="U622" s="31"/>
      <c r="V622" s="31"/>
      <c r="W622" s="31"/>
      <c r="X622" s="31"/>
      <c r="Y622" s="31"/>
      <c r="Z622" s="31"/>
      <c r="AA622" s="31"/>
      <c r="AB622" s="31"/>
      <c r="AC622" s="31"/>
      <c r="AD622" s="31"/>
      <c r="AE622" s="31"/>
      <c r="AT622" s="14" t="s">
        <v>224</v>
      </c>
      <c r="AU622" s="14" t="s">
        <v>78</v>
      </c>
    </row>
    <row r="623" spans="1:65" s="2" customFormat="1" ht="24.2" customHeight="1">
      <c r="A623" s="31"/>
      <c r="B623" s="32"/>
      <c r="C623" s="161" t="s">
        <v>1140</v>
      </c>
      <c r="D623" s="161" t="s">
        <v>135</v>
      </c>
      <c r="E623" s="162" t="s">
        <v>1141</v>
      </c>
      <c r="F623" s="163" t="s">
        <v>1142</v>
      </c>
      <c r="G623" s="164" t="s">
        <v>574</v>
      </c>
      <c r="H623" s="165">
        <v>20</v>
      </c>
      <c r="I623" s="166"/>
      <c r="J623" s="167">
        <f>ROUND(I623*H623,2)</f>
        <v>0</v>
      </c>
      <c r="K623" s="163" t="s">
        <v>139</v>
      </c>
      <c r="L623" s="36"/>
      <c r="M623" s="168" t="s">
        <v>1</v>
      </c>
      <c r="N623" s="169" t="s">
        <v>43</v>
      </c>
      <c r="O623" s="68"/>
      <c r="P623" s="170">
        <f>O623*H623</f>
        <v>0</v>
      </c>
      <c r="Q623" s="170">
        <v>0</v>
      </c>
      <c r="R623" s="170">
        <f>Q623*H623</f>
        <v>0</v>
      </c>
      <c r="S623" s="170">
        <v>0</v>
      </c>
      <c r="T623" s="171">
        <f>S623*H623</f>
        <v>0</v>
      </c>
      <c r="U623" s="31"/>
      <c r="V623" s="31"/>
      <c r="W623" s="31"/>
      <c r="X623" s="31"/>
      <c r="Y623" s="31"/>
      <c r="Z623" s="31"/>
      <c r="AA623" s="31"/>
      <c r="AB623" s="31"/>
      <c r="AC623" s="31"/>
      <c r="AD623" s="31"/>
      <c r="AE623" s="31"/>
      <c r="AR623" s="172" t="s">
        <v>140</v>
      </c>
      <c r="AT623" s="172" t="s">
        <v>135</v>
      </c>
      <c r="AU623" s="172" t="s">
        <v>78</v>
      </c>
      <c r="AY623" s="14" t="s">
        <v>141</v>
      </c>
      <c r="BE623" s="173">
        <f>IF(N623="základní",J623,0)</f>
        <v>0</v>
      </c>
      <c r="BF623" s="173">
        <f>IF(N623="snížená",J623,0)</f>
        <v>0</v>
      </c>
      <c r="BG623" s="173">
        <f>IF(N623="zákl. přenesená",J623,0)</f>
        <v>0</v>
      </c>
      <c r="BH623" s="173">
        <f>IF(N623="sníž. přenesená",J623,0)</f>
        <v>0</v>
      </c>
      <c r="BI623" s="173">
        <f>IF(N623="nulová",J623,0)</f>
        <v>0</v>
      </c>
      <c r="BJ623" s="14" t="s">
        <v>86</v>
      </c>
      <c r="BK623" s="173">
        <f>ROUND(I623*H623,2)</f>
        <v>0</v>
      </c>
      <c r="BL623" s="14" t="s">
        <v>140</v>
      </c>
      <c r="BM623" s="172" t="s">
        <v>1143</v>
      </c>
    </row>
    <row r="624" spans="1:65" s="2" customFormat="1" ht="68.25">
      <c r="A624" s="31"/>
      <c r="B624" s="32"/>
      <c r="C624" s="33"/>
      <c r="D624" s="174" t="s">
        <v>143</v>
      </c>
      <c r="E624" s="33"/>
      <c r="F624" s="175" t="s">
        <v>1144</v>
      </c>
      <c r="G624" s="33"/>
      <c r="H624" s="33"/>
      <c r="I624" s="176"/>
      <c r="J624" s="33"/>
      <c r="K624" s="33"/>
      <c r="L624" s="36"/>
      <c r="M624" s="177"/>
      <c r="N624" s="178"/>
      <c r="O624" s="68"/>
      <c r="P624" s="68"/>
      <c r="Q624" s="68"/>
      <c r="R624" s="68"/>
      <c r="S624" s="68"/>
      <c r="T624" s="69"/>
      <c r="U624" s="31"/>
      <c r="V624" s="31"/>
      <c r="W624" s="31"/>
      <c r="X624" s="31"/>
      <c r="Y624" s="31"/>
      <c r="Z624" s="31"/>
      <c r="AA624" s="31"/>
      <c r="AB624" s="31"/>
      <c r="AC624" s="31"/>
      <c r="AD624" s="31"/>
      <c r="AE624" s="31"/>
      <c r="AT624" s="14" t="s">
        <v>143</v>
      </c>
      <c r="AU624" s="14" t="s">
        <v>78</v>
      </c>
    </row>
    <row r="625" spans="1:65" s="2" customFormat="1" ht="19.5">
      <c r="A625" s="31"/>
      <c r="B625" s="32"/>
      <c r="C625" s="33"/>
      <c r="D625" s="174" t="s">
        <v>224</v>
      </c>
      <c r="E625" s="33"/>
      <c r="F625" s="179" t="s">
        <v>1074</v>
      </c>
      <c r="G625" s="33"/>
      <c r="H625" s="33"/>
      <c r="I625" s="176"/>
      <c r="J625" s="33"/>
      <c r="K625" s="33"/>
      <c r="L625" s="36"/>
      <c r="M625" s="177"/>
      <c r="N625" s="178"/>
      <c r="O625" s="68"/>
      <c r="P625" s="68"/>
      <c r="Q625" s="68"/>
      <c r="R625" s="68"/>
      <c r="S625" s="68"/>
      <c r="T625" s="69"/>
      <c r="U625" s="31"/>
      <c r="V625" s="31"/>
      <c r="W625" s="31"/>
      <c r="X625" s="31"/>
      <c r="Y625" s="31"/>
      <c r="Z625" s="31"/>
      <c r="AA625" s="31"/>
      <c r="AB625" s="31"/>
      <c r="AC625" s="31"/>
      <c r="AD625" s="31"/>
      <c r="AE625" s="31"/>
      <c r="AT625" s="14" t="s">
        <v>224</v>
      </c>
      <c r="AU625" s="14" t="s">
        <v>78</v>
      </c>
    </row>
    <row r="626" spans="1:65" s="2" customFormat="1" ht="33" customHeight="1">
      <c r="A626" s="31"/>
      <c r="B626" s="32"/>
      <c r="C626" s="161" t="s">
        <v>1145</v>
      </c>
      <c r="D626" s="161" t="s">
        <v>135</v>
      </c>
      <c r="E626" s="162" t="s">
        <v>1146</v>
      </c>
      <c r="F626" s="163" t="s">
        <v>1147</v>
      </c>
      <c r="G626" s="164" t="s">
        <v>574</v>
      </c>
      <c r="H626" s="165">
        <v>20</v>
      </c>
      <c r="I626" s="166"/>
      <c r="J626" s="167">
        <f>ROUND(I626*H626,2)</f>
        <v>0</v>
      </c>
      <c r="K626" s="163" t="s">
        <v>139</v>
      </c>
      <c r="L626" s="36"/>
      <c r="M626" s="168" t="s">
        <v>1</v>
      </c>
      <c r="N626" s="169" t="s">
        <v>43</v>
      </c>
      <c r="O626" s="68"/>
      <c r="P626" s="170">
        <f>O626*H626</f>
        <v>0</v>
      </c>
      <c r="Q626" s="170">
        <v>0</v>
      </c>
      <c r="R626" s="170">
        <f>Q626*H626</f>
        <v>0</v>
      </c>
      <c r="S626" s="170">
        <v>0</v>
      </c>
      <c r="T626" s="171">
        <f>S626*H626</f>
        <v>0</v>
      </c>
      <c r="U626" s="31"/>
      <c r="V626" s="31"/>
      <c r="W626" s="31"/>
      <c r="X626" s="31"/>
      <c r="Y626" s="31"/>
      <c r="Z626" s="31"/>
      <c r="AA626" s="31"/>
      <c r="AB626" s="31"/>
      <c r="AC626" s="31"/>
      <c r="AD626" s="31"/>
      <c r="AE626" s="31"/>
      <c r="AR626" s="172" t="s">
        <v>140</v>
      </c>
      <c r="AT626" s="172" t="s">
        <v>135</v>
      </c>
      <c r="AU626" s="172" t="s">
        <v>78</v>
      </c>
      <c r="AY626" s="14" t="s">
        <v>141</v>
      </c>
      <c r="BE626" s="173">
        <f>IF(N626="základní",J626,0)</f>
        <v>0</v>
      </c>
      <c r="BF626" s="173">
        <f>IF(N626="snížená",J626,0)</f>
        <v>0</v>
      </c>
      <c r="BG626" s="173">
        <f>IF(N626="zákl. přenesená",J626,0)</f>
        <v>0</v>
      </c>
      <c r="BH626" s="173">
        <f>IF(N626="sníž. přenesená",J626,0)</f>
        <v>0</v>
      </c>
      <c r="BI626" s="173">
        <f>IF(N626="nulová",J626,0)</f>
        <v>0</v>
      </c>
      <c r="BJ626" s="14" t="s">
        <v>86</v>
      </c>
      <c r="BK626" s="173">
        <f>ROUND(I626*H626,2)</f>
        <v>0</v>
      </c>
      <c r="BL626" s="14" t="s">
        <v>140</v>
      </c>
      <c r="BM626" s="172" t="s">
        <v>1148</v>
      </c>
    </row>
    <row r="627" spans="1:65" s="2" customFormat="1" ht="68.25">
      <c r="A627" s="31"/>
      <c r="B627" s="32"/>
      <c r="C627" s="33"/>
      <c r="D627" s="174" t="s">
        <v>143</v>
      </c>
      <c r="E627" s="33"/>
      <c r="F627" s="175" t="s">
        <v>1149</v>
      </c>
      <c r="G627" s="33"/>
      <c r="H627" s="33"/>
      <c r="I627" s="176"/>
      <c r="J627" s="33"/>
      <c r="K627" s="33"/>
      <c r="L627" s="36"/>
      <c r="M627" s="177"/>
      <c r="N627" s="178"/>
      <c r="O627" s="68"/>
      <c r="P627" s="68"/>
      <c r="Q627" s="68"/>
      <c r="R627" s="68"/>
      <c r="S627" s="68"/>
      <c r="T627" s="69"/>
      <c r="U627" s="31"/>
      <c r="V627" s="31"/>
      <c r="W627" s="31"/>
      <c r="X627" s="31"/>
      <c r="Y627" s="31"/>
      <c r="Z627" s="31"/>
      <c r="AA627" s="31"/>
      <c r="AB627" s="31"/>
      <c r="AC627" s="31"/>
      <c r="AD627" s="31"/>
      <c r="AE627" s="31"/>
      <c r="AT627" s="14" t="s">
        <v>143</v>
      </c>
      <c r="AU627" s="14" t="s">
        <v>78</v>
      </c>
    </row>
    <row r="628" spans="1:65" s="2" customFormat="1" ht="19.5">
      <c r="A628" s="31"/>
      <c r="B628" s="32"/>
      <c r="C628" s="33"/>
      <c r="D628" s="174" t="s">
        <v>224</v>
      </c>
      <c r="E628" s="33"/>
      <c r="F628" s="179" t="s">
        <v>1074</v>
      </c>
      <c r="G628" s="33"/>
      <c r="H628" s="33"/>
      <c r="I628" s="176"/>
      <c r="J628" s="33"/>
      <c r="K628" s="33"/>
      <c r="L628" s="36"/>
      <c r="M628" s="177"/>
      <c r="N628" s="178"/>
      <c r="O628" s="68"/>
      <c r="P628" s="68"/>
      <c r="Q628" s="68"/>
      <c r="R628" s="68"/>
      <c r="S628" s="68"/>
      <c r="T628" s="69"/>
      <c r="U628" s="31"/>
      <c r="V628" s="31"/>
      <c r="W628" s="31"/>
      <c r="X628" s="31"/>
      <c r="Y628" s="31"/>
      <c r="Z628" s="31"/>
      <c r="AA628" s="31"/>
      <c r="AB628" s="31"/>
      <c r="AC628" s="31"/>
      <c r="AD628" s="31"/>
      <c r="AE628" s="31"/>
      <c r="AT628" s="14" t="s">
        <v>224</v>
      </c>
      <c r="AU628" s="14" t="s">
        <v>78</v>
      </c>
    </row>
    <row r="629" spans="1:65" s="2" customFormat="1" ht="33" customHeight="1">
      <c r="A629" s="31"/>
      <c r="B629" s="32"/>
      <c r="C629" s="161" t="s">
        <v>1150</v>
      </c>
      <c r="D629" s="161" t="s">
        <v>135</v>
      </c>
      <c r="E629" s="162" t="s">
        <v>1151</v>
      </c>
      <c r="F629" s="163" t="s">
        <v>1152</v>
      </c>
      <c r="G629" s="164" t="s">
        <v>574</v>
      </c>
      <c r="H629" s="165">
        <v>20</v>
      </c>
      <c r="I629" s="166"/>
      <c r="J629" s="167">
        <f>ROUND(I629*H629,2)</f>
        <v>0</v>
      </c>
      <c r="K629" s="163" t="s">
        <v>139</v>
      </c>
      <c r="L629" s="36"/>
      <c r="M629" s="168" t="s">
        <v>1</v>
      </c>
      <c r="N629" s="169" t="s">
        <v>43</v>
      </c>
      <c r="O629" s="68"/>
      <c r="P629" s="170">
        <f>O629*H629</f>
        <v>0</v>
      </c>
      <c r="Q629" s="170">
        <v>0</v>
      </c>
      <c r="R629" s="170">
        <f>Q629*H629</f>
        <v>0</v>
      </c>
      <c r="S629" s="170">
        <v>0</v>
      </c>
      <c r="T629" s="171">
        <f>S629*H629</f>
        <v>0</v>
      </c>
      <c r="U629" s="31"/>
      <c r="V629" s="31"/>
      <c r="W629" s="31"/>
      <c r="X629" s="31"/>
      <c r="Y629" s="31"/>
      <c r="Z629" s="31"/>
      <c r="AA629" s="31"/>
      <c r="AB629" s="31"/>
      <c r="AC629" s="31"/>
      <c r="AD629" s="31"/>
      <c r="AE629" s="31"/>
      <c r="AR629" s="172" t="s">
        <v>140</v>
      </c>
      <c r="AT629" s="172" t="s">
        <v>135</v>
      </c>
      <c r="AU629" s="172" t="s">
        <v>78</v>
      </c>
      <c r="AY629" s="14" t="s">
        <v>141</v>
      </c>
      <c r="BE629" s="173">
        <f>IF(N629="základní",J629,0)</f>
        <v>0</v>
      </c>
      <c r="BF629" s="173">
        <f>IF(N629="snížená",J629,0)</f>
        <v>0</v>
      </c>
      <c r="BG629" s="173">
        <f>IF(N629="zákl. přenesená",J629,0)</f>
        <v>0</v>
      </c>
      <c r="BH629" s="173">
        <f>IF(N629="sníž. přenesená",J629,0)</f>
        <v>0</v>
      </c>
      <c r="BI629" s="173">
        <f>IF(N629="nulová",J629,0)</f>
        <v>0</v>
      </c>
      <c r="BJ629" s="14" t="s">
        <v>86</v>
      </c>
      <c r="BK629" s="173">
        <f>ROUND(I629*H629,2)</f>
        <v>0</v>
      </c>
      <c r="BL629" s="14" t="s">
        <v>140</v>
      </c>
      <c r="BM629" s="172" t="s">
        <v>1153</v>
      </c>
    </row>
    <row r="630" spans="1:65" s="2" customFormat="1" ht="68.25">
      <c r="A630" s="31"/>
      <c r="B630" s="32"/>
      <c r="C630" s="33"/>
      <c r="D630" s="174" t="s">
        <v>143</v>
      </c>
      <c r="E630" s="33"/>
      <c r="F630" s="175" t="s">
        <v>1154</v>
      </c>
      <c r="G630" s="33"/>
      <c r="H630" s="33"/>
      <c r="I630" s="176"/>
      <c r="J630" s="33"/>
      <c r="K630" s="33"/>
      <c r="L630" s="36"/>
      <c r="M630" s="177"/>
      <c r="N630" s="178"/>
      <c r="O630" s="68"/>
      <c r="P630" s="68"/>
      <c r="Q630" s="68"/>
      <c r="R630" s="68"/>
      <c r="S630" s="68"/>
      <c r="T630" s="69"/>
      <c r="U630" s="31"/>
      <c r="V630" s="31"/>
      <c r="W630" s="31"/>
      <c r="X630" s="31"/>
      <c r="Y630" s="31"/>
      <c r="Z630" s="31"/>
      <c r="AA630" s="31"/>
      <c r="AB630" s="31"/>
      <c r="AC630" s="31"/>
      <c r="AD630" s="31"/>
      <c r="AE630" s="31"/>
      <c r="AT630" s="14" t="s">
        <v>143</v>
      </c>
      <c r="AU630" s="14" t="s">
        <v>78</v>
      </c>
    </row>
    <row r="631" spans="1:65" s="2" customFormat="1" ht="19.5">
      <c r="A631" s="31"/>
      <c r="B631" s="32"/>
      <c r="C631" s="33"/>
      <c r="D631" s="174" t="s">
        <v>224</v>
      </c>
      <c r="E631" s="33"/>
      <c r="F631" s="179" t="s">
        <v>1074</v>
      </c>
      <c r="G631" s="33"/>
      <c r="H631" s="33"/>
      <c r="I631" s="176"/>
      <c r="J631" s="33"/>
      <c r="K631" s="33"/>
      <c r="L631" s="36"/>
      <c r="M631" s="177"/>
      <c r="N631" s="178"/>
      <c r="O631" s="68"/>
      <c r="P631" s="68"/>
      <c r="Q631" s="68"/>
      <c r="R631" s="68"/>
      <c r="S631" s="68"/>
      <c r="T631" s="69"/>
      <c r="U631" s="31"/>
      <c r="V631" s="31"/>
      <c r="W631" s="31"/>
      <c r="X631" s="31"/>
      <c r="Y631" s="31"/>
      <c r="Z631" s="31"/>
      <c r="AA631" s="31"/>
      <c r="AB631" s="31"/>
      <c r="AC631" s="31"/>
      <c r="AD631" s="31"/>
      <c r="AE631" s="31"/>
      <c r="AT631" s="14" t="s">
        <v>224</v>
      </c>
      <c r="AU631" s="14" t="s">
        <v>78</v>
      </c>
    </row>
    <row r="632" spans="1:65" s="2" customFormat="1" ht="33" customHeight="1">
      <c r="A632" s="31"/>
      <c r="B632" s="32"/>
      <c r="C632" s="161" t="s">
        <v>1155</v>
      </c>
      <c r="D632" s="161" t="s">
        <v>135</v>
      </c>
      <c r="E632" s="162" t="s">
        <v>1156</v>
      </c>
      <c r="F632" s="163" t="s">
        <v>1157</v>
      </c>
      <c r="G632" s="164" t="s">
        <v>574</v>
      </c>
      <c r="H632" s="165">
        <v>20</v>
      </c>
      <c r="I632" s="166"/>
      <c r="J632" s="167">
        <f>ROUND(I632*H632,2)</f>
        <v>0</v>
      </c>
      <c r="K632" s="163" t="s">
        <v>139</v>
      </c>
      <c r="L632" s="36"/>
      <c r="M632" s="168" t="s">
        <v>1</v>
      </c>
      <c r="N632" s="169" t="s">
        <v>43</v>
      </c>
      <c r="O632" s="68"/>
      <c r="P632" s="170">
        <f>O632*H632</f>
        <v>0</v>
      </c>
      <c r="Q632" s="170">
        <v>0</v>
      </c>
      <c r="R632" s="170">
        <f>Q632*H632</f>
        <v>0</v>
      </c>
      <c r="S632" s="170">
        <v>0</v>
      </c>
      <c r="T632" s="171">
        <f>S632*H632</f>
        <v>0</v>
      </c>
      <c r="U632" s="31"/>
      <c r="V632" s="31"/>
      <c r="W632" s="31"/>
      <c r="X632" s="31"/>
      <c r="Y632" s="31"/>
      <c r="Z632" s="31"/>
      <c r="AA632" s="31"/>
      <c r="AB632" s="31"/>
      <c r="AC632" s="31"/>
      <c r="AD632" s="31"/>
      <c r="AE632" s="31"/>
      <c r="AR632" s="172" t="s">
        <v>140</v>
      </c>
      <c r="AT632" s="172" t="s">
        <v>135</v>
      </c>
      <c r="AU632" s="172" t="s">
        <v>78</v>
      </c>
      <c r="AY632" s="14" t="s">
        <v>141</v>
      </c>
      <c r="BE632" s="173">
        <f>IF(N632="základní",J632,0)</f>
        <v>0</v>
      </c>
      <c r="BF632" s="173">
        <f>IF(N632="snížená",J632,0)</f>
        <v>0</v>
      </c>
      <c r="BG632" s="173">
        <f>IF(N632="zákl. přenesená",J632,0)</f>
        <v>0</v>
      </c>
      <c r="BH632" s="173">
        <f>IF(N632="sníž. přenesená",J632,0)</f>
        <v>0</v>
      </c>
      <c r="BI632" s="173">
        <f>IF(N632="nulová",J632,0)</f>
        <v>0</v>
      </c>
      <c r="BJ632" s="14" t="s">
        <v>86</v>
      </c>
      <c r="BK632" s="173">
        <f>ROUND(I632*H632,2)</f>
        <v>0</v>
      </c>
      <c r="BL632" s="14" t="s">
        <v>140</v>
      </c>
      <c r="BM632" s="172" t="s">
        <v>1158</v>
      </c>
    </row>
    <row r="633" spans="1:65" s="2" customFormat="1" ht="68.25">
      <c r="A633" s="31"/>
      <c r="B633" s="32"/>
      <c r="C633" s="33"/>
      <c r="D633" s="174" t="s">
        <v>143</v>
      </c>
      <c r="E633" s="33"/>
      <c r="F633" s="175" t="s">
        <v>1159</v>
      </c>
      <c r="G633" s="33"/>
      <c r="H633" s="33"/>
      <c r="I633" s="176"/>
      <c r="J633" s="33"/>
      <c r="K633" s="33"/>
      <c r="L633" s="36"/>
      <c r="M633" s="177"/>
      <c r="N633" s="178"/>
      <c r="O633" s="68"/>
      <c r="P633" s="68"/>
      <c r="Q633" s="68"/>
      <c r="R633" s="68"/>
      <c r="S633" s="68"/>
      <c r="T633" s="69"/>
      <c r="U633" s="31"/>
      <c r="V633" s="31"/>
      <c r="W633" s="31"/>
      <c r="X633" s="31"/>
      <c r="Y633" s="31"/>
      <c r="Z633" s="31"/>
      <c r="AA633" s="31"/>
      <c r="AB633" s="31"/>
      <c r="AC633" s="31"/>
      <c r="AD633" s="31"/>
      <c r="AE633" s="31"/>
      <c r="AT633" s="14" t="s">
        <v>143</v>
      </c>
      <c r="AU633" s="14" t="s">
        <v>78</v>
      </c>
    </row>
    <row r="634" spans="1:65" s="2" customFormat="1" ht="19.5">
      <c r="A634" s="31"/>
      <c r="B634" s="32"/>
      <c r="C634" s="33"/>
      <c r="D634" s="174" t="s">
        <v>224</v>
      </c>
      <c r="E634" s="33"/>
      <c r="F634" s="179" t="s">
        <v>1074</v>
      </c>
      <c r="G634" s="33"/>
      <c r="H634" s="33"/>
      <c r="I634" s="176"/>
      <c r="J634" s="33"/>
      <c r="K634" s="33"/>
      <c r="L634" s="36"/>
      <c r="M634" s="177"/>
      <c r="N634" s="178"/>
      <c r="O634" s="68"/>
      <c r="P634" s="68"/>
      <c r="Q634" s="68"/>
      <c r="R634" s="68"/>
      <c r="S634" s="68"/>
      <c r="T634" s="69"/>
      <c r="U634" s="31"/>
      <c r="V634" s="31"/>
      <c r="W634" s="31"/>
      <c r="X634" s="31"/>
      <c r="Y634" s="31"/>
      <c r="Z634" s="31"/>
      <c r="AA634" s="31"/>
      <c r="AB634" s="31"/>
      <c r="AC634" s="31"/>
      <c r="AD634" s="31"/>
      <c r="AE634" s="31"/>
      <c r="AT634" s="14" t="s">
        <v>224</v>
      </c>
      <c r="AU634" s="14" t="s">
        <v>78</v>
      </c>
    </row>
    <row r="635" spans="1:65" s="2" customFormat="1" ht="24.2" customHeight="1">
      <c r="A635" s="31"/>
      <c r="B635" s="32"/>
      <c r="C635" s="161" t="s">
        <v>1160</v>
      </c>
      <c r="D635" s="161" t="s">
        <v>135</v>
      </c>
      <c r="E635" s="162" t="s">
        <v>1161</v>
      </c>
      <c r="F635" s="163" t="s">
        <v>1162</v>
      </c>
      <c r="G635" s="164" t="s">
        <v>574</v>
      </c>
      <c r="H635" s="165">
        <v>1000</v>
      </c>
      <c r="I635" s="166"/>
      <c r="J635" s="167">
        <f>ROUND(I635*H635,2)</f>
        <v>0</v>
      </c>
      <c r="K635" s="163" t="s">
        <v>139</v>
      </c>
      <c r="L635" s="36"/>
      <c r="M635" s="168" t="s">
        <v>1</v>
      </c>
      <c r="N635" s="169" t="s">
        <v>43</v>
      </c>
      <c r="O635" s="68"/>
      <c r="P635" s="170">
        <f>O635*H635</f>
        <v>0</v>
      </c>
      <c r="Q635" s="170">
        <v>0</v>
      </c>
      <c r="R635" s="170">
        <f>Q635*H635</f>
        <v>0</v>
      </c>
      <c r="S635" s="170">
        <v>0</v>
      </c>
      <c r="T635" s="171">
        <f>S635*H635</f>
        <v>0</v>
      </c>
      <c r="U635" s="31"/>
      <c r="V635" s="31"/>
      <c r="W635" s="31"/>
      <c r="X635" s="31"/>
      <c r="Y635" s="31"/>
      <c r="Z635" s="31"/>
      <c r="AA635" s="31"/>
      <c r="AB635" s="31"/>
      <c r="AC635" s="31"/>
      <c r="AD635" s="31"/>
      <c r="AE635" s="31"/>
      <c r="AR635" s="172" t="s">
        <v>140</v>
      </c>
      <c r="AT635" s="172" t="s">
        <v>135</v>
      </c>
      <c r="AU635" s="172" t="s">
        <v>78</v>
      </c>
      <c r="AY635" s="14" t="s">
        <v>141</v>
      </c>
      <c r="BE635" s="173">
        <f>IF(N635="základní",J635,0)</f>
        <v>0</v>
      </c>
      <c r="BF635" s="173">
        <f>IF(N635="snížená",J635,0)</f>
        <v>0</v>
      </c>
      <c r="BG635" s="173">
        <f>IF(N635="zákl. přenesená",J635,0)</f>
        <v>0</v>
      </c>
      <c r="BH635" s="173">
        <f>IF(N635="sníž. přenesená",J635,0)</f>
        <v>0</v>
      </c>
      <c r="BI635" s="173">
        <f>IF(N635="nulová",J635,0)</f>
        <v>0</v>
      </c>
      <c r="BJ635" s="14" t="s">
        <v>86</v>
      </c>
      <c r="BK635" s="173">
        <f>ROUND(I635*H635,2)</f>
        <v>0</v>
      </c>
      <c r="BL635" s="14" t="s">
        <v>140</v>
      </c>
      <c r="BM635" s="172" t="s">
        <v>1163</v>
      </c>
    </row>
    <row r="636" spans="1:65" s="2" customFormat="1" ht="68.25">
      <c r="A636" s="31"/>
      <c r="B636" s="32"/>
      <c r="C636" s="33"/>
      <c r="D636" s="174" t="s">
        <v>143</v>
      </c>
      <c r="E636" s="33"/>
      <c r="F636" s="175" t="s">
        <v>1164</v>
      </c>
      <c r="G636" s="33"/>
      <c r="H636" s="33"/>
      <c r="I636" s="176"/>
      <c r="J636" s="33"/>
      <c r="K636" s="33"/>
      <c r="L636" s="36"/>
      <c r="M636" s="177"/>
      <c r="N636" s="178"/>
      <c r="O636" s="68"/>
      <c r="P636" s="68"/>
      <c r="Q636" s="68"/>
      <c r="R636" s="68"/>
      <c r="S636" s="68"/>
      <c r="T636" s="69"/>
      <c r="U636" s="31"/>
      <c r="V636" s="31"/>
      <c r="W636" s="31"/>
      <c r="X636" s="31"/>
      <c r="Y636" s="31"/>
      <c r="Z636" s="31"/>
      <c r="AA636" s="31"/>
      <c r="AB636" s="31"/>
      <c r="AC636" s="31"/>
      <c r="AD636" s="31"/>
      <c r="AE636" s="31"/>
      <c r="AT636" s="14" t="s">
        <v>143</v>
      </c>
      <c r="AU636" s="14" t="s">
        <v>78</v>
      </c>
    </row>
    <row r="637" spans="1:65" s="2" customFormat="1" ht="19.5">
      <c r="A637" s="31"/>
      <c r="B637" s="32"/>
      <c r="C637" s="33"/>
      <c r="D637" s="174" t="s">
        <v>224</v>
      </c>
      <c r="E637" s="33"/>
      <c r="F637" s="179" t="s">
        <v>1074</v>
      </c>
      <c r="G637" s="33"/>
      <c r="H637" s="33"/>
      <c r="I637" s="176"/>
      <c r="J637" s="33"/>
      <c r="K637" s="33"/>
      <c r="L637" s="36"/>
      <c r="M637" s="177"/>
      <c r="N637" s="178"/>
      <c r="O637" s="68"/>
      <c r="P637" s="68"/>
      <c r="Q637" s="68"/>
      <c r="R637" s="68"/>
      <c r="S637" s="68"/>
      <c r="T637" s="69"/>
      <c r="U637" s="31"/>
      <c r="V637" s="31"/>
      <c r="W637" s="31"/>
      <c r="X637" s="31"/>
      <c r="Y637" s="31"/>
      <c r="Z637" s="31"/>
      <c r="AA637" s="31"/>
      <c r="AB637" s="31"/>
      <c r="AC637" s="31"/>
      <c r="AD637" s="31"/>
      <c r="AE637" s="31"/>
      <c r="AT637" s="14" t="s">
        <v>224</v>
      </c>
      <c r="AU637" s="14" t="s">
        <v>78</v>
      </c>
    </row>
    <row r="638" spans="1:65" s="2" customFormat="1" ht="24.2" customHeight="1">
      <c r="A638" s="31"/>
      <c r="B638" s="32"/>
      <c r="C638" s="161" t="s">
        <v>1165</v>
      </c>
      <c r="D638" s="161" t="s">
        <v>135</v>
      </c>
      <c r="E638" s="162" t="s">
        <v>1166</v>
      </c>
      <c r="F638" s="163" t="s">
        <v>1167</v>
      </c>
      <c r="G638" s="164" t="s">
        <v>574</v>
      </c>
      <c r="H638" s="165">
        <v>1000</v>
      </c>
      <c r="I638" s="166"/>
      <c r="J638" s="167">
        <f>ROUND(I638*H638,2)</f>
        <v>0</v>
      </c>
      <c r="K638" s="163" t="s">
        <v>139</v>
      </c>
      <c r="L638" s="36"/>
      <c r="M638" s="168" t="s">
        <v>1</v>
      </c>
      <c r="N638" s="169" t="s">
        <v>43</v>
      </c>
      <c r="O638" s="68"/>
      <c r="P638" s="170">
        <f>O638*H638</f>
        <v>0</v>
      </c>
      <c r="Q638" s="170">
        <v>0</v>
      </c>
      <c r="R638" s="170">
        <f>Q638*H638</f>
        <v>0</v>
      </c>
      <c r="S638" s="170">
        <v>0</v>
      </c>
      <c r="T638" s="171">
        <f>S638*H638</f>
        <v>0</v>
      </c>
      <c r="U638" s="31"/>
      <c r="V638" s="31"/>
      <c r="W638" s="31"/>
      <c r="X638" s="31"/>
      <c r="Y638" s="31"/>
      <c r="Z638" s="31"/>
      <c r="AA638" s="31"/>
      <c r="AB638" s="31"/>
      <c r="AC638" s="31"/>
      <c r="AD638" s="31"/>
      <c r="AE638" s="31"/>
      <c r="AR638" s="172" t="s">
        <v>140</v>
      </c>
      <c r="AT638" s="172" t="s">
        <v>135</v>
      </c>
      <c r="AU638" s="172" t="s">
        <v>78</v>
      </c>
      <c r="AY638" s="14" t="s">
        <v>141</v>
      </c>
      <c r="BE638" s="173">
        <f>IF(N638="základní",J638,0)</f>
        <v>0</v>
      </c>
      <c r="BF638" s="173">
        <f>IF(N638="snížená",J638,0)</f>
        <v>0</v>
      </c>
      <c r="BG638" s="173">
        <f>IF(N638="zákl. přenesená",J638,0)</f>
        <v>0</v>
      </c>
      <c r="BH638" s="173">
        <f>IF(N638="sníž. přenesená",J638,0)</f>
        <v>0</v>
      </c>
      <c r="BI638" s="173">
        <f>IF(N638="nulová",J638,0)</f>
        <v>0</v>
      </c>
      <c r="BJ638" s="14" t="s">
        <v>86</v>
      </c>
      <c r="BK638" s="173">
        <f>ROUND(I638*H638,2)</f>
        <v>0</v>
      </c>
      <c r="BL638" s="14" t="s">
        <v>140</v>
      </c>
      <c r="BM638" s="172" t="s">
        <v>1168</v>
      </c>
    </row>
    <row r="639" spans="1:65" s="2" customFormat="1" ht="68.25">
      <c r="A639" s="31"/>
      <c r="B639" s="32"/>
      <c r="C639" s="33"/>
      <c r="D639" s="174" t="s">
        <v>143</v>
      </c>
      <c r="E639" s="33"/>
      <c r="F639" s="175" t="s">
        <v>1169</v>
      </c>
      <c r="G639" s="33"/>
      <c r="H639" s="33"/>
      <c r="I639" s="176"/>
      <c r="J639" s="33"/>
      <c r="K639" s="33"/>
      <c r="L639" s="36"/>
      <c r="M639" s="177"/>
      <c r="N639" s="178"/>
      <c r="O639" s="68"/>
      <c r="P639" s="68"/>
      <c r="Q639" s="68"/>
      <c r="R639" s="68"/>
      <c r="S639" s="68"/>
      <c r="T639" s="69"/>
      <c r="U639" s="31"/>
      <c r="V639" s="31"/>
      <c r="W639" s="31"/>
      <c r="X639" s="31"/>
      <c r="Y639" s="31"/>
      <c r="Z639" s="31"/>
      <c r="AA639" s="31"/>
      <c r="AB639" s="31"/>
      <c r="AC639" s="31"/>
      <c r="AD639" s="31"/>
      <c r="AE639" s="31"/>
      <c r="AT639" s="14" t="s">
        <v>143</v>
      </c>
      <c r="AU639" s="14" t="s">
        <v>78</v>
      </c>
    </row>
    <row r="640" spans="1:65" s="2" customFormat="1" ht="19.5">
      <c r="A640" s="31"/>
      <c r="B640" s="32"/>
      <c r="C640" s="33"/>
      <c r="D640" s="174" t="s">
        <v>224</v>
      </c>
      <c r="E640" s="33"/>
      <c r="F640" s="179" t="s">
        <v>1074</v>
      </c>
      <c r="G640" s="33"/>
      <c r="H640" s="33"/>
      <c r="I640" s="176"/>
      <c r="J640" s="33"/>
      <c r="K640" s="33"/>
      <c r="L640" s="36"/>
      <c r="M640" s="177"/>
      <c r="N640" s="178"/>
      <c r="O640" s="68"/>
      <c r="P640" s="68"/>
      <c r="Q640" s="68"/>
      <c r="R640" s="68"/>
      <c r="S640" s="68"/>
      <c r="T640" s="69"/>
      <c r="U640" s="31"/>
      <c r="V640" s="31"/>
      <c r="W640" s="31"/>
      <c r="X640" s="31"/>
      <c r="Y640" s="31"/>
      <c r="Z640" s="31"/>
      <c r="AA640" s="31"/>
      <c r="AB640" s="31"/>
      <c r="AC640" s="31"/>
      <c r="AD640" s="31"/>
      <c r="AE640" s="31"/>
      <c r="AT640" s="14" t="s">
        <v>224</v>
      </c>
      <c r="AU640" s="14" t="s">
        <v>78</v>
      </c>
    </row>
    <row r="641" spans="1:65" s="2" customFormat="1" ht="24.2" customHeight="1">
      <c r="A641" s="31"/>
      <c r="B641" s="32"/>
      <c r="C641" s="161" t="s">
        <v>1170</v>
      </c>
      <c r="D641" s="161" t="s">
        <v>135</v>
      </c>
      <c r="E641" s="162" t="s">
        <v>1171</v>
      </c>
      <c r="F641" s="163" t="s">
        <v>1172</v>
      </c>
      <c r="G641" s="164" t="s">
        <v>574</v>
      </c>
      <c r="H641" s="165">
        <v>100</v>
      </c>
      <c r="I641" s="166"/>
      <c r="J641" s="167">
        <f>ROUND(I641*H641,2)</f>
        <v>0</v>
      </c>
      <c r="K641" s="163" t="s">
        <v>139</v>
      </c>
      <c r="L641" s="36"/>
      <c r="M641" s="168" t="s">
        <v>1</v>
      </c>
      <c r="N641" s="169" t="s">
        <v>43</v>
      </c>
      <c r="O641" s="68"/>
      <c r="P641" s="170">
        <f>O641*H641</f>
        <v>0</v>
      </c>
      <c r="Q641" s="170">
        <v>0</v>
      </c>
      <c r="R641" s="170">
        <f>Q641*H641</f>
        <v>0</v>
      </c>
      <c r="S641" s="170">
        <v>0</v>
      </c>
      <c r="T641" s="171">
        <f>S641*H641</f>
        <v>0</v>
      </c>
      <c r="U641" s="31"/>
      <c r="V641" s="31"/>
      <c r="W641" s="31"/>
      <c r="X641" s="31"/>
      <c r="Y641" s="31"/>
      <c r="Z641" s="31"/>
      <c r="AA641" s="31"/>
      <c r="AB641" s="31"/>
      <c r="AC641" s="31"/>
      <c r="AD641" s="31"/>
      <c r="AE641" s="31"/>
      <c r="AR641" s="172" t="s">
        <v>140</v>
      </c>
      <c r="AT641" s="172" t="s">
        <v>135</v>
      </c>
      <c r="AU641" s="172" t="s">
        <v>78</v>
      </c>
      <c r="AY641" s="14" t="s">
        <v>141</v>
      </c>
      <c r="BE641" s="173">
        <f>IF(N641="základní",J641,0)</f>
        <v>0</v>
      </c>
      <c r="BF641" s="173">
        <f>IF(N641="snížená",J641,0)</f>
        <v>0</v>
      </c>
      <c r="BG641" s="173">
        <f>IF(N641="zákl. přenesená",J641,0)</f>
        <v>0</v>
      </c>
      <c r="BH641" s="173">
        <f>IF(N641="sníž. přenesená",J641,0)</f>
        <v>0</v>
      </c>
      <c r="BI641" s="173">
        <f>IF(N641="nulová",J641,0)</f>
        <v>0</v>
      </c>
      <c r="BJ641" s="14" t="s">
        <v>86</v>
      </c>
      <c r="BK641" s="173">
        <f>ROUND(I641*H641,2)</f>
        <v>0</v>
      </c>
      <c r="BL641" s="14" t="s">
        <v>140</v>
      </c>
      <c r="BM641" s="172" t="s">
        <v>1173</v>
      </c>
    </row>
    <row r="642" spans="1:65" s="2" customFormat="1" ht="68.25">
      <c r="A642" s="31"/>
      <c r="B642" s="32"/>
      <c r="C642" s="33"/>
      <c r="D642" s="174" t="s">
        <v>143</v>
      </c>
      <c r="E642" s="33"/>
      <c r="F642" s="175" t="s">
        <v>1174</v>
      </c>
      <c r="G642" s="33"/>
      <c r="H642" s="33"/>
      <c r="I642" s="176"/>
      <c r="J642" s="33"/>
      <c r="K642" s="33"/>
      <c r="L642" s="36"/>
      <c r="M642" s="177"/>
      <c r="N642" s="178"/>
      <c r="O642" s="68"/>
      <c r="P642" s="68"/>
      <c r="Q642" s="68"/>
      <c r="R642" s="68"/>
      <c r="S642" s="68"/>
      <c r="T642" s="69"/>
      <c r="U642" s="31"/>
      <c r="V642" s="31"/>
      <c r="W642" s="31"/>
      <c r="X642" s="31"/>
      <c r="Y642" s="31"/>
      <c r="Z642" s="31"/>
      <c r="AA642" s="31"/>
      <c r="AB642" s="31"/>
      <c r="AC642" s="31"/>
      <c r="AD642" s="31"/>
      <c r="AE642" s="31"/>
      <c r="AT642" s="14" t="s">
        <v>143</v>
      </c>
      <c r="AU642" s="14" t="s">
        <v>78</v>
      </c>
    </row>
    <row r="643" spans="1:65" s="2" customFormat="1" ht="19.5">
      <c r="A643" s="31"/>
      <c r="B643" s="32"/>
      <c r="C643" s="33"/>
      <c r="D643" s="174" t="s">
        <v>224</v>
      </c>
      <c r="E643" s="33"/>
      <c r="F643" s="179" t="s">
        <v>1074</v>
      </c>
      <c r="G643" s="33"/>
      <c r="H643" s="33"/>
      <c r="I643" s="176"/>
      <c r="J643" s="33"/>
      <c r="K643" s="33"/>
      <c r="L643" s="36"/>
      <c r="M643" s="177"/>
      <c r="N643" s="178"/>
      <c r="O643" s="68"/>
      <c r="P643" s="68"/>
      <c r="Q643" s="68"/>
      <c r="R643" s="68"/>
      <c r="S643" s="68"/>
      <c r="T643" s="69"/>
      <c r="U643" s="31"/>
      <c r="V643" s="31"/>
      <c r="W643" s="31"/>
      <c r="X643" s="31"/>
      <c r="Y643" s="31"/>
      <c r="Z643" s="31"/>
      <c r="AA643" s="31"/>
      <c r="AB643" s="31"/>
      <c r="AC643" s="31"/>
      <c r="AD643" s="31"/>
      <c r="AE643" s="31"/>
      <c r="AT643" s="14" t="s">
        <v>224</v>
      </c>
      <c r="AU643" s="14" t="s">
        <v>78</v>
      </c>
    </row>
    <row r="644" spans="1:65" s="2" customFormat="1" ht="24.2" customHeight="1">
      <c r="A644" s="31"/>
      <c r="B644" s="32"/>
      <c r="C644" s="161" t="s">
        <v>1175</v>
      </c>
      <c r="D644" s="161" t="s">
        <v>135</v>
      </c>
      <c r="E644" s="162" t="s">
        <v>1176</v>
      </c>
      <c r="F644" s="163" t="s">
        <v>1177</v>
      </c>
      <c r="G644" s="164" t="s">
        <v>574</v>
      </c>
      <c r="H644" s="165">
        <v>100</v>
      </c>
      <c r="I644" s="166"/>
      <c r="J644" s="167">
        <f>ROUND(I644*H644,2)</f>
        <v>0</v>
      </c>
      <c r="K644" s="163" t="s">
        <v>139</v>
      </c>
      <c r="L644" s="36"/>
      <c r="M644" s="168" t="s">
        <v>1</v>
      </c>
      <c r="N644" s="169" t="s">
        <v>43</v>
      </c>
      <c r="O644" s="68"/>
      <c r="P644" s="170">
        <f>O644*H644</f>
        <v>0</v>
      </c>
      <c r="Q644" s="170">
        <v>0</v>
      </c>
      <c r="R644" s="170">
        <f>Q644*H644</f>
        <v>0</v>
      </c>
      <c r="S644" s="170">
        <v>0</v>
      </c>
      <c r="T644" s="171">
        <f>S644*H644</f>
        <v>0</v>
      </c>
      <c r="U644" s="31"/>
      <c r="V644" s="31"/>
      <c r="W644" s="31"/>
      <c r="X644" s="31"/>
      <c r="Y644" s="31"/>
      <c r="Z644" s="31"/>
      <c r="AA644" s="31"/>
      <c r="AB644" s="31"/>
      <c r="AC644" s="31"/>
      <c r="AD644" s="31"/>
      <c r="AE644" s="31"/>
      <c r="AR644" s="172" t="s">
        <v>140</v>
      </c>
      <c r="AT644" s="172" t="s">
        <v>135</v>
      </c>
      <c r="AU644" s="172" t="s">
        <v>78</v>
      </c>
      <c r="AY644" s="14" t="s">
        <v>141</v>
      </c>
      <c r="BE644" s="173">
        <f>IF(N644="základní",J644,0)</f>
        <v>0</v>
      </c>
      <c r="BF644" s="173">
        <f>IF(N644="snížená",J644,0)</f>
        <v>0</v>
      </c>
      <c r="BG644" s="173">
        <f>IF(N644="zákl. přenesená",J644,0)</f>
        <v>0</v>
      </c>
      <c r="BH644" s="173">
        <f>IF(N644="sníž. přenesená",J644,0)</f>
        <v>0</v>
      </c>
      <c r="BI644" s="173">
        <f>IF(N644="nulová",J644,0)</f>
        <v>0</v>
      </c>
      <c r="BJ644" s="14" t="s">
        <v>86</v>
      </c>
      <c r="BK644" s="173">
        <f>ROUND(I644*H644,2)</f>
        <v>0</v>
      </c>
      <c r="BL644" s="14" t="s">
        <v>140</v>
      </c>
      <c r="BM644" s="172" t="s">
        <v>1178</v>
      </c>
    </row>
    <row r="645" spans="1:65" s="2" customFormat="1" ht="68.25">
      <c r="A645" s="31"/>
      <c r="B645" s="32"/>
      <c r="C645" s="33"/>
      <c r="D645" s="174" t="s">
        <v>143</v>
      </c>
      <c r="E645" s="33"/>
      <c r="F645" s="175" t="s">
        <v>1179</v>
      </c>
      <c r="G645" s="33"/>
      <c r="H645" s="33"/>
      <c r="I645" s="176"/>
      <c r="J645" s="33"/>
      <c r="K645" s="33"/>
      <c r="L645" s="36"/>
      <c r="M645" s="177"/>
      <c r="N645" s="178"/>
      <c r="O645" s="68"/>
      <c r="P645" s="68"/>
      <c r="Q645" s="68"/>
      <c r="R645" s="68"/>
      <c r="S645" s="68"/>
      <c r="T645" s="69"/>
      <c r="U645" s="31"/>
      <c r="V645" s="31"/>
      <c r="W645" s="31"/>
      <c r="X645" s="31"/>
      <c r="Y645" s="31"/>
      <c r="Z645" s="31"/>
      <c r="AA645" s="31"/>
      <c r="AB645" s="31"/>
      <c r="AC645" s="31"/>
      <c r="AD645" s="31"/>
      <c r="AE645" s="31"/>
      <c r="AT645" s="14" t="s">
        <v>143</v>
      </c>
      <c r="AU645" s="14" t="s">
        <v>78</v>
      </c>
    </row>
    <row r="646" spans="1:65" s="2" customFormat="1" ht="19.5">
      <c r="A646" s="31"/>
      <c r="B646" s="32"/>
      <c r="C646" s="33"/>
      <c r="D646" s="174" t="s">
        <v>224</v>
      </c>
      <c r="E646" s="33"/>
      <c r="F646" s="179" t="s">
        <v>1074</v>
      </c>
      <c r="G646" s="33"/>
      <c r="H646" s="33"/>
      <c r="I646" s="176"/>
      <c r="J646" s="33"/>
      <c r="K646" s="33"/>
      <c r="L646" s="36"/>
      <c r="M646" s="177"/>
      <c r="N646" s="178"/>
      <c r="O646" s="68"/>
      <c r="P646" s="68"/>
      <c r="Q646" s="68"/>
      <c r="R646" s="68"/>
      <c r="S646" s="68"/>
      <c r="T646" s="69"/>
      <c r="U646" s="31"/>
      <c r="V646" s="31"/>
      <c r="W646" s="31"/>
      <c r="X646" s="31"/>
      <c r="Y646" s="31"/>
      <c r="Z646" s="31"/>
      <c r="AA646" s="31"/>
      <c r="AB646" s="31"/>
      <c r="AC646" s="31"/>
      <c r="AD646" s="31"/>
      <c r="AE646" s="31"/>
      <c r="AT646" s="14" t="s">
        <v>224</v>
      </c>
      <c r="AU646" s="14" t="s">
        <v>78</v>
      </c>
    </row>
    <row r="647" spans="1:65" s="2" customFormat="1" ht="24.2" customHeight="1">
      <c r="A647" s="31"/>
      <c r="B647" s="32"/>
      <c r="C647" s="161" t="s">
        <v>1180</v>
      </c>
      <c r="D647" s="161" t="s">
        <v>135</v>
      </c>
      <c r="E647" s="162" t="s">
        <v>1181</v>
      </c>
      <c r="F647" s="163" t="s">
        <v>1182</v>
      </c>
      <c r="G647" s="164" t="s">
        <v>574</v>
      </c>
      <c r="H647" s="165">
        <v>100</v>
      </c>
      <c r="I647" s="166"/>
      <c r="J647" s="167">
        <f>ROUND(I647*H647,2)</f>
        <v>0</v>
      </c>
      <c r="K647" s="163" t="s">
        <v>139</v>
      </c>
      <c r="L647" s="36"/>
      <c r="M647" s="168" t="s">
        <v>1</v>
      </c>
      <c r="N647" s="169" t="s">
        <v>43</v>
      </c>
      <c r="O647" s="68"/>
      <c r="P647" s="170">
        <f>O647*H647</f>
        <v>0</v>
      </c>
      <c r="Q647" s="170">
        <v>0</v>
      </c>
      <c r="R647" s="170">
        <f>Q647*H647</f>
        <v>0</v>
      </c>
      <c r="S647" s="170">
        <v>0</v>
      </c>
      <c r="T647" s="171">
        <f>S647*H647</f>
        <v>0</v>
      </c>
      <c r="U647" s="31"/>
      <c r="V647" s="31"/>
      <c r="W647" s="31"/>
      <c r="X647" s="31"/>
      <c r="Y647" s="31"/>
      <c r="Z647" s="31"/>
      <c r="AA647" s="31"/>
      <c r="AB647" s="31"/>
      <c r="AC647" s="31"/>
      <c r="AD647" s="31"/>
      <c r="AE647" s="31"/>
      <c r="AR647" s="172" t="s">
        <v>140</v>
      </c>
      <c r="AT647" s="172" t="s">
        <v>135</v>
      </c>
      <c r="AU647" s="172" t="s">
        <v>78</v>
      </c>
      <c r="AY647" s="14" t="s">
        <v>141</v>
      </c>
      <c r="BE647" s="173">
        <f>IF(N647="základní",J647,0)</f>
        <v>0</v>
      </c>
      <c r="BF647" s="173">
        <f>IF(N647="snížená",J647,0)</f>
        <v>0</v>
      </c>
      <c r="BG647" s="173">
        <f>IF(N647="zákl. přenesená",J647,0)</f>
        <v>0</v>
      </c>
      <c r="BH647" s="173">
        <f>IF(N647="sníž. přenesená",J647,0)</f>
        <v>0</v>
      </c>
      <c r="BI647" s="173">
        <f>IF(N647="nulová",J647,0)</f>
        <v>0</v>
      </c>
      <c r="BJ647" s="14" t="s">
        <v>86</v>
      </c>
      <c r="BK647" s="173">
        <f>ROUND(I647*H647,2)</f>
        <v>0</v>
      </c>
      <c r="BL647" s="14" t="s">
        <v>140</v>
      </c>
      <c r="BM647" s="172" t="s">
        <v>1183</v>
      </c>
    </row>
    <row r="648" spans="1:65" s="2" customFormat="1" ht="68.25">
      <c r="A648" s="31"/>
      <c r="B648" s="32"/>
      <c r="C648" s="33"/>
      <c r="D648" s="174" t="s">
        <v>143</v>
      </c>
      <c r="E648" s="33"/>
      <c r="F648" s="175" t="s">
        <v>1184</v>
      </c>
      <c r="G648" s="33"/>
      <c r="H648" s="33"/>
      <c r="I648" s="176"/>
      <c r="J648" s="33"/>
      <c r="K648" s="33"/>
      <c r="L648" s="36"/>
      <c r="M648" s="177"/>
      <c r="N648" s="178"/>
      <c r="O648" s="68"/>
      <c r="P648" s="68"/>
      <c r="Q648" s="68"/>
      <c r="R648" s="68"/>
      <c r="S648" s="68"/>
      <c r="T648" s="69"/>
      <c r="U648" s="31"/>
      <c r="V648" s="31"/>
      <c r="W648" s="31"/>
      <c r="X648" s="31"/>
      <c r="Y648" s="31"/>
      <c r="Z648" s="31"/>
      <c r="AA648" s="31"/>
      <c r="AB648" s="31"/>
      <c r="AC648" s="31"/>
      <c r="AD648" s="31"/>
      <c r="AE648" s="31"/>
      <c r="AT648" s="14" t="s">
        <v>143</v>
      </c>
      <c r="AU648" s="14" t="s">
        <v>78</v>
      </c>
    </row>
    <row r="649" spans="1:65" s="2" customFormat="1" ht="19.5">
      <c r="A649" s="31"/>
      <c r="B649" s="32"/>
      <c r="C649" s="33"/>
      <c r="D649" s="174" t="s">
        <v>224</v>
      </c>
      <c r="E649" s="33"/>
      <c r="F649" s="179" t="s">
        <v>1074</v>
      </c>
      <c r="G649" s="33"/>
      <c r="H649" s="33"/>
      <c r="I649" s="176"/>
      <c r="J649" s="33"/>
      <c r="K649" s="33"/>
      <c r="L649" s="36"/>
      <c r="M649" s="177"/>
      <c r="N649" s="178"/>
      <c r="O649" s="68"/>
      <c r="P649" s="68"/>
      <c r="Q649" s="68"/>
      <c r="R649" s="68"/>
      <c r="S649" s="68"/>
      <c r="T649" s="69"/>
      <c r="U649" s="31"/>
      <c r="V649" s="31"/>
      <c r="W649" s="31"/>
      <c r="X649" s="31"/>
      <c r="Y649" s="31"/>
      <c r="Z649" s="31"/>
      <c r="AA649" s="31"/>
      <c r="AB649" s="31"/>
      <c r="AC649" s="31"/>
      <c r="AD649" s="31"/>
      <c r="AE649" s="31"/>
      <c r="AT649" s="14" t="s">
        <v>224</v>
      </c>
      <c r="AU649" s="14" t="s">
        <v>78</v>
      </c>
    </row>
    <row r="650" spans="1:65" s="2" customFormat="1" ht="24.2" customHeight="1">
      <c r="A650" s="31"/>
      <c r="B650" s="32"/>
      <c r="C650" s="161" t="s">
        <v>1185</v>
      </c>
      <c r="D650" s="161" t="s">
        <v>135</v>
      </c>
      <c r="E650" s="162" t="s">
        <v>1186</v>
      </c>
      <c r="F650" s="163" t="s">
        <v>1187</v>
      </c>
      <c r="G650" s="164" t="s">
        <v>574</v>
      </c>
      <c r="H650" s="165">
        <v>100</v>
      </c>
      <c r="I650" s="166"/>
      <c r="J650" s="167">
        <f>ROUND(I650*H650,2)</f>
        <v>0</v>
      </c>
      <c r="K650" s="163" t="s">
        <v>139</v>
      </c>
      <c r="L650" s="36"/>
      <c r="M650" s="168" t="s">
        <v>1</v>
      </c>
      <c r="N650" s="169" t="s">
        <v>43</v>
      </c>
      <c r="O650" s="68"/>
      <c r="P650" s="170">
        <f>O650*H650</f>
        <v>0</v>
      </c>
      <c r="Q650" s="170">
        <v>0</v>
      </c>
      <c r="R650" s="170">
        <f>Q650*H650</f>
        <v>0</v>
      </c>
      <c r="S650" s="170">
        <v>0</v>
      </c>
      <c r="T650" s="171">
        <f>S650*H650</f>
        <v>0</v>
      </c>
      <c r="U650" s="31"/>
      <c r="V650" s="31"/>
      <c r="W650" s="31"/>
      <c r="X650" s="31"/>
      <c r="Y650" s="31"/>
      <c r="Z650" s="31"/>
      <c r="AA650" s="31"/>
      <c r="AB650" s="31"/>
      <c r="AC650" s="31"/>
      <c r="AD650" s="31"/>
      <c r="AE650" s="31"/>
      <c r="AR650" s="172" t="s">
        <v>140</v>
      </c>
      <c r="AT650" s="172" t="s">
        <v>135</v>
      </c>
      <c r="AU650" s="172" t="s">
        <v>78</v>
      </c>
      <c r="AY650" s="14" t="s">
        <v>141</v>
      </c>
      <c r="BE650" s="173">
        <f>IF(N650="základní",J650,0)</f>
        <v>0</v>
      </c>
      <c r="BF650" s="173">
        <f>IF(N650="snížená",J650,0)</f>
        <v>0</v>
      </c>
      <c r="BG650" s="173">
        <f>IF(N650="zákl. přenesená",J650,0)</f>
        <v>0</v>
      </c>
      <c r="BH650" s="173">
        <f>IF(N650="sníž. přenesená",J650,0)</f>
        <v>0</v>
      </c>
      <c r="BI650" s="173">
        <f>IF(N650="nulová",J650,0)</f>
        <v>0</v>
      </c>
      <c r="BJ650" s="14" t="s">
        <v>86</v>
      </c>
      <c r="BK650" s="173">
        <f>ROUND(I650*H650,2)</f>
        <v>0</v>
      </c>
      <c r="BL650" s="14" t="s">
        <v>140</v>
      </c>
      <c r="BM650" s="172" t="s">
        <v>1188</v>
      </c>
    </row>
    <row r="651" spans="1:65" s="2" customFormat="1" ht="68.25">
      <c r="A651" s="31"/>
      <c r="B651" s="32"/>
      <c r="C651" s="33"/>
      <c r="D651" s="174" t="s">
        <v>143</v>
      </c>
      <c r="E651" s="33"/>
      <c r="F651" s="175" t="s">
        <v>1189</v>
      </c>
      <c r="G651" s="33"/>
      <c r="H651" s="33"/>
      <c r="I651" s="176"/>
      <c r="J651" s="33"/>
      <c r="K651" s="33"/>
      <c r="L651" s="36"/>
      <c r="M651" s="177"/>
      <c r="N651" s="178"/>
      <c r="O651" s="68"/>
      <c r="P651" s="68"/>
      <c r="Q651" s="68"/>
      <c r="R651" s="68"/>
      <c r="S651" s="68"/>
      <c r="T651" s="69"/>
      <c r="U651" s="31"/>
      <c r="V651" s="31"/>
      <c r="W651" s="31"/>
      <c r="X651" s="31"/>
      <c r="Y651" s="31"/>
      <c r="Z651" s="31"/>
      <c r="AA651" s="31"/>
      <c r="AB651" s="31"/>
      <c r="AC651" s="31"/>
      <c r="AD651" s="31"/>
      <c r="AE651" s="31"/>
      <c r="AT651" s="14" t="s">
        <v>143</v>
      </c>
      <c r="AU651" s="14" t="s">
        <v>78</v>
      </c>
    </row>
    <row r="652" spans="1:65" s="2" customFormat="1" ht="19.5">
      <c r="A652" s="31"/>
      <c r="B652" s="32"/>
      <c r="C652" s="33"/>
      <c r="D652" s="174" t="s">
        <v>224</v>
      </c>
      <c r="E652" s="33"/>
      <c r="F652" s="179" t="s">
        <v>1074</v>
      </c>
      <c r="G652" s="33"/>
      <c r="H652" s="33"/>
      <c r="I652" s="176"/>
      <c r="J652" s="33"/>
      <c r="K652" s="33"/>
      <c r="L652" s="36"/>
      <c r="M652" s="177"/>
      <c r="N652" s="178"/>
      <c r="O652" s="68"/>
      <c r="P652" s="68"/>
      <c r="Q652" s="68"/>
      <c r="R652" s="68"/>
      <c r="S652" s="68"/>
      <c r="T652" s="69"/>
      <c r="U652" s="31"/>
      <c r="V652" s="31"/>
      <c r="W652" s="31"/>
      <c r="X652" s="31"/>
      <c r="Y652" s="31"/>
      <c r="Z652" s="31"/>
      <c r="AA652" s="31"/>
      <c r="AB652" s="31"/>
      <c r="AC652" s="31"/>
      <c r="AD652" s="31"/>
      <c r="AE652" s="31"/>
      <c r="AT652" s="14" t="s">
        <v>224</v>
      </c>
      <c r="AU652" s="14" t="s">
        <v>78</v>
      </c>
    </row>
    <row r="653" spans="1:65" s="2" customFormat="1" ht="24.2" customHeight="1">
      <c r="A653" s="31"/>
      <c r="B653" s="32"/>
      <c r="C653" s="161" t="s">
        <v>1190</v>
      </c>
      <c r="D653" s="161" t="s">
        <v>135</v>
      </c>
      <c r="E653" s="162" t="s">
        <v>1191</v>
      </c>
      <c r="F653" s="163" t="s">
        <v>1192</v>
      </c>
      <c r="G653" s="164" t="s">
        <v>574</v>
      </c>
      <c r="H653" s="165">
        <v>100</v>
      </c>
      <c r="I653" s="166"/>
      <c r="J653" s="167">
        <f>ROUND(I653*H653,2)</f>
        <v>0</v>
      </c>
      <c r="K653" s="163" t="s">
        <v>139</v>
      </c>
      <c r="L653" s="36"/>
      <c r="M653" s="168" t="s">
        <v>1</v>
      </c>
      <c r="N653" s="169" t="s">
        <v>43</v>
      </c>
      <c r="O653" s="68"/>
      <c r="P653" s="170">
        <f>O653*H653</f>
        <v>0</v>
      </c>
      <c r="Q653" s="170">
        <v>0</v>
      </c>
      <c r="R653" s="170">
        <f>Q653*H653</f>
        <v>0</v>
      </c>
      <c r="S653" s="170">
        <v>0</v>
      </c>
      <c r="T653" s="171">
        <f>S653*H653</f>
        <v>0</v>
      </c>
      <c r="U653" s="31"/>
      <c r="V653" s="31"/>
      <c r="W653" s="31"/>
      <c r="X653" s="31"/>
      <c r="Y653" s="31"/>
      <c r="Z653" s="31"/>
      <c r="AA653" s="31"/>
      <c r="AB653" s="31"/>
      <c r="AC653" s="31"/>
      <c r="AD653" s="31"/>
      <c r="AE653" s="31"/>
      <c r="AR653" s="172" t="s">
        <v>140</v>
      </c>
      <c r="AT653" s="172" t="s">
        <v>135</v>
      </c>
      <c r="AU653" s="172" t="s">
        <v>78</v>
      </c>
      <c r="AY653" s="14" t="s">
        <v>141</v>
      </c>
      <c r="BE653" s="173">
        <f>IF(N653="základní",J653,0)</f>
        <v>0</v>
      </c>
      <c r="BF653" s="173">
        <f>IF(N653="snížená",J653,0)</f>
        <v>0</v>
      </c>
      <c r="BG653" s="173">
        <f>IF(N653="zákl. přenesená",J653,0)</f>
        <v>0</v>
      </c>
      <c r="BH653" s="173">
        <f>IF(N653="sníž. přenesená",J653,0)</f>
        <v>0</v>
      </c>
      <c r="BI653" s="173">
        <f>IF(N653="nulová",J653,0)</f>
        <v>0</v>
      </c>
      <c r="BJ653" s="14" t="s">
        <v>86</v>
      </c>
      <c r="BK653" s="173">
        <f>ROUND(I653*H653,2)</f>
        <v>0</v>
      </c>
      <c r="BL653" s="14" t="s">
        <v>140</v>
      </c>
      <c r="BM653" s="172" t="s">
        <v>1193</v>
      </c>
    </row>
    <row r="654" spans="1:65" s="2" customFormat="1" ht="68.25">
      <c r="A654" s="31"/>
      <c r="B654" s="32"/>
      <c r="C654" s="33"/>
      <c r="D654" s="174" t="s">
        <v>143</v>
      </c>
      <c r="E654" s="33"/>
      <c r="F654" s="175" t="s">
        <v>1194</v>
      </c>
      <c r="G654" s="33"/>
      <c r="H654" s="33"/>
      <c r="I654" s="176"/>
      <c r="J654" s="33"/>
      <c r="K654" s="33"/>
      <c r="L654" s="36"/>
      <c r="M654" s="177"/>
      <c r="N654" s="178"/>
      <c r="O654" s="68"/>
      <c r="P654" s="68"/>
      <c r="Q654" s="68"/>
      <c r="R654" s="68"/>
      <c r="S654" s="68"/>
      <c r="T654" s="69"/>
      <c r="U654" s="31"/>
      <c r="V654" s="31"/>
      <c r="W654" s="31"/>
      <c r="X654" s="31"/>
      <c r="Y654" s="31"/>
      <c r="Z654" s="31"/>
      <c r="AA654" s="31"/>
      <c r="AB654" s="31"/>
      <c r="AC654" s="31"/>
      <c r="AD654" s="31"/>
      <c r="AE654" s="31"/>
      <c r="AT654" s="14" t="s">
        <v>143</v>
      </c>
      <c r="AU654" s="14" t="s">
        <v>78</v>
      </c>
    </row>
    <row r="655" spans="1:65" s="2" customFormat="1" ht="19.5">
      <c r="A655" s="31"/>
      <c r="B655" s="32"/>
      <c r="C655" s="33"/>
      <c r="D655" s="174" t="s">
        <v>224</v>
      </c>
      <c r="E655" s="33"/>
      <c r="F655" s="179" t="s">
        <v>1074</v>
      </c>
      <c r="G655" s="33"/>
      <c r="H655" s="33"/>
      <c r="I655" s="176"/>
      <c r="J655" s="33"/>
      <c r="K655" s="33"/>
      <c r="L655" s="36"/>
      <c r="M655" s="177"/>
      <c r="N655" s="178"/>
      <c r="O655" s="68"/>
      <c r="P655" s="68"/>
      <c r="Q655" s="68"/>
      <c r="R655" s="68"/>
      <c r="S655" s="68"/>
      <c r="T655" s="69"/>
      <c r="U655" s="31"/>
      <c r="V655" s="31"/>
      <c r="W655" s="31"/>
      <c r="X655" s="31"/>
      <c r="Y655" s="31"/>
      <c r="Z655" s="31"/>
      <c r="AA655" s="31"/>
      <c r="AB655" s="31"/>
      <c r="AC655" s="31"/>
      <c r="AD655" s="31"/>
      <c r="AE655" s="31"/>
      <c r="AT655" s="14" t="s">
        <v>224</v>
      </c>
      <c r="AU655" s="14" t="s">
        <v>78</v>
      </c>
    </row>
    <row r="656" spans="1:65" s="2" customFormat="1" ht="24.2" customHeight="1">
      <c r="A656" s="31"/>
      <c r="B656" s="32"/>
      <c r="C656" s="161" t="s">
        <v>1195</v>
      </c>
      <c r="D656" s="161" t="s">
        <v>135</v>
      </c>
      <c r="E656" s="162" t="s">
        <v>1196</v>
      </c>
      <c r="F656" s="163" t="s">
        <v>1197</v>
      </c>
      <c r="G656" s="164" t="s">
        <v>574</v>
      </c>
      <c r="H656" s="165">
        <v>100</v>
      </c>
      <c r="I656" s="166"/>
      <c r="J656" s="167">
        <f>ROUND(I656*H656,2)</f>
        <v>0</v>
      </c>
      <c r="K656" s="163" t="s">
        <v>139</v>
      </c>
      <c r="L656" s="36"/>
      <c r="M656" s="168" t="s">
        <v>1</v>
      </c>
      <c r="N656" s="169" t="s">
        <v>43</v>
      </c>
      <c r="O656" s="68"/>
      <c r="P656" s="170">
        <f>O656*H656</f>
        <v>0</v>
      </c>
      <c r="Q656" s="170">
        <v>0</v>
      </c>
      <c r="R656" s="170">
        <f>Q656*H656</f>
        <v>0</v>
      </c>
      <c r="S656" s="170">
        <v>0</v>
      </c>
      <c r="T656" s="171">
        <f>S656*H656</f>
        <v>0</v>
      </c>
      <c r="U656" s="31"/>
      <c r="V656" s="31"/>
      <c r="W656" s="31"/>
      <c r="X656" s="31"/>
      <c r="Y656" s="31"/>
      <c r="Z656" s="31"/>
      <c r="AA656" s="31"/>
      <c r="AB656" s="31"/>
      <c r="AC656" s="31"/>
      <c r="AD656" s="31"/>
      <c r="AE656" s="31"/>
      <c r="AR656" s="172" t="s">
        <v>140</v>
      </c>
      <c r="AT656" s="172" t="s">
        <v>135</v>
      </c>
      <c r="AU656" s="172" t="s">
        <v>78</v>
      </c>
      <c r="AY656" s="14" t="s">
        <v>141</v>
      </c>
      <c r="BE656" s="173">
        <f>IF(N656="základní",J656,0)</f>
        <v>0</v>
      </c>
      <c r="BF656" s="173">
        <f>IF(N656="snížená",J656,0)</f>
        <v>0</v>
      </c>
      <c r="BG656" s="173">
        <f>IF(N656="zákl. přenesená",J656,0)</f>
        <v>0</v>
      </c>
      <c r="BH656" s="173">
        <f>IF(N656="sníž. přenesená",J656,0)</f>
        <v>0</v>
      </c>
      <c r="BI656" s="173">
        <f>IF(N656="nulová",J656,0)</f>
        <v>0</v>
      </c>
      <c r="BJ656" s="14" t="s">
        <v>86</v>
      </c>
      <c r="BK656" s="173">
        <f>ROUND(I656*H656,2)</f>
        <v>0</v>
      </c>
      <c r="BL656" s="14" t="s">
        <v>140</v>
      </c>
      <c r="BM656" s="172" t="s">
        <v>1198</v>
      </c>
    </row>
    <row r="657" spans="1:65" s="2" customFormat="1" ht="68.25">
      <c r="A657" s="31"/>
      <c r="B657" s="32"/>
      <c r="C657" s="33"/>
      <c r="D657" s="174" t="s">
        <v>143</v>
      </c>
      <c r="E657" s="33"/>
      <c r="F657" s="175" t="s">
        <v>1199</v>
      </c>
      <c r="G657" s="33"/>
      <c r="H657" s="33"/>
      <c r="I657" s="176"/>
      <c r="J657" s="33"/>
      <c r="K657" s="33"/>
      <c r="L657" s="36"/>
      <c r="M657" s="177"/>
      <c r="N657" s="178"/>
      <c r="O657" s="68"/>
      <c r="P657" s="68"/>
      <c r="Q657" s="68"/>
      <c r="R657" s="68"/>
      <c r="S657" s="68"/>
      <c r="T657" s="69"/>
      <c r="U657" s="31"/>
      <c r="V657" s="31"/>
      <c r="W657" s="31"/>
      <c r="X657" s="31"/>
      <c r="Y657" s="31"/>
      <c r="Z657" s="31"/>
      <c r="AA657" s="31"/>
      <c r="AB657" s="31"/>
      <c r="AC657" s="31"/>
      <c r="AD657" s="31"/>
      <c r="AE657" s="31"/>
      <c r="AT657" s="14" t="s">
        <v>143</v>
      </c>
      <c r="AU657" s="14" t="s">
        <v>78</v>
      </c>
    </row>
    <row r="658" spans="1:65" s="2" customFormat="1" ht="19.5">
      <c r="A658" s="31"/>
      <c r="B658" s="32"/>
      <c r="C658" s="33"/>
      <c r="D658" s="174" t="s">
        <v>224</v>
      </c>
      <c r="E658" s="33"/>
      <c r="F658" s="179" t="s">
        <v>1074</v>
      </c>
      <c r="G658" s="33"/>
      <c r="H658" s="33"/>
      <c r="I658" s="176"/>
      <c r="J658" s="33"/>
      <c r="K658" s="33"/>
      <c r="L658" s="36"/>
      <c r="M658" s="177"/>
      <c r="N658" s="178"/>
      <c r="O658" s="68"/>
      <c r="P658" s="68"/>
      <c r="Q658" s="68"/>
      <c r="R658" s="68"/>
      <c r="S658" s="68"/>
      <c r="T658" s="69"/>
      <c r="U658" s="31"/>
      <c r="V658" s="31"/>
      <c r="W658" s="31"/>
      <c r="X658" s="31"/>
      <c r="Y658" s="31"/>
      <c r="Z658" s="31"/>
      <c r="AA658" s="31"/>
      <c r="AB658" s="31"/>
      <c r="AC658" s="31"/>
      <c r="AD658" s="31"/>
      <c r="AE658" s="31"/>
      <c r="AT658" s="14" t="s">
        <v>224</v>
      </c>
      <c r="AU658" s="14" t="s">
        <v>78</v>
      </c>
    </row>
    <row r="659" spans="1:65" s="2" customFormat="1" ht="24.2" customHeight="1">
      <c r="A659" s="31"/>
      <c r="B659" s="32"/>
      <c r="C659" s="161" t="s">
        <v>1200</v>
      </c>
      <c r="D659" s="161" t="s">
        <v>135</v>
      </c>
      <c r="E659" s="162" t="s">
        <v>1201</v>
      </c>
      <c r="F659" s="163" t="s">
        <v>1202</v>
      </c>
      <c r="G659" s="164" t="s">
        <v>574</v>
      </c>
      <c r="H659" s="165">
        <v>1000</v>
      </c>
      <c r="I659" s="166"/>
      <c r="J659" s="167">
        <f>ROUND(I659*H659,2)</f>
        <v>0</v>
      </c>
      <c r="K659" s="163" t="s">
        <v>139</v>
      </c>
      <c r="L659" s="36"/>
      <c r="M659" s="168" t="s">
        <v>1</v>
      </c>
      <c r="N659" s="169" t="s">
        <v>43</v>
      </c>
      <c r="O659" s="68"/>
      <c r="P659" s="170">
        <f>O659*H659</f>
        <v>0</v>
      </c>
      <c r="Q659" s="170">
        <v>0</v>
      </c>
      <c r="R659" s="170">
        <f>Q659*H659</f>
        <v>0</v>
      </c>
      <c r="S659" s="170">
        <v>0</v>
      </c>
      <c r="T659" s="171">
        <f>S659*H659</f>
        <v>0</v>
      </c>
      <c r="U659" s="31"/>
      <c r="V659" s="31"/>
      <c r="W659" s="31"/>
      <c r="X659" s="31"/>
      <c r="Y659" s="31"/>
      <c r="Z659" s="31"/>
      <c r="AA659" s="31"/>
      <c r="AB659" s="31"/>
      <c r="AC659" s="31"/>
      <c r="AD659" s="31"/>
      <c r="AE659" s="31"/>
      <c r="AR659" s="172" t="s">
        <v>140</v>
      </c>
      <c r="AT659" s="172" t="s">
        <v>135</v>
      </c>
      <c r="AU659" s="172" t="s">
        <v>78</v>
      </c>
      <c r="AY659" s="14" t="s">
        <v>141</v>
      </c>
      <c r="BE659" s="173">
        <f>IF(N659="základní",J659,0)</f>
        <v>0</v>
      </c>
      <c r="BF659" s="173">
        <f>IF(N659="snížená",J659,0)</f>
        <v>0</v>
      </c>
      <c r="BG659" s="173">
        <f>IF(N659="zákl. přenesená",J659,0)</f>
        <v>0</v>
      </c>
      <c r="BH659" s="173">
        <f>IF(N659="sníž. přenesená",J659,0)</f>
        <v>0</v>
      </c>
      <c r="BI659" s="173">
        <f>IF(N659="nulová",J659,0)</f>
        <v>0</v>
      </c>
      <c r="BJ659" s="14" t="s">
        <v>86</v>
      </c>
      <c r="BK659" s="173">
        <f>ROUND(I659*H659,2)</f>
        <v>0</v>
      </c>
      <c r="BL659" s="14" t="s">
        <v>140</v>
      </c>
      <c r="BM659" s="172" t="s">
        <v>1203</v>
      </c>
    </row>
    <row r="660" spans="1:65" s="2" customFormat="1" ht="68.25">
      <c r="A660" s="31"/>
      <c r="B660" s="32"/>
      <c r="C660" s="33"/>
      <c r="D660" s="174" t="s">
        <v>143</v>
      </c>
      <c r="E660" s="33"/>
      <c r="F660" s="175" t="s">
        <v>1204</v>
      </c>
      <c r="G660" s="33"/>
      <c r="H660" s="33"/>
      <c r="I660" s="176"/>
      <c r="J660" s="33"/>
      <c r="K660" s="33"/>
      <c r="L660" s="36"/>
      <c r="M660" s="177"/>
      <c r="N660" s="178"/>
      <c r="O660" s="68"/>
      <c r="P660" s="68"/>
      <c r="Q660" s="68"/>
      <c r="R660" s="68"/>
      <c r="S660" s="68"/>
      <c r="T660" s="69"/>
      <c r="U660" s="31"/>
      <c r="V660" s="31"/>
      <c r="W660" s="31"/>
      <c r="X660" s="31"/>
      <c r="Y660" s="31"/>
      <c r="Z660" s="31"/>
      <c r="AA660" s="31"/>
      <c r="AB660" s="31"/>
      <c r="AC660" s="31"/>
      <c r="AD660" s="31"/>
      <c r="AE660" s="31"/>
      <c r="AT660" s="14" t="s">
        <v>143</v>
      </c>
      <c r="AU660" s="14" t="s">
        <v>78</v>
      </c>
    </row>
    <row r="661" spans="1:65" s="2" customFormat="1" ht="19.5">
      <c r="A661" s="31"/>
      <c r="B661" s="32"/>
      <c r="C661" s="33"/>
      <c r="D661" s="174" t="s">
        <v>224</v>
      </c>
      <c r="E661" s="33"/>
      <c r="F661" s="179" t="s">
        <v>1074</v>
      </c>
      <c r="G661" s="33"/>
      <c r="H661" s="33"/>
      <c r="I661" s="176"/>
      <c r="J661" s="33"/>
      <c r="K661" s="33"/>
      <c r="L661" s="36"/>
      <c r="M661" s="177"/>
      <c r="N661" s="178"/>
      <c r="O661" s="68"/>
      <c r="P661" s="68"/>
      <c r="Q661" s="68"/>
      <c r="R661" s="68"/>
      <c r="S661" s="68"/>
      <c r="T661" s="69"/>
      <c r="U661" s="31"/>
      <c r="V661" s="31"/>
      <c r="W661" s="31"/>
      <c r="X661" s="31"/>
      <c r="Y661" s="31"/>
      <c r="Z661" s="31"/>
      <c r="AA661" s="31"/>
      <c r="AB661" s="31"/>
      <c r="AC661" s="31"/>
      <c r="AD661" s="31"/>
      <c r="AE661" s="31"/>
      <c r="AT661" s="14" t="s">
        <v>224</v>
      </c>
      <c r="AU661" s="14" t="s">
        <v>78</v>
      </c>
    </row>
    <row r="662" spans="1:65" s="2" customFormat="1" ht="24.2" customHeight="1">
      <c r="A662" s="31"/>
      <c r="B662" s="32"/>
      <c r="C662" s="161" t="s">
        <v>1205</v>
      </c>
      <c r="D662" s="161" t="s">
        <v>135</v>
      </c>
      <c r="E662" s="162" t="s">
        <v>1206</v>
      </c>
      <c r="F662" s="163" t="s">
        <v>1207</v>
      </c>
      <c r="G662" s="164" t="s">
        <v>574</v>
      </c>
      <c r="H662" s="165">
        <v>1000</v>
      </c>
      <c r="I662" s="166"/>
      <c r="J662" s="167">
        <f>ROUND(I662*H662,2)</f>
        <v>0</v>
      </c>
      <c r="K662" s="163" t="s">
        <v>139</v>
      </c>
      <c r="L662" s="36"/>
      <c r="M662" s="168" t="s">
        <v>1</v>
      </c>
      <c r="N662" s="169" t="s">
        <v>43</v>
      </c>
      <c r="O662" s="68"/>
      <c r="P662" s="170">
        <f>O662*H662</f>
        <v>0</v>
      </c>
      <c r="Q662" s="170">
        <v>0</v>
      </c>
      <c r="R662" s="170">
        <f>Q662*H662</f>
        <v>0</v>
      </c>
      <c r="S662" s="170">
        <v>0</v>
      </c>
      <c r="T662" s="171">
        <f>S662*H662</f>
        <v>0</v>
      </c>
      <c r="U662" s="31"/>
      <c r="V662" s="31"/>
      <c r="W662" s="31"/>
      <c r="X662" s="31"/>
      <c r="Y662" s="31"/>
      <c r="Z662" s="31"/>
      <c r="AA662" s="31"/>
      <c r="AB662" s="31"/>
      <c r="AC662" s="31"/>
      <c r="AD662" s="31"/>
      <c r="AE662" s="31"/>
      <c r="AR662" s="172" t="s">
        <v>140</v>
      </c>
      <c r="AT662" s="172" t="s">
        <v>135</v>
      </c>
      <c r="AU662" s="172" t="s">
        <v>78</v>
      </c>
      <c r="AY662" s="14" t="s">
        <v>141</v>
      </c>
      <c r="BE662" s="173">
        <f>IF(N662="základní",J662,0)</f>
        <v>0</v>
      </c>
      <c r="BF662" s="173">
        <f>IF(N662="snížená",J662,0)</f>
        <v>0</v>
      </c>
      <c r="BG662" s="173">
        <f>IF(N662="zákl. přenesená",J662,0)</f>
        <v>0</v>
      </c>
      <c r="BH662" s="173">
        <f>IF(N662="sníž. přenesená",J662,0)</f>
        <v>0</v>
      </c>
      <c r="BI662" s="173">
        <f>IF(N662="nulová",J662,0)</f>
        <v>0</v>
      </c>
      <c r="BJ662" s="14" t="s">
        <v>86</v>
      </c>
      <c r="BK662" s="173">
        <f>ROUND(I662*H662,2)</f>
        <v>0</v>
      </c>
      <c r="BL662" s="14" t="s">
        <v>140</v>
      </c>
      <c r="BM662" s="172" t="s">
        <v>1208</v>
      </c>
    </row>
    <row r="663" spans="1:65" s="2" customFormat="1" ht="68.25">
      <c r="A663" s="31"/>
      <c r="B663" s="32"/>
      <c r="C663" s="33"/>
      <c r="D663" s="174" t="s">
        <v>143</v>
      </c>
      <c r="E663" s="33"/>
      <c r="F663" s="175" t="s">
        <v>1209</v>
      </c>
      <c r="G663" s="33"/>
      <c r="H663" s="33"/>
      <c r="I663" s="176"/>
      <c r="J663" s="33"/>
      <c r="K663" s="33"/>
      <c r="L663" s="36"/>
      <c r="M663" s="177"/>
      <c r="N663" s="178"/>
      <c r="O663" s="68"/>
      <c r="P663" s="68"/>
      <c r="Q663" s="68"/>
      <c r="R663" s="68"/>
      <c r="S663" s="68"/>
      <c r="T663" s="69"/>
      <c r="U663" s="31"/>
      <c r="V663" s="31"/>
      <c r="W663" s="31"/>
      <c r="X663" s="31"/>
      <c r="Y663" s="31"/>
      <c r="Z663" s="31"/>
      <c r="AA663" s="31"/>
      <c r="AB663" s="31"/>
      <c r="AC663" s="31"/>
      <c r="AD663" s="31"/>
      <c r="AE663" s="31"/>
      <c r="AT663" s="14" t="s">
        <v>143</v>
      </c>
      <c r="AU663" s="14" t="s">
        <v>78</v>
      </c>
    </row>
    <row r="664" spans="1:65" s="2" customFormat="1" ht="19.5">
      <c r="A664" s="31"/>
      <c r="B664" s="32"/>
      <c r="C664" s="33"/>
      <c r="D664" s="174" t="s">
        <v>224</v>
      </c>
      <c r="E664" s="33"/>
      <c r="F664" s="179" t="s">
        <v>1074</v>
      </c>
      <c r="G664" s="33"/>
      <c r="H664" s="33"/>
      <c r="I664" s="176"/>
      <c r="J664" s="33"/>
      <c r="K664" s="33"/>
      <c r="L664" s="36"/>
      <c r="M664" s="177"/>
      <c r="N664" s="178"/>
      <c r="O664" s="68"/>
      <c r="P664" s="68"/>
      <c r="Q664" s="68"/>
      <c r="R664" s="68"/>
      <c r="S664" s="68"/>
      <c r="T664" s="69"/>
      <c r="U664" s="31"/>
      <c r="V664" s="31"/>
      <c r="W664" s="31"/>
      <c r="X664" s="31"/>
      <c r="Y664" s="31"/>
      <c r="Z664" s="31"/>
      <c r="AA664" s="31"/>
      <c r="AB664" s="31"/>
      <c r="AC664" s="31"/>
      <c r="AD664" s="31"/>
      <c r="AE664" s="31"/>
      <c r="AT664" s="14" t="s">
        <v>224</v>
      </c>
      <c r="AU664" s="14" t="s">
        <v>78</v>
      </c>
    </row>
    <row r="665" spans="1:65" s="2" customFormat="1" ht="24.2" customHeight="1">
      <c r="A665" s="31"/>
      <c r="B665" s="32"/>
      <c r="C665" s="161" t="s">
        <v>1210</v>
      </c>
      <c r="D665" s="161" t="s">
        <v>135</v>
      </c>
      <c r="E665" s="162" t="s">
        <v>1211</v>
      </c>
      <c r="F665" s="163" t="s">
        <v>1212</v>
      </c>
      <c r="G665" s="164" t="s">
        <v>574</v>
      </c>
      <c r="H665" s="165">
        <v>100</v>
      </c>
      <c r="I665" s="166"/>
      <c r="J665" s="167">
        <f>ROUND(I665*H665,2)</f>
        <v>0</v>
      </c>
      <c r="K665" s="163" t="s">
        <v>139</v>
      </c>
      <c r="L665" s="36"/>
      <c r="M665" s="168" t="s">
        <v>1</v>
      </c>
      <c r="N665" s="169" t="s">
        <v>43</v>
      </c>
      <c r="O665" s="68"/>
      <c r="P665" s="170">
        <f>O665*H665</f>
        <v>0</v>
      </c>
      <c r="Q665" s="170">
        <v>0</v>
      </c>
      <c r="R665" s="170">
        <f>Q665*H665</f>
        <v>0</v>
      </c>
      <c r="S665" s="170">
        <v>0</v>
      </c>
      <c r="T665" s="171">
        <f>S665*H665</f>
        <v>0</v>
      </c>
      <c r="U665" s="31"/>
      <c r="V665" s="31"/>
      <c r="W665" s="31"/>
      <c r="X665" s="31"/>
      <c r="Y665" s="31"/>
      <c r="Z665" s="31"/>
      <c r="AA665" s="31"/>
      <c r="AB665" s="31"/>
      <c r="AC665" s="31"/>
      <c r="AD665" s="31"/>
      <c r="AE665" s="31"/>
      <c r="AR665" s="172" t="s">
        <v>140</v>
      </c>
      <c r="AT665" s="172" t="s">
        <v>135</v>
      </c>
      <c r="AU665" s="172" t="s">
        <v>78</v>
      </c>
      <c r="AY665" s="14" t="s">
        <v>141</v>
      </c>
      <c r="BE665" s="173">
        <f>IF(N665="základní",J665,0)</f>
        <v>0</v>
      </c>
      <c r="BF665" s="173">
        <f>IF(N665="snížená",J665,0)</f>
        <v>0</v>
      </c>
      <c r="BG665" s="173">
        <f>IF(N665="zákl. přenesená",J665,0)</f>
        <v>0</v>
      </c>
      <c r="BH665" s="173">
        <f>IF(N665="sníž. přenesená",J665,0)</f>
        <v>0</v>
      </c>
      <c r="BI665" s="173">
        <f>IF(N665="nulová",J665,0)</f>
        <v>0</v>
      </c>
      <c r="BJ665" s="14" t="s">
        <v>86</v>
      </c>
      <c r="BK665" s="173">
        <f>ROUND(I665*H665,2)</f>
        <v>0</v>
      </c>
      <c r="BL665" s="14" t="s">
        <v>140</v>
      </c>
      <c r="BM665" s="172" t="s">
        <v>1213</v>
      </c>
    </row>
    <row r="666" spans="1:65" s="2" customFormat="1" ht="68.25">
      <c r="A666" s="31"/>
      <c r="B666" s="32"/>
      <c r="C666" s="33"/>
      <c r="D666" s="174" t="s">
        <v>143</v>
      </c>
      <c r="E666" s="33"/>
      <c r="F666" s="175" t="s">
        <v>1214</v>
      </c>
      <c r="G666" s="33"/>
      <c r="H666" s="33"/>
      <c r="I666" s="176"/>
      <c r="J666" s="33"/>
      <c r="K666" s="33"/>
      <c r="L666" s="36"/>
      <c r="M666" s="177"/>
      <c r="N666" s="178"/>
      <c r="O666" s="68"/>
      <c r="P666" s="68"/>
      <c r="Q666" s="68"/>
      <c r="R666" s="68"/>
      <c r="S666" s="68"/>
      <c r="T666" s="69"/>
      <c r="U666" s="31"/>
      <c r="V666" s="31"/>
      <c r="W666" s="31"/>
      <c r="X666" s="31"/>
      <c r="Y666" s="31"/>
      <c r="Z666" s="31"/>
      <c r="AA666" s="31"/>
      <c r="AB666" s="31"/>
      <c r="AC666" s="31"/>
      <c r="AD666" s="31"/>
      <c r="AE666" s="31"/>
      <c r="AT666" s="14" t="s">
        <v>143</v>
      </c>
      <c r="AU666" s="14" t="s">
        <v>78</v>
      </c>
    </row>
    <row r="667" spans="1:65" s="2" customFormat="1" ht="19.5">
      <c r="A667" s="31"/>
      <c r="B667" s="32"/>
      <c r="C667" s="33"/>
      <c r="D667" s="174" t="s">
        <v>224</v>
      </c>
      <c r="E667" s="33"/>
      <c r="F667" s="179" t="s">
        <v>1074</v>
      </c>
      <c r="G667" s="33"/>
      <c r="H667" s="33"/>
      <c r="I667" s="176"/>
      <c r="J667" s="33"/>
      <c r="K667" s="33"/>
      <c r="L667" s="36"/>
      <c r="M667" s="177"/>
      <c r="N667" s="178"/>
      <c r="O667" s="68"/>
      <c r="P667" s="68"/>
      <c r="Q667" s="68"/>
      <c r="R667" s="68"/>
      <c r="S667" s="68"/>
      <c r="T667" s="69"/>
      <c r="U667" s="31"/>
      <c r="V667" s="31"/>
      <c r="W667" s="31"/>
      <c r="X667" s="31"/>
      <c r="Y667" s="31"/>
      <c r="Z667" s="31"/>
      <c r="AA667" s="31"/>
      <c r="AB667" s="31"/>
      <c r="AC667" s="31"/>
      <c r="AD667" s="31"/>
      <c r="AE667" s="31"/>
      <c r="AT667" s="14" t="s">
        <v>224</v>
      </c>
      <c r="AU667" s="14" t="s">
        <v>78</v>
      </c>
    </row>
    <row r="668" spans="1:65" s="2" customFormat="1" ht="24.2" customHeight="1">
      <c r="A668" s="31"/>
      <c r="B668" s="32"/>
      <c r="C668" s="161" t="s">
        <v>1215</v>
      </c>
      <c r="D668" s="161" t="s">
        <v>135</v>
      </c>
      <c r="E668" s="162" t="s">
        <v>1216</v>
      </c>
      <c r="F668" s="163" t="s">
        <v>1217</v>
      </c>
      <c r="G668" s="164" t="s">
        <v>574</v>
      </c>
      <c r="H668" s="165">
        <v>100</v>
      </c>
      <c r="I668" s="166"/>
      <c r="J668" s="167">
        <f>ROUND(I668*H668,2)</f>
        <v>0</v>
      </c>
      <c r="K668" s="163" t="s">
        <v>139</v>
      </c>
      <c r="L668" s="36"/>
      <c r="M668" s="168" t="s">
        <v>1</v>
      </c>
      <c r="N668" s="169" t="s">
        <v>43</v>
      </c>
      <c r="O668" s="68"/>
      <c r="P668" s="170">
        <f>O668*H668</f>
        <v>0</v>
      </c>
      <c r="Q668" s="170">
        <v>0</v>
      </c>
      <c r="R668" s="170">
        <f>Q668*H668</f>
        <v>0</v>
      </c>
      <c r="S668" s="170">
        <v>0</v>
      </c>
      <c r="T668" s="171">
        <f>S668*H668</f>
        <v>0</v>
      </c>
      <c r="U668" s="31"/>
      <c r="V668" s="31"/>
      <c r="W668" s="31"/>
      <c r="X668" s="31"/>
      <c r="Y668" s="31"/>
      <c r="Z668" s="31"/>
      <c r="AA668" s="31"/>
      <c r="AB668" s="31"/>
      <c r="AC668" s="31"/>
      <c r="AD668" s="31"/>
      <c r="AE668" s="31"/>
      <c r="AR668" s="172" t="s">
        <v>140</v>
      </c>
      <c r="AT668" s="172" t="s">
        <v>135</v>
      </c>
      <c r="AU668" s="172" t="s">
        <v>78</v>
      </c>
      <c r="AY668" s="14" t="s">
        <v>141</v>
      </c>
      <c r="BE668" s="173">
        <f>IF(N668="základní",J668,0)</f>
        <v>0</v>
      </c>
      <c r="BF668" s="173">
        <f>IF(N668="snížená",J668,0)</f>
        <v>0</v>
      </c>
      <c r="BG668" s="173">
        <f>IF(N668="zákl. přenesená",J668,0)</f>
        <v>0</v>
      </c>
      <c r="BH668" s="173">
        <f>IF(N668="sníž. přenesená",J668,0)</f>
        <v>0</v>
      </c>
      <c r="BI668" s="173">
        <f>IF(N668="nulová",J668,0)</f>
        <v>0</v>
      </c>
      <c r="BJ668" s="14" t="s">
        <v>86</v>
      </c>
      <c r="BK668" s="173">
        <f>ROUND(I668*H668,2)</f>
        <v>0</v>
      </c>
      <c r="BL668" s="14" t="s">
        <v>140</v>
      </c>
      <c r="BM668" s="172" t="s">
        <v>1218</v>
      </c>
    </row>
    <row r="669" spans="1:65" s="2" customFormat="1" ht="68.25">
      <c r="A669" s="31"/>
      <c r="B669" s="32"/>
      <c r="C669" s="33"/>
      <c r="D669" s="174" t="s">
        <v>143</v>
      </c>
      <c r="E669" s="33"/>
      <c r="F669" s="175" t="s">
        <v>1219</v>
      </c>
      <c r="G669" s="33"/>
      <c r="H669" s="33"/>
      <c r="I669" s="176"/>
      <c r="J669" s="33"/>
      <c r="K669" s="33"/>
      <c r="L669" s="36"/>
      <c r="M669" s="177"/>
      <c r="N669" s="178"/>
      <c r="O669" s="68"/>
      <c r="P669" s="68"/>
      <c r="Q669" s="68"/>
      <c r="R669" s="68"/>
      <c r="S669" s="68"/>
      <c r="T669" s="69"/>
      <c r="U669" s="31"/>
      <c r="V669" s="31"/>
      <c r="W669" s="31"/>
      <c r="X669" s="31"/>
      <c r="Y669" s="31"/>
      <c r="Z669" s="31"/>
      <c r="AA669" s="31"/>
      <c r="AB669" s="31"/>
      <c r="AC669" s="31"/>
      <c r="AD669" s="31"/>
      <c r="AE669" s="31"/>
      <c r="AT669" s="14" t="s">
        <v>143</v>
      </c>
      <c r="AU669" s="14" t="s">
        <v>78</v>
      </c>
    </row>
    <row r="670" spans="1:65" s="2" customFormat="1" ht="19.5">
      <c r="A670" s="31"/>
      <c r="B670" s="32"/>
      <c r="C670" s="33"/>
      <c r="D670" s="174" t="s">
        <v>224</v>
      </c>
      <c r="E670" s="33"/>
      <c r="F670" s="179" t="s">
        <v>1074</v>
      </c>
      <c r="G670" s="33"/>
      <c r="H670" s="33"/>
      <c r="I670" s="176"/>
      <c r="J670" s="33"/>
      <c r="K670" s="33"/>
      <c r="L670" s="36"/>
      <c r="M670" s="177"/>
      <c r="N670" s="178"/>
      <c r="O670" s="68"/>
      <c r="P670" s="68"/>
      <c r="Q670" s="68"/>
      <c r="R670" s="68"/>
      <c r="S670" s="68"/>
      <c r="T670" s="69"/>
      <c r="U670" s="31"/>
      <c r="V670" s="31"/>
      <c r="W670" s="31"/>
      <c r="X670" s="31"/>
      <c r="Y670" s="31"/>
      <c r="Z670" s="31"/>
      <c r="AA670" s="31"/>
      <c r="AB670" s="31"/>
      <c r="AC670" s="31"/>
      <c r="AD670" s="31"/>
      <c r="AE670" s="31"/>
      <c r="AT670" s="14" t="s">
        <v>224</v>
      </c>
      <c r="AU670" s="14" t="s">
        <v>78</v>
      </c>
    </row>
    <row r="671" spans="1:65" s="2" customFormat="1" ht="24.2" customHeight="1">
      <c r="A671" s="31"/>
      <c r="B671" s="32"/>
      <c r="C671" s="161" t="s">
        <v>1220</v>
      </c>
      <c r="D671" s="161" t="s">
        <v>135</v>
      </c>
      <c r="E671" s="162" t="s">
        <v>1221</v>
      </c>
      <c r="F671" s="163" t="s">
        <v>1222</v>
      </c>
      <c r="G671" s="164" t="s">
        <v>574</v>
      </c>
      <c r="H671" s="165">
        <v>100</v>
      </c>
      <c r="I671" s="166"/>
      <c r="J671" s="167">
        <f>ROUND(I671*H671,2)</f>
        <v>0</v>
      </c>
      <c r="K671" s="163" t="s">
        <v>139</v>
      </c>
      <c r="L671" s="36"/>
      <c r="M671" s="168" t="s">
        <v>1</v>
      </c>
      <c r="N671" s="169" t="s">
        <v>43</v>
      </c>
      <c r="O671" s="68"/>
      <c r="P671" s="170">
        <f>O671*H671</f>
        <v>0</v>
      </c>
      <c r="Q671" s="170">
        <v>0</v>
      </c>
      <c r="R671" s="170">
        <f>Q671*H671</f>
        <v>0</v>
      </c>
      <c r="S671" s="170">
        <v>0</v>
      </c>
      <c r="T671" s="171">
        <f>S671*H671</f>
        <v>0</v>
      </c>
      <c r="U671" s="31"/>
      <c r="V671" s="31"/>
      <c r="W671" s="31"/>
      <c r="X671" s="31"/>
      <c r="Y671" s="31"/>
      <c r="Z671" s="31"/>
      <c r="AA671" s="31"/>
      <c r="AB671" s="31"/>
      <c r="AC671" s="31"/>
      <c r="AD671" s="31"/>
      <c r="AE671" s="31"/>
      <c r="AR671" s="172" t="s">
        <v>140</v>
      </c>
      <c r="AT671" s="172" t="s">
        <v>135</v>
      </c>
      <c r="AU671" s="172" t="s">
        <v>78</v>
      </c>
      <c r="AY671" s="14" t="s">
        <v>141</v>
      </c>
      <c r="BE671" s="173">
        <f>IF(N671="základní",J671,0)</f>
        <v>0</v>
      </c>
      <c r="BF671" s="173">
        <f>IF(N671="snížená",J671,0)</f>
        <v>0</v>
      </c>
      <c r="BG671" s="173">
        <f>IF(N671="zákl. přenesená",J671,0)</f>
        <v>0</v>
      </c>
      <c r="BH671" s="173">
        <f>IF(N671="sníž. přenesená",J671,0)</f>
        <v>0</v>
      </c>
      <c r="BI671" s="173">
        <f>IF(N671="nulová",J671,0)</f>
        <v>0</v>
      </c>
      <c r="BJ671" s="14" t="s">
        <v>86</v>
      </c>
      <c r="BK671" s="173">
        <f>ROUND(I671*H671,2)</f>
        <v>0</v>
      </c>
      <c r="BL671" s="14" t="s">
        <v>140</v>
      </c>
      <c r="BM671" s="172" t="s">
        <v>1223</v>
      </c>
    </row>
    <row r="672" spans="1:65" s="2" customFormat="1" ht="68.25">
      <c r="A672" s="31"/>
      <c r="B672" s="32"/>
      <c r="C672" s="33"/>
      <c r="D672" s="174" t="s">
        <v>143</v>
      </c>
      <c r="E672" s="33"/>
      <c r="F672" s="175" t="s">
        <v>1224</v>
      </c>
      <c r="G672" s="33"/>
      <c r="H672" s="33"/>
      <c r="I672" s="176"/>
      <c r="J672" s="33"/>
      <c r="K672" s="33"/>
      <c r="L672" s="36"/>
      <c r="M672" s="177"/>
      <c r="N672" s="178"/>
      <c r="O672" s="68"/>
      <c r="P672" s="68"/>
      <c r="Q672" s="68"/>
      <c r="R672" s="68"/>
      <c r="S672" s="68"/>
      <c r="T672" s="69"/>
      <c r="U672" s="31"/>
      <c r="V672" s="31"/>
      <c r="W672" s="31"/>
      <c r="X672" s="31"/>
      <c r="Y672" s="31"/>
      <c r="Z672" s="31"/>
      <c r="AA672" s="31"/>
      <c r="AB672" s="31"/>
      <c r="AC672" s="31"/>
      <c r="AD672" s="31"/>
      <c r="AE672" s="31"/>
      <c r="AT672" s="14" t="s">
        <v>143</v>
      </c>
      <c r="AU672" s="14" t="s">
        <v>78</v>
      </c>
    </row>
    <row r="673" spans="1:65" s="2" customFormat="1" ht="19.5">
      <c r="A673" s="31"/>
      <c r="B673" s="32"/>
      <c r="C673" s="33"/>
      <c r="D673" s="174" t="s">
        <v>224</v>
      </c>
      <c r="E673" s="33"/>
      <c r="F673" s="179" t="s">
        <v>1074</v>
      </c>
      <c r="G673" s="33"/>
      <c r="H673" s="33"/>
      <c r="I673" s="176"/>
      <c r="J673" s="33"/>
      <c r="K673" s="33"/>
      <c r="L673" s="36"/>
      <c r="M673" s="177"/>
      <c r="N673" s="178"/>
      <c r="O673" s="68"/>
      <c r="P673" s="68"/>
      <c r="Q673" s="68"/>
      <c r="R673" s="68"/>
      <c r="S673" s="68"/>
      <c r="T673" s="69"/>
      <c r="U673" s="31"/>
      <c r="V673" s="31"/>
      <c r="W673" s="31"/>
      <c r="X673" s="31"/>
      <c r="Y673" s="31"/>
      <c r="Z673" s="31"/>
      <c r="AA673" s="31"/>
      <c r="AB673" s="31"/>
      <c r="AC673" s="31"/>
      <c r="AD673" s="31"/>
      <c r="AE673" s="31"/>
      <c r="AT673" s="14" t="s">
        <v>224</v>
      </c>
      <c r="AU673" s="14" t="s">
        <v>78</v>
      </c>
    </row>
    <row r="674" spans="1:65" s="2" customFormat="1" ht="24.2" customHeight="1">
      <c r="A674" s="31"/>
      <c r="B674" s="32"/>
      <c r="C674" s="161" t="s">
        <v>1225</v>
      </c>
      <c r="D674" s="161" t="s">
        <v>135</v>
      </c>
      <c r="E674" s="162" t="s">
        <v>1226</v>
      </c>
      <c r="F674" s="163" t="s">
        <v>1227</v>
      </c>
      <c r="G674" s="164" t="s">
        <v>574</v>
      </c>
      <c r="H674" s="165">
        <v>100</v>
      </c>
      <c r="I674" s="166"/>
      <c r="J674" s="167">
        <f>ROUND(I674*H674,2)</f>
        <v>0</v>
      </c>
      <c r="K674" s="163" t="s">
        <v>139</v>
      </c>
      <c r="L674" s="36"/>
      <c r="M674" s="168" t="s">
        <v>1</v>
      </c>
      <c r="N674" s="169" t="s">
        <v>43</v>
      </c>
      <c r="O674" s="68"/>
      <c r="P674" s="170">
        <f>O674*H674</f>
        <v>0</v>
      </c>
      <c r="Q674" s="170">
        <v>0</v>
      </c>
      <c r="R674" s="170">
        <f>Q674*H674</f>
        <v>0</v>
      </c>
      <c r="S674" s="170">
        <v>0</v>
      </c>
      <c r="T674" s="171">
        <f>S674*H674</f>
        <v>0</v>
      </c>
      <c r="U674" s="31"/>
      <c r="V674" s="31"/>
      <c r="W674" s="31"/>
      <c r="X674" s="31"/>
      <c r="Y674" s="31"/>
      <c r="Z674" s="31"/>
      <c r="AA674" s="31"/>
      <c r="AB674" s="31"/>
      <c r="AC674" s="31"/>
      <c r="AD674" s="31"/>
      <c r="AE674" s="31"/>
      <c r="AR674" s="172" t="s">
        <v>140</v>
      </c>
      <c r="AT674" s="172" t="s">
        <v>135</v>
      </c>
      <c r="AU674" s="172" t="s">
        <v>78</v>
      </c>
      <c r="AY674" s="14" t="s">
        <v>141</v>
      </c>
      <c r="BE674" s="173">
        <f>IF(N674="základní",J674,0)</f>
        <v>0</v>
      </c>
      <c r="BF674" s="173">
        <f>IF(N674="snížená",J674,0)</f>
        <v>0</v>
      </c>
      <c r="BG674" s="173">
        <f>IF(N674="zákl. přenesená",J674,0)</f>
        <v>0</v>
      </c>
      <c r="BH674" s="173">
        <f>IF(N674="sníž. přenesená",J674,0)</f>
        <v>0</v>
      </c>
      <c r="BI674" s="173">
        <f>IF(N674="nulová",J674,0)</f>
        <v>0</v>
      </c>
      <c r="BJ674" s="14" t="s">
        <v>86</v>
      </c>
      <c r="BK674" s="173">
        <f>ROUND(I674*H674,2)</f>
        <v>0</v>
      </c>
      <c r="BL674" s="14" t="s">
        <v>140</v>
      </c>
      <c r="BM674" s="172" t="s">
        <v>1228</v>
      </c>
    </row>
    <row r="675" spans="1:65" s="2" customFormat="1" ht="68.25">
      <c r="A675" s="31"/>
      <c r="B675" s="32"/>
      <c r="C675" s="33"/>
      <c r="D675" s="174" t="s">
        <v>143</v>
      </c>
      <c r="E675" s="33"/>
      <c r="F675" s="175" t="s">
        <v>1229</v>
      </c>
      <c r="G675" s="33"/>
      <c r="H675" s="33"/>
      <c r="I675" s="176"/>
      <c r="J675" s="33"/>
      <c r="K675" s="33"/>
      <c r="L675" s="36"/>
      <c r="M675" s="177"/>
      <c r="N675" s="178"/>
      <c r="O675" s="68"/>
      <c r="P675" s="68"/>
      <c r="Q675" s="68"/>
      <c r="R675" s="68"/>
      <c r="S675" s="68"/>
      <c r="T675" s="69"/>
      <c r="U675" s="31"/>
      <c r="V675" s="31"/>
      <c r="W675" s="31"/>
      <c r="X675" s="31"/>
      <c r="Y675" s="31"/>
      <c r="Z675" s="31"/>
      <c r="AA675" s="31"/>
      <c r="AB675" s="31"/>
      <c r="AC675" s="31"/>
      <c r="AD675" s="31"/>
      <c r="AE675" s="31"/>
      <c r="AT675" s="14" t="s">
        <v>143</v>
      </c>
      <c r="AU675" s="14" t="s">
        <v>78</v>
      </c>
    </row>
    <row r="676" spans="1:65" s="2" customFormat="1" ht="19.5">
      <c r="A676" s="31"/>
      <c r="B676" s="32"/>
      <c r="C676" s="33"/>
      <c r="D676" s="174" t="s">
        <v>224</v>
      </c>
      <c r="E676" s="33"/>
      <c r="F676" s="179" t="s">
        <v>1074</v>
      </c>
      <c r="G676" s="33"/>
      <c r="H676" s="33"/>
      <c r="I676" s="176"/>
      <c r="J676" s="33"/>
      <c r="K676" s="33"/>
      <c r="L676" s="36"/>
      <c r="M676" s="177"/>
      <c r="N676" s="178"/>
      <c r="O676" s="68"/>
      <c r="P676" s="68"/>
      <c r="Q676" s="68"/>
      <c r="R676" s="68"/>
      <c r="S676" s="68"/>
      <c r="T676" s="69"/>
      <c r="U676" s="31"/>
      <c r="V676" s="31"/>
      <c r="W676" s="31"/>
      <c r="X676" s="31"/>
      <c r="Y676" s="31"/>
      <c r="Z676" s="31"/>
      <c r="AA676" s="31"/>
      <c r="AB676" s="31"/>
      <c r="AC676" s="31"/>
      <c r="AD676" s="31"/>
      <c r="AE676" s="31"/>
      <c r="AT676" s="14" t="s">
        <v>224</v>
      </c>
      <c r="AU676" s="14" t="s">
        <v>78</v>
      </c>
    </row>
    <row r="677" spans="1:65" s="2" customFormat="1" ht="33" customHeight="1">
      <c r="A677" s="31"/>
      <c r="B677" s="32"/>
      <c r="C677" s="161" t="s">
        <v>1230</v>
      </c>
      <c r="D677" s="161" t="s">
        <v>135</v>
      </c>
      <c r="E677" s="162" t="s">
        <v>1231</v>
      </c>
      <c r="F677" s="163" t="s">
        <v>1232</v>
      </c>
      <c r="G677" s="164" t="s">
        <v>574</v>
      </c>
      <c r="H677" s="165">
        <v>100</v>
      </c>
      <c r="I677" s="166"/>
      <c r="J677" s="167">
        <f>ROUND(I677*H677,2)</f>
        <v>0</v>
      </c>
      <c r="K677" s="163" t="s">
        <v>139</v>
      </c>
      <c r="L677" s="36"/>
      <c r="M677" s="168" t="s">
        <v>1</v>
      </c>
      <c r="N677" s="169" t="s">
        <v>43</v>
      </c>
      <c r="O677" s="68"/>
      <c r="P677" s="170">
        <f>O677*H677</f>
        <v>0</v>
      </c>
      <c r="Q677" s="170">
        <v>0</v>
      </c>
      <c r="R677" s="170">
        <f>Q677*H677</f>
        <v>0</v>
      </c>
      <c r="S677" s="170">
        <v>0</v>
      </c>
      <c r="T677" s="171">
        <f>S677*H677</f>
        <v>0</v>
      </c>
      <c r="U677" s="31"/>
      <c r="V677" s="31"/>
      <c r="W677" s="31"/>
      <c r="X677" s="31"/>
      <c r="Y677" s="31"/>
      <c r="Z677" s="31"/>
      <c r="AA677" s="31"/>
      <c r="AB677" s="31"/>
      <c r="AC677" s="31"/>
      <c r="AD677" s="31"/>
      <c r="AE677" s="31"/>
      <c r="AR677" s="172" t="s">
        <v>140</v>
      </c>
      <c r="AT677" s="172" t="s">
        <v>135</v>
      </c>
      <c r="AU677" s="172" t="s">
        <v>78</v>
      </c>
      <c r="AY677" s="14" t="s">
        <v>141</v>
      </c>
      <c r="BE677" s="173">
        <f>IF(N677="základní",J677,0)</f>
        <v>0</v>
      </c>
      <c r="BF677" s="173">
        <f>IF(N677="snížená",J677,0)</f>
        <v>0</v>
      </c>
      <c r="BG677" s="173">
        <f>IF(N677="zákl. přenesená",J677,0)</f>
        <v>0</v>
      </c>
      <c r="BH677" s="173">
        <f>IF(N677="sníž. přenesená",J677,0)</f>
        <v>0</v>
      </c>
      <c r="BI677" s="173">
        <f>IF(N677="nulová",J677,0)</f>
        <v>0</v>
      </c>
      <c r="BJ677" s="14" t="s">
        <v>86</v>
      </c>
      <c r="BK677" s="173">
        <f>ROUND(I677*H677,2)</f>
        <v>0</v>
      </c>
      <c r="BL677" s="14" t="s">
        <v>140</v>
      </c>
      <c r="BM677" s="172" t="s">
        <v>1233</v>
      </c>
    </row>
    <row r="678" spans="1:65" s="2" customFormat="1" ht="68.25">
      <c r="A678" s="31"/>
      <c r="B678" s="32"/>
      <c r="C678" s="33"/>
      <c r="D678" s="174" t="s">
        <v>143</v>
      </c>
      <c r="E678" s="33"/>
      <c r="F678" s="175" t="s">
        <v>1234</v>
      </c>
      <c r="G678" s="33"/>
      <c r="H678" s="33"/>
      <c r="I678" s="176"/>
      <c r="J678" s="33"/>
      <c r="K678" s="33"/>
      <c r="L678" s="36"/>
      <c r="M678" s="177"/>
      <c r="N678" s="178"/>
      <c r="O678" s="68"/>
      <c r="P678" s="68"/>
      <c r="Q678" s="68"/>
      <c r="R678" s="68"/>
      <c r="S678" s="68"/>
      <c r="T678" s="69"/>
      <c r="U678" s="31"/>
      <c r="V678" s="31"/>
      <c r="W678" s="31"/>
      <c r="X678" s="31"/>
      <c r="Y678" s="31"/>
      <c r="Z678" s="31"/>
      <c r="AA678" s="31"/>
      <c r="AB678" s="31"/>
      <c r="AC678" s="31"/>
      <c r="AD678" s="31"/>
      <c r="AE678" s="31"/>
      <c r="AT678" s="14" t="s">
        <v>143</v>
      </c>
      <c r="AU678" s="14" t="s">
        <v>78</v>
      </c>
    </row>
    <row r="679" spans="1:65" s="2" customFormat="1" ht="19.5">
      <c r="A679" s="31"/>
      <c r="B679" s="32"/>
      <c r="C679" s="33"/>
      <c r="D679" s="174" t="s">
        <v>224</v>
      </c>
      <c r="E679" s="33"/>
      <c r="F679" s="179" t="s">
        <v>1074</v>
      </c>
      <c r="G679" s="33"/>
      <c r="H679" s="33"/>
      <c r="I679" s="176"/>
      <c r="J679" s="33"/>
      <c r="K679" s="33"/>
      <c r="L679" s="36"/>
      <c r="M679" s="177"/>
      <c r="N679" s="178"/>
      <c r="O679" s="68"/>
      <c r="P679" s="68"/>
      <c r="Q679" s="68"/>
      <c r="R679" s="68"/>
      <c r="S679" s="68"/>
      <c r="T679" s="69"/>
      <c r="U679" s="31"/>
      <c r="V679" s="31"/>
      <c r="W679" s="31"/>
      <c r="X679" s="31"/>
      <c r="Y679" s="31"/>
      <c r="Z679" s="31"/>
      <c r="AA679" s="31"/>
      <c r="AB679" s="31"/>
      <c r="AC679" s="31"/>
      <c r="AD679" s="31"/>
      <c r="AE679" s="31"/>
      <c r="AT679" s="14" t="s">
        <v>224</v>
      </c>
      <c r="AU679" s="14" t="s">
        <v>78</v>
      </c>
    </row>
    <row r="680" spans="1:65" s="2" customFormat="1" ht="33" customHeight="1">
      <c r="A680" s="31"/>
      <c r="B680" s="32"/>
      <c r="C680" s="161" t="s">
        <v>1235</v>
      </c>
      <c r="D680" s="161" t="s">
        <v>135</v>
      </c>
      <c r="E680" s="162" t="s">
        <v>1236</v>
      </c>
      <c r="F680" s="163" t="s">
        <v>1237</v>
      </c>
      <c r="G680" s="164" t="s">
        <v>574</v>
      </c>
      <c r="H680" s="165">
        <v>100</v>
      </c>
      <c r="I680" s="166"/>
      <c r="J680" s="167">
        <f>ROUND(I680*H680,2)</f>
        <v>0</v>
      </c>
      <c r="K680" s="163" t="s">
        <v>139</v>
      </c>
      <c r="L680" s="36"/>
      <c r="M680" s="168" t="s">
        <v>1</v>
      </c>
      <c r="N680" s="169" t="s">
        <v>43</v>
      </c>
      <c r="O680" s="68"/>
      <c r="P680" s="170">
        <f>O680*H680</f>
        <v>0</v>
      </c>
      <c r="Q680" s="170">
        <v>0</v>
      </c>
      <c r="R680" s="170">
        <f>Q680*H680</f>
        <v>0</v>
      </c>
      <c r="S680" s="170">
        <v>0</v>
      </c>
      <c r="T680" s="171">
        <f>S680*H680</f>
        <v>0</v>
      </c>
      <c r="U680" s="31"/>
      <c r="V680" s="31"/>
      <c r="W680" s="31"/>
      <c r="X680" s="31"/>
      <c r="Y680" s="31"/>
      <c r="Z680" s="31"/>
      <c r="AA680" s="31"/>
      <c r="AB680" s="31"/>
      <c r="AC680" s="31"/>
      <c r="AD680" s="31"/>
      <c r="AE680" s="31"/>
      <c r="AR680" s="172" t="s">
        <v>140</v>
      </c>
      <c r="AT680" s="172" t="s">
        <v>135</v>
      </c>
      <c r="AU680" s="172" t="s">
        <v>78</v>
      </c>
      <c r="AY680" s="14" t="s">
        <v>141</v>
      </c>
      <c r="BE680" s="173">
        <f>IF(N680="základní",J680,0)</f>
        <v>0</v>
      </c>
      <c r="BF680" s="173">
        <f>IF(N680="snížená",J680,0)</f>
        <v>0</v>
      </c>
      <c r="BG680" s="173">
        <f>IF(N680="zákl. přenesená",J680,0)</f>
        <v>0</v>
      </c>
      <c r="BH680" s="173">
        <f>IF(N680="sníž. přenesená",J680,0)</f>
        <v>0</v>
      </c>
      <c r="BI680" s="173">
        <f>IF(N680="nulová",J680,0)</f>
        <v>0</v>
      </c>
      <c r="BJ680" s="14" t="s">
        <v>86</v>
      </c>
      <c r="BK680" s="173">
        <f>ROUND(I680*H680,2)</f>
        <v>0</v>
      </c>
      <c r="BL680" s="14" t="s">
        <v>140</v>
      </c>
      <c r="BM680" s="172" t="s">
        <v>1238</v>
      </c>
    </row>
    <row r="681" spans="1:65" s="2" customFormat="1" ht="68.25">
      <c r="A681" s="31"/>
      <c r="B681" s="32"/>
      <c r="C681" s="33"/>
      <c r="D681" s="174" t="s">
        <v>143</v>
      </c>
      <c r="E681" s="33"/>
      <c r="F681" s="175" t="s">
        <v>1239</v>
      </c>
      <c r="G681" s="33"/>
      <c r="H681" s="33"/>
      <c r="I681" s="176"/>
      <c r="J681" s="33"/>
      <c r="K681" s="33"/>
      <c r="L681" s="36"/>
      <c r="M681" s="177"/>
      <c r="N681" s="178"/>
      <c r="O681" s="68"/>
      <c r="P681" s="68"/>
      <c r="Q681" s="68"/>
      <c r="R681" s="68"/>
      <c r="S681" s="68"/>
      <c r="T681" s="69"/>
      <c r="U681" s="31"/>
      <c r="V681" s="31"/>
      <c r="W681" s="31"/>
      <c r="X681" s="31"/>
      <c r="Y681" s="31"/>
      <c r="Z681" s="31"/>
      <c r="AA681" s="31"/>
      <c r="AB681" s="31"/>
      <c r="AC681" s="31"/>
      <c r="AD681" s="31"/>
      <c r="AE681" s="31"/>
      <c r="AT681" s="14" t="s">
        <v>143</v>
      </c>
      <c r="AU681" s="14" t="s">
        <v>78</v>
      </c>
    </row>
    <row r="682" spans="1:65" s="2" customFormat="1" ht="19.5">
      <c r="A682" s="31"/>
      <c r="B682" s="32"/>
      <c r="C682" s="33"/>
      <c r="D682" s="174" t="s">
        <v>224</v>
      </c>
      <c r="E682" s="33"/>
      <c r="F682" s="179" t="s">
        <v>1074</v>
      </c>
      <c r="G682" s="33"/>
      <c r="H682" s="33"/>
      <c r="I682" s="176"/>
      <c r="J682" s="33"/>
      <c r="K682" s="33"/>
      <c r="L682" s="36"/>
      <c r="M682" s="177"/>
      <c r="N682" s="178"/>
      <c r="O682" s="68"/>
      <c r="P682" s="68"/>
      <c r="Q682" s="68"/>
      <c r="R682" s="68"/>
      <c r="S682" s="68"/>
      <c r="T682" s="69"/>
      <c r="U682" s="31"/>
      <c r="V682" s="31"/>
      <c r="W682" s="31"/>
      <c r="X682" s="31"/>
      <c r="Y682" s="31"/>
      <c r="Z682" s="31"/>
      <c r="AA682" s="31"/>
      <c r="AB682" s="31"/>
      <c r="AC682" s="31"/>
      <c r="AD682" s="31"/>
      <c r="AE682" s="31"/>
      <c r="AT682" s="14" t="s">
        <v>224</v>
      </c>
      <c r="AU682" s="14" t="s">
        <v>78</v>
      </c>
    </row>
    <row r="683" spans="1:65" s="2" customFormat="1" ht="33" customHeight="1">
      <c r="A683" s="31"/>
      <c r="B683" s="32"/>
      <c r="C683" s="161" t="s">
        <v>1240</v>
      </c>
      <c r="D683" s="161" t="s">
        <v>135</v>
      </c>
      <c r="E683" s="162" t="s">
        <v>1241</v>
      </c>
      <c r="F683" s="163" t="s">
        <v>1242</v>
      </c>
      <c r="G683" s="164" t="s">
        <v>574</v>
      </c>
      <c r="H683" s="165">
        <v>100</v>
      </c>
      <c r="I683" s="166"/>
      <c r="J683" s="167">
        <f>ROUND(I683*H683,2)</f>
        <v>0</v>
      </c>
      <c r="K683" s="163" t="s">
        <v>139</v>
      </c>
      <c r="L683" s="36"/>
      <c r="M683" s="168" t="s">
        <v>1</v>
      </c>
      <c r="N683" s="169" t="s">
        <v>43</v>
      </c>
      <c r="O683" s="68"/>
      <c r="P683" s="170">
        <f>O683*H683</f>
        <v>0</v>
      </c>
      <c r="Q683" s="170">
        <v>0</v>
      </c>
      <c r="R683" s="170">
        <f>Q683*H683</f>
        <v>0</v>
      </c>
      <c r="S683" s="170">
        <v>0</v>
      </c>
      <c r="T683" s="171">
        <f>S683*H683</f>
        <v>0</v>
      </c>
      <c r="U683" s="31"/>
      <c r="V683" s="31"/>
      <c r="W683" s="31"/>
      <c r="X683" s="31"/>
      <c r="Y683" s="31"/>
      <c r="Z683" s="31"/>
      <c r="AA683" s="31"/>
      <c r="AB683" s="31"/>
      <c r="AC683" s="31"/>
      <c r="AD683" s="31"/>
      <c r="AE683" s="31"/>
      <c r="AR683" s="172" t="s">
        <v>140</v>
      </c>
      <c r="AT683" s="172" t="s">
        <v>135</v>
      </c>
      <c r="AU683" s="172" t="s">
        <v>78</v>
      </c>
      <c r="AY683" s="14" t="s">
        <v>141</v>
      </c>
      <c r="BE683" s="173">
        <f>IF(N683="základní",J683,0)</f>
        <v>0</v>
      </c>
      <c r="BF683" s="173">
        <f>IF(N683="snížená",J683,0)</f>
        <v>0</v>
      </c>
      <c r="BG683" s="173">
        <f>IF(N683="zákl. přenesená",J683,0)</f>
        <v>0</v>
      </c>
      <c r="BH683" s="173">
        <f>IF(N683="sníž. přenesená",J683,0)</f>
        <v>0</v>
      </c>
      <c r="BI683" s="173">
        <f>IF(N683="nulová",J683,0)</f>
        <v>0</v>
      </c>
      <c r="BJ683" s="14" t="s">
        <v>86</v>
      </c>
      <c r="BK683" s="173">
        <f>ROUND(I683*H683,2)</f>
        <v>0</v>
      </c>
      <c r="BL683" s="14" t="s">
        <v>140</v>
      </c>
      <c r="BM683" s="172" t="s">
        <v>1243</v>
      </c>
    </row>
    <row r="684" spans="1:65" s="2" customFormat="1" ht="68.25">
      <c r="A684" s="31"/>
      <c r="B684" s="32"/>
      <c r="C684" s="33"/>
      <c r="D684" s="174" t="s">
        <v>143</v>
      </c>
      <c r="E684" s="33"/>
      <c r="F684" s="175" t="s">
        <v>1244</v>
      </c>
      <c r="G684" s="33"/>
      <c r="H684" s="33"/>
      <c r="I684" s="176"/>
      <c r="J684" s="33"/>
      <c r="K684" s="33"/>
      <c r="L684" s="36"/>
      <c r="M684" s="177"/>
      <c r="N684" s="178"/>
      <c r="O684" s="68"/>
      <c r="P684" s="68"/>
      <c r="Q684" s="68"/>
      <c r="R684" s="68"/>
      <c r="S684" s="68"/>
      <c r="T684" s="69"/>
      <c r="U684" s="31"/>
      <c r="V684" s="31"/>
      <c r="W684" s="31"/>
      <c r="X684" s="31"/>
      <c r="Y684" s="31"/>
      <c r="Z684" s="31"/>
      <c r="AA684" s="31"/>
      <c r="AB684" s="31"/>
      <c r="AC684" s="31"/>
      <c r="AD684" s="31"/>
      <c r="AE684" s="31"/>
      <c r="AT684" s="14" t="s">
        <v>143</v>
      </c>
      <c r="AU684" s="14" t="s">
        <v>78</v>
      </c>
    </row>
    <row r="685" spans="1:65" s="2" customFormat="1" ht="19.5">
      <c r="A685" s="31"/>
      <c r="B685" s="32"/>
      <c r="C685" s="33"/>
      <c r="D685" s="174" t="s">
        <v>224</v>
      </c>
      <c r="E685" s="33"/>
      <c r="F685" s="179" t="s">
        <v>1074</v>
      </c>
      <c r="G685" s="33"/>
      <c r="H685" s="33"/>
      <c r="I685" s="176"/>
      <c r="J685" s="33"/>
      <c r="K685" s="33"/>
      <c r="L685" s="36"/>
      <c r="M685" s="177"/>
      <c r="N685" s="178"/>
      <c r="O685" s="68"/>
      <c r="P685" s="68"/>
      <c r="Q685" s="68"/>
      <c r="R685" s="68"/>
      <c r="S685" s="68"/>
      <c r="T685" s="69"/>
      <c r="U685" s="31"/>
      <c r="V685" s="31"/>
      <c r="W685" s="31"/>
      <c r="X685" s="31"/>
      <c r="Y685" s="31"/>
      <c r="Z685" s="31"/>
      <c r="AA685" s="31"/>
      <c r="AB685" s="31"/>
      <c r="AC685" s="31"/>
      <c r="AD685" s="31"/>
      <c r="AE685" s="31"/>
      <c r="AT685" s="14" t="s">
        <v>224</v>
      </c>
      <c r="AU685" s="14" t="s">
        <v>78</v>
      </c>
    </row>
    <row r="686" spans="1:65" s="2" customFormat="1" ht="24.2" customHeight="1">
      <c r="A686" s="31"/>
      <c r="B686" s="32"/>
      <c r="C686" s="161" t="s">
        <v>1245</v>
      </c>
      <c r="D686" s="161" t="s">
        <v>135</v>
      </c>
      <c r="E686" s="162" t="s">
        <v>1246</v>
      </c>
      <c r="F686" s="163" t="s">
        <v>1247</v>
      </c>
      <c r="G686" s="164" t="s">
        <v>574</v>
      </c>
      <c r="H686" s="165">
        <v>100</v>
      </c>
      <c r="I686" s="166"/>
      <c r="J686" s="167">
        <f>ROUND(I686*H686,2)</f>
        <v>0</v>
      </c>
      <c r="K686" s="163" t="s">
        <v>139</v>
      </c>
      <c r="L686" s="36"/>
      <c r="M686" s="168" t="s">
        <v>1</v>
      </c>
      <c r="N686" s="169" t="s">
        <v>43</v>
      </c>
      <c r="O686" s="68"/>
      <c r="P686" s="170">
        <f>O686*H686</f>
        <v>0</v>
      </c>
      <c r="Q686" s="170">
        <v>0</v>
      </c>
      <c r="R686" s="170">
        <f>Q686*H686</f>
        <v>0</v>
      </c>
      <c r="S686" s="170">
        <v>0</v>
      </c>
      <c r="T686" s="171">
        <f>S686*H686</f>
        <v>0</v>
      </c>
      <c r="U686" s="31"/>
      <c r="V686" s="31"/>
      <c r="W686" s="31"/>
      <c r="X686" s="31"/>
      <c r="Y686" s="31"/>
      <c r="Z686" s="31"/>
      <c r="AA686" s="31"/>
      <c r="AB686" s="31"/>
      <c r="AC686" s="31"/>
      <c r="AD686" s="31"/>
      <c r="AE686" s="31"/>
      <c r="AR686" s="172" t="s">
        <v>140</v>
      </c>
      <c r="AT686" s="172" t="s">
        <v>135</v>
      </c>
      <c r="AU686" s="172" t="s">
        <v>78</v>
      </c>
      <c r="AY686" s="14" t="s">
        <v>141</v>
      </c>
      <c r="BE686" s="173">
        <f>IF(N686="základní",J686,0)</f>
        <v>0</v>
      </c>
      <c r="BF686" s="173">
        <f>IF(N686="snížená",J686,0)</f>
        <v>0</v>
      </c>
      <c r="BG686" s="173">
        <f>IF(N686="zákl. přenesená",J686,0)</f>
        <v>0</v>
      </c>
      <c r="BH686" s="173">
        <f>IF(N686="sníž. přenesená",J686,0)</f>
        <v>0</v>
      </c>
      <c r="BI686" s="173">
        <f>IF(N686="nulová",J686,0)</f>
        <v>0</v>
      </c>
      <c r="BJ686" s="14" t="s">
        <v>86</v>
      </c>
      <c r="BK686" s="173">
        <f>ROUND(I686*H686,2)</f>
        <v>0</v>
      </c>
      <c r="BL686" s="14" t="s">
        <v>140</v>
      </c>
      <c r="BM686" s="172" t="s">
        <v>1248</v>
      </c>
    </row>
    <row r="687" spans="1:65" s="2" customFormat="1" ht="68.25">
      <c r="A687" s="31"/>
      <c r="B687" s="32"/>
      <c r="C687" s="33"/>
      <c r="D687" s="174" t="s">
        <v>143</v>
      </c>
      <c r="E687" s="33"/>
      <c r="F687" s="175" t="s">
        <v>1249</v>
      </c>
      <c r="G687" s="33"/>
      <c r="H687" s="33"/>
      <c r="I687" s="176"/>
      <c r="J687" s="33"/>
      <c r="K687" s="33"/>
      <c r="L687" s="36"/>
      <c r="M687" s="177"/>
      <c r="N687" s="178"/>
      <c r="O687" s="68"/>
      <c r="P687" s="68"/>
      <c r="Q687" s="68"/>
      <c r="R687" s="68"/>
      <c r="S687" s="68"/>
      <c r="T687" s="69"/>
      <c r="U687" s="31"/>
      <c r="V687" s="31"/>
      <c r="W687" s="31"/>
      <c r="X687" s="31"/>
      <c r="Y687" s="31"/>
      <c r="Z687" s="31"/>
      <c r="AA687" s="31"/>
      <c r="AB687" s="31"/>
      <c r="AC687" s="31"/>
      <c r="AD687" s="31"/>
      <c r="AE687" s="31"/>
      <c r="AT687" s="14" t="s">
        <v>143</v>
      </c>
      <c r="AU687" s="14" t="s">
        <v>78</v>
      </c>
    </row>
    <row r="688" spans="1:65" s="2" customFormat="1" ht="19.5">
      <c r="A688" s="31"/>
      <c r="B688" s="32"/>
      <c r="C688" s="33"/>
      <c r="D688" s="174" t="s">
        <v>224</v>
      </c>
      <c r="E688" s="33"/>
      <c r="F688" s="179" t="s">
        <v>1074</v>
      </c>
      <c r="G688" s="33"/>
      <c r="H688" s="33"/>
      <c r="I688" s="176"/>
      <c r="J688" s="33"/>
      <c r="K688" s="33"/>
      <c r="L688" s="36"/>
      <c r="M688" s="177"/>
      <c r="N688" s="178"/>
      <c r="O688" s="68"/>
      <c r="P688" s="68"/>
      <c r="Q688" s="68"/>
      <c r="R688" s="68"/>
      <c r="S688" s="68"/>
      <c r="T688" s="69"/>
      <c r="U688" s="31"/>
      <c r="V688" s="31"/>
      <c r="W688" s="31"/>
      <c r="X688" s="31"/>
      <c r="Y688" s="31"/>
      <c r="Z688" s="31"/>
      <c r="AA688" s="31"/>
      <c r="AB688" s="31"/>
      <c r="AC688" s="31"/>
      <c r="AD688" s="31"/>
      <c r="AE688" s="31"/>
      <c r="AT688" s="14" t="s">
        <v>224</v>
      </c>
      <c r="AU688" s="14" t="s">
        <v>78</v>
      </c>
    </row>
    <row r="689" spans="1:65" s="2" customFormat="1" ht="24.2" customHeight="1">
      <c r="A689" s="31"/>
      <c r="B689" s="32"/>
      <c r="C689" s="161" t="s">
        <v>1250</v>
      </c>
      <c r="D689" s="161" t="s">
        <v>135</v>
      </c>
      <c r="E689" s="162" t="s">
        <v>1251</v>
      </c>
      <c r="F689" s="163" t="s">
        <v>1252</v>
      </c>
      <c r="G689" s="164" t="s">
        <v>574</v>
      </c>
      <c r="H689" s="165">
        <v>100</v>
      </c>
      <c r="I689" s="166"/>
      <c r="J689" s="167">
        <f>ROUND(I689*H689,2)</f>
        <v>0</v>
      </c>
      <c r="K689" s="163" t="s">
        <v>139</v>
      </c>
      <c r="L689" s="36"/>
      <c r="M689" s="168" t="s">
        <v>1</v>
      </c>
      <c r="N689" s="169" t="s">
        <v>43</v>
      </c>
      <c r="O689" s="68"/>
      <c r="P689" s="170">
        <f>O689*H689</f>
        <v>0</v>
      </c>
      <c r="Q689" s="170">
        <v>0</v>
      </c>
      <c r="R689" s="170">
        <f>Q689*H689</f>
        <v>0</v>
      </c>
      <c r="S689" s="170">
        <v>0</v>
      </c>
      <c r="T689" s="171">
        <f>S689*H689</f>
        <v>0</v>
      </c>
      <c r="U689" s="31"/>
      <c r="V689" s="31"/>
      <c r="W689" s="31"/>
      <c r="X689" s="31"/>
      <c r="Y689" s="31"/>
      <c r="Z689" s="31"/>
      <c r="AA689" s="31"/>
      <c r="AB689" s="31"/>
      <c r="AC689" s="31"/>
      <c r="AD689" s="31"/>
      <c r="AE689" s="31"/>
      <c r="AR689" s="172" t="s">
        <v>140</v>
      </c>
      <c r="AT689" s="172" t="s">
        <v>135</v>
      </c>
      <c r="AU689" s="172" t="s">
        <v>78</v>
      </c>
      <c r="AY689" s="14" t="s">
        <v>141</v>
      </c>
      <c r="BE689" s="173">
        <f>IF(N689="základní",J689,0)</f>
        <v>0</v>
      </c>
      <c r="BF689" s="173">
        <f>IF(N689="snížená",J689,0)</f>
        <v>0</v>
      </c>
      <c r="BG689" s="173">
        <f>IF(N689="zákl. přenesená",J689,0)</f>
        <v>0</v>
      </c>
      <c r="BH689" s="173">
        <f>IF(N689="sníž. přenesená",J689,0)</f>
        <v>0</v>
      </c>
      <c r="BI689" s="173">
        <f>IF(N689="nulová",J689,0)</f>
        <v>0</v>
      </c>
      <c r="BJ689" s="14" t="s">
        <v>86</v>
      </c>
      <c r="BK689" s="173">
        <f>ROUND(I689*H689,2)</f>
        <v>0</v>
      </c>
      <c r="BL689" s="14" t="s">
        <v>140</v>
      </c>
      <c r="BM689" s="172" t="s">
        <v>1253</v>
      </c>
    </row>
    <row r="690" spans="1:65" s="2" customFormat="1" ht="68.25">
      <c r="A690" s="31"/>
      <c r="B690" s="32"/>
      <c r="C690" s="33"/>
      <c r="D690" s="174" t="s">
        <v>143</v>
      </c>
      <c r="E690" s="33"/>
      <c r="F690" s="175" t="s">
        <v>1254</v>
      </c>
      <c r="G690" s="33"/>
      <c r="H690" s="33"/>
      <c r="I690" s="176"/>
      <c r="J690" s="33"/>
      <c r="K690" s="33"/>
      <c r="L690" s="36"/>
      <c r="M690" s="177"/>
      <c r="N690" s="178"/>
      <c r="O690" s="68"/>
      <c r="P690" s="68"/>
      <c r="Q690" s="68"/>
      <c r="R690" s="68"/>
      <c r="S690" s="68"/>
      <c r="T690" s="69"/>
      <c r="U690" s="31"/>
      <c r="V690" s="31"/>
      <c r="W690" s="31"/>
      <c r="X690" s="31"/>
      <c r="Y690" s="31"/>
      <c r="Z690" s="31"/>
      <c r="AA690" s="31"/>
      <c r="AB690" s="31"/>
      <c r="AC690" s="31"/>
      <c r="AD690" s="31"/>
      <c r="AE690" s="31"/>
      <c r="AT690" s="14" t="s">
        <v>143</v>
      </c>
      <c r="AU690" s="14" t="s">
        <v>78</v>
      </c>
    </row>
    <row r="691" spans="1:65" s="2" customFormat="1" ht="19.5">
      <c r="A691" s="31"/>
      <c r="B691" s="32"/>
      <c r="C691" s="33"/>
      <c r="D691" s="174" t="s">
        <v>224</v>
      </c>
      <c r="E691" s="33"/>
      <c r="F691" s="179" t="s">
        <v>1074</v>
      </c>
      <c r="G691" s="33"/>
      <c r="H691" s="33"/>
      <c r="I691" s="176"/>
      <c r="J691" s="33"/>
      <c r="K691" s="33"/>
      <c r="L691" s="36"/>
      <c r="M691" s="177"/>
      <c r="N691" s="178"/>
      <c r="O691" s="68"/>
      <c r="P691" s="68"/>
      <c r="Q691" s="68"/>
      <c r="R691" s="68"/>
      <c r="S691" s="68"/>
      <c r="T691" s="69"/>
      <c r="U691" s="31"/>
      <c r="V691" s="31"/>
      <c r="W691" s="31"/>
      <c r="X691" s="31"/>
      <c r="Y691" s="31"/>
      <c r="Z691" s="31"/>
      <c r="AA691" s="31"/>
      <c r="AB691" s="31"/>
      <c r="AC691" s="31"/>
      <c r="AD691" s="31"/>
      <c r="AE691" s="31"/>
      <c r="AT691" s="14" t="s">
        <v>224</v>
      </c>
      <c r="AU691" s="14" t="s">
        <v>78</v>
      </c>
    </row>
    <row r="692" spans="1:65" s="2" customFormat="1" ht="24.2" customHeight="1">
      <c r="A692" s="31"/>
      <c r="B692" s="32"/>
      <c r="C692" s="161" t="s">
        <v>1255</v>
      </c>
      <c r="D692" s="161" t="s">
        <v>135</v>
      </c>
      <c r="E692" s="162" t="s">
        <v>1256</v>
      </c>
      <c r="F692" s="163" t="s">
        <v>1257</v>
      </c>
      <c r="G692" s="164" t="s">
        <v>574</v>
      </c>
      <c r="H692" s="165">
        <v>100</v>
      </c>
      <c r="I692" s="166"/>
      <c r="J692" s="167">
        <f>ROUND(I692*H692,2)</f>
        <v>0</v>
      </c>
      <c r="K692" s="163" t="s">
        <v>139</v>
      </c>
      <c r="L692" s="36"/>
      <c r="M692" s="168" t="s">
        <v>1</v>
      </c>
      <c r="N692" s="169" t="s">
        <v>43</v>
      </c>
      <c r="O692" s="68"/>
      <c r="P692" s="170">
        <f>O692*H692</f>
        <v>0</v>
      </c>
      <c r="Q692" s="170">
        <v>0</v>
      </c>
      <c r="R692" s="170">
        <f>Q692*H692</f>
        <v>0</v>
      </c>
      <c r="S692" s="170">
        <v>0</v>
      </c>
      <c r="T692" s="171">
        <f>S692*H692</f>
        <v>0</v>
      </c>
      <c r="U692" s="31"/>
      <c r="V692" s="31"/>
      <c r="W692" s="31"/>
      <c r="X692" s="31"/>
      <c r="Y692" s="31"/>
      <c r="Z692" s="31"/>
      <c r="AA692" s="31"/>
      <c r="AB692" s="31"/>
      <c r="AC692" s="31"/>
      <c r="AD692" s="31"/>
      <c r="AE692" s="31"/>
      <c r="AR692" s="172" t="s">
        <v>140</v>
      </c>
      <c r="AT692" s="172" t="s">
        <v>135</v>
      </c>
      <c r="AU692" s="172" t="s">
        <v>78</v>
      </c>
      <c r="AY692" s="14" t="s">
        <v>141</v>
      </c>
      <c r="BE692" s="173">
        <f>IF(N692="základní",J692,0)</f>
        <v>0</v>
      </c>
      <c r="BF692" s="173">
        <f>IF(N692="snížená",J692,0)</f>
        <v>0</v>
      </c>
      <c r="BG692" s="173">
        <f>IF(N692="zákl. přenesená",J692,0)</f>
        <v>0</v>
      </c>
      <c r="BH692" s="173">
        <f>IF(N692="sníž. přenesená",J692,0)</f>
        <v>0</v>
      </c>
      <c r="BI692" s="173">
        <f>IF(N692="nulová",J692,0)</f>
        <v>0</v>
      </c>
      <c r="BJ692" s="14" t="s">
        <v>86</v>
      </c>
      <c r="BK692" s="173">
        <f>ROUND(I692*H692,2)</f>
        <v>0</v>
      </c>
      <c r="BL692" s="14" t="s">
        <v>140</v>
      </c>
      <c r="BM692" s="172" t="s">
        <v>1258</v>
      </c>
    </row>
    <row r="693" spans="1:65" s="2" customFormat="1" ht="68.25">
      <c r="A693" s="31"/>
      <c r="B693" s="32"/>
      <c r="C693" s="33"/>
      <c r="D693" s="174" t="s">
        <v>143</v>
      </c>
      <c r="E693" s="33"/>
      <c r="F693" s="175" t="s">
        <v>1259</v>
      </c>
      <c r="G693" s="33"/>
      <c r="H693" s="33"/>
      <c r="I693" s="176"/>
      <c r="J693" s="33"/>
      <c r="K693" s="33"/>
      <c r="L693" s="36"/>
      <c r="M693" s="177"/>
      <c r="N693" s="178"/>
      <c r="O693" s="68"/>
      <c r="P693" s="68"/>
      <c r="Q693" s="68"/>
      <c r="R693" s="68"/>
      <c r="S693" s="68"/>
      <c r="T693" s="69"/>
      <c r="U693" s="31"/>
      <c r="V693" s="31"/>
      <c r="W693" s="31"/>
      <c r="X693" s="31"/>
      <c r="Y693" s="31"/>
      <c r="Z693" s="31"/>
      <c r="AA693" s="31"/>
      <c r="AB693" s="31"/>
      <c r="AC693" s="31"/>
      <c r="AD693" s="31"/>
      <c r="AE693" s="31"/>
      <c r="AT693" s="14" t="s">
        <v>143</v>
      </c>
      <c r="AU693" s="14" t="s">
        <v>78</v>
      </c>
    </row>
    <row r="694" spans="1:65" s="2" customFormat="1" ht="19.5">
      <c r="A694" s="31"/>
      <c r="B694" s="32"/>
      <c r="C694" s="33"/>
      <c r="D694" s="174" t="s">
        <v>224</v>
      </c>
      <c r="E694" s="33"/>
      <c r="F694" s="179" t="s">
        <v>1074</v>
      </c>
      <c r="G694" s="33"/>
      <c r="H694" s="33"/>
      <c r="I694" s="176"/>
      <c r="J694" s="33"/>
      <c r="K694" s="33"/>
      <c r="L694" s="36"/>
      <c r="M694" s="177"/>
      <c r="N694" s="178"/>
      <c r="O694" s="68"/>
      <c r="P694" s="68"/>
      <c r="Q694" s="68"/>
      <c r="R694" s="68"/>
      <c r="S694" s="68"/>
      <c r="T694" s="69"/>
      <c r="U694" s="31"/>
      <c r="V694" s="31"/>
      <c r="W694" s="31"/>
      <c r="X694" s="31"/>
      <c r="Y694" s="31"/>
      <c r="Z694" s="31"/>
      <c r="AA694" s="31"/>
      <c r="AB694" s="31"/>
      <c r="AC694" s="31"/>
      <c r="AD694" s="31"/>
      <c r="AE694" s="31"/>
      <c r="AT694" s="14" t="s">
        <v>224</v>
      </c>
      <c r="AU694" s="14" t="s">
        <v>78</v>
      </c>
    </row>
    <row r="695" spans="1:65" s="2" customFormat="1" ht="24.2" customHeight="1">
      <c r="A695" s="31"/>
      <c r="B695" s="32"/>
      <c r="C695" s="161" t="s">
        <v>1260</v>
      </c>
      <c r="D695" s="161" t="s">
        <v>135</v>
      </c>
      <c r="E695" s="162" t="s">
        <v>1261</v>
      </c>
      <c r="F695" s="163" t="s">
        <v>1262</v>
      </c>
      <c r="G695" s="164" t="s">
        <v>574</v>
      </c>
      <c r="H695" s="165">
        <v>150</v>
      </c>
      <c r="I695" s="166"/>
      <c r="J695" s="167">
        <f>ROUND(I695*H695,2)</f>
        <v>0</v>
      </c>
      <c r="K695" s="163" t="s">
        <v>139</v>
      </c>
      <c r="L695" s="36"/>
      <c r="M695" s="168" t="s">
        <v>1</v>
      </c>
      <c r="N695" s="169" t="s">
        <v>43</v>
      </c>
      <c r="O695" s="68"/>
      <c r="P695" s="170">
        <f>O695*H695</f>
        <v>0</v>
      </c>
      <c r="Q695" s="170">
        <v>0</v>
      </c>
      <c r="R695" s="170">
        <f>Q695*H695</f>
        <v>0</v>
      </c>
      <c r="S695" s="170">
        <v>0</v>
      </c>
      <c r="T695" s="171">
        <f>S695*H695</f>
        <v>0</v>
      </c>
      <c r="U695" s="31"/>
      <c r="V695" s="31"/>
      <c r="W695" s="31"/>
      <c r="X695" s="31"/>
      <c r="Y695" s="31"/>
      <c r="Z695" s="31"/>
      <c r="AA695" s="31"/>
      <c r="AB695" s="31"/>
      <c r="AC695" s="31"/>
      <c r="AD695" s="31"/>
      <c r="AE695" s="31"/>
      <c r="AR695" s="172" t="s">
        <v>140</v>
      </c>
      <c r="AT695" s="172" t="s">
        <v>135</v>
      </c>
      <c r="AU695" s="172" t="s">
        <v>78</v>
      </c>
      <c r="AY695" s="14" t="s">
        <v>141</v>
      </c>
      <c r="BE695" s="173">
        <f>IF(N695="základní",J695,0)</f>
        <v>0</v>
      </c>
      <c r="BF695" s="173">
        <f>IF(N695="snížená",J695,0)</f>
        <v>0</v>
      </c>
      <c r="BG695" s="173">
        <f>IF(N695="zákl. přenesená",J695,0)</f>
        <v>0</v>
      </c>
      <c r="BH695" s="173">
        <f>IF(N695="sníž. přenesená",J695,0)</f>
        <v>0</v>
      </c>
      <c r="BI695" s="173">
        <f>IF(N695="nulová",J695,0)</f>
        <v>0</v>
      </c>
      <c r="BJ695" s="14" t="s">
        <v>86</v>
      </c>
      <c r="BK695" s="173">
        <f>ROUND(I695*H695,2)</f>
        <v>0</v>
      </c>
      <c r="BL695" s="14" t="s">
        <v>140</v>
      </c>
      <c r="BM695" s="172" t="s">
        <v>1263</v>
      </c>
    </row>
    <row r="696" spans="1:65" s="2" customFormat="1" ht="68.25">
      <c r="A696" s="31"/>
      <c r="B696" s="32"/>
      <c r="C696" s="33"/>
      <c r="D696" s="174" t="s">
        <v>143</v>
      </c>
      <c r="E696" s="33"/>
      <c r="F696" s="175" t="s">
        <v>1264</v>
      </c>
      <c r="G696" s="33"/>
      <c r="H696" s="33"/>
      <c r="I696" s="176"/>
      <c r="J696" s="33"/>
      <c r="K696" s="33"/>
      <c r="L696" s="36"/>
      <c r="M696" s="177"/>
      <c r="N696" s="178"/>
      <c r="O696" s="68"/>
      <c r="P696" s="68"/>
      <c r="Q696" s="68"/>
      <c r="R696" s="68"/>
      <c r="S696" s="68"/>
      <c r="T696" s="69"/>
      <c r="U696" s="31"/>
      <c r="V696" s="31"/>
      <c r="W696" s="31"/>
      <c r="X696" s="31"/>
      <c r="Y696" s="31"/>
      <c r="Z696" s="31"/>
      <c r="AA696" s="31"/>
      <c r="AB696" s="31"/>
      <c r="AC696" s="31"/>
      <c r="AD696" s="31"/>
      <c r="AE696" s="31"/>
      <c r="AT696" s="14" t="s">
        <v>143</v>
      </c>
      <c r="AU696" s="14" t="s">
        <v>78</v>
      </c>
    </row>
    <row r="697" spans="1:65" s="2" customFormat="1" ht="19.5">
      <c r="A697" s="31"/>
      <c r="B697" s="32"/>
      <c r="C697" s="33"/>
      <c r="D697" s="174" t="s">
        <v>224</v>
      </c>
      <c r="E697" s="33"/>
      <c r="F697" s="179" t="s">
        <v>1074</v>
      </c>
      <c r="G697" s="33"/>
      <c r="H697" s="33"/>
      <c r="I697" s="176"/>
      <c r="J697" s="33"/>
      <c r="K697" s="33"/>
      <c r="L697" s="36"/>
      <c r="M697" s="177"/>
      <c r="N697" s="178"/>
      <c r="O697" s="68"/>
      <c r="P697" s="68"/>
      <c r="Q697" s="68"/>
      <c r="R697" s="68"/>
      <c r="S697" s="68"/>
      <c r="T697" s="69"/>
      <c r="U697" s="31"/>
      <c r="V697" s="31"/>
      <c r="W697" s="31"/>
      <c r="X697" s="31"/>
      <c r="Y697" s="31"/>
      <c r="Z697" s="31"/>
      <c r="AA697" s="31"/>
      <c r="AB697" s="31"/>
      <c r="AC697" s="31"/>
      <c r="AD697" s="31"/>
      <c r="AE697" s="31"/>
      <c r="AT697" s="14" t="s">
        <v>224</v>
      </c>
      <c r="AU697" s="14" t="s">
        <v>78</v>
      </c>
    </row>
    <row r="698" spans="1:65" s="2" customFormat="1" ht="24.2" customHeight="1">
      <c r="A698" s="31"/>
      <c r="B698" s="32"/>
      <c r="C698" s="161" t="s">
        <v>1265</v>
      </c>
      <c r="D698" s="161" t="s">
        <v>135</v>
      </c>
      <c r="E698" s="162" t="s">
        <v>1266</v>
      </c>
      <c r="F698" s="163" t="s">
        <v>1267</v>
      </c>
      <c r="G698" s="164" t="s">
        <v>574</v>
      </c>
      <c r="H698" s="165">
        <v>150</v>
      </c>
      <c r="I698" s="166"/>
      <c r="J698" s="167">
        <f>ROUND(I698*H698,2)</f>
        <v>0</v>
      </c>
      <c r="K698" s="163" t="s">
        <v>139</v>
      </c>
      <c r="L698" s="36"/>
      <c r="M698" s="168" t="s">
        <v>1</v>
      </c>
      <c r="N698" s="169" t="s">
        <v>43</v>
      </c>
      <c r="O698" s="68"/>
      <c r="P698" s="170">
        <f>O698*H698</f>
        <v>0</v>
      </c>
      <c r="Q698" s="170">
        <v>0</v>
      </c>
      <c r="R698" s="170">
        <f>Q698*H698</f>
        <v>0</v>
      </c>
      <c r="S698" s="170">
        <v>0</v>
      </c>
      <c r="T698" s="171">
        <f>S698*H698</f>
        <v>0</v>
      </c>
      <c r="U698" s="31"/>
      <c r="V698" s="31"/>
      <c r="W698" s="31"/>
      <c r="X698" s="31"/>
      <c r="Y698" s="31"/>
      <c r="Z698" s="31"/>
      <c r="AA698" s="31"/>
      <c r="AB698" s="31"/>
      <c r="AC698" s="31"/>
      <c r="AD698" s="31"/>
      <c r="AE698" s="31"/>
      <c r="AR698" s="172" t="s">
        <v>140</v>
      </c>
      <c r="AT698" s="172" t="s">
        <v>135</v>
      </c>
      <c r="AU698" s="172" t="s">
        <v>78</v>
      </c>
      <c r="AY698" s="14" t="s">
        <v>141</v>
      </c>
      <c r="BE698" s="173">
        <f>IF(N698="základní",J698,0)</f>
        <v>0</v>
      </c>
      <c r="BF698" s="173">
        <f>IF(N698="snížená",J698,0)</f>
        <v>0</v>
      </c>
      <c r="BG698" s="173">
        <f>IF(N698="zákl. přenesená",J698,0)</f>
        <v>0</v>
      </c>
      <c r="BH698" s="173">
        <f>IF(N698="sníž. přenesená",J698,0)</f>
        <v>0</v>
      </c>
      <c r="BI698" s="173">
        <f>IF(N698="nulová",J698,0)</f>
        <v>0</v>
      </c>
      <c r="BJ698" s="14" t="s">
        <v>86</v>
      </c>
      <c r="BK698" s="173">
        <f>ROUND(I698*H698,2)</f>
        <v>0</v>
      </c>
      <c r="BL698" s="14" t="s">
        <v>140</v>
      </c>
      <c r="BM698" s="172" t="s">
        <v>1268</v>
      </c>
    </row>
    <row r="699" spans="1:65" s="2" customFormat="1" ht="68.25">
      <c r="A699" s="31"/>
      <c r="B699" s="32"/>
      <c r="C699" s="33"/>
      <c r="D699" s="174" t="s">
        <v>143</v>
      </c>
      <c r="E699" s="33"/>
      <c r="F699" s="175" t="s">
        <v>1269</v>
      </c>
      <c r="G699" s="33"/>
      <c r="H699" s="33"/>
      <c r="I699" s="176"/>
      <c r="J699" s="33"/>
      <c r="K699" s="33"/>
      <c r="L699" s="36"/>
      <c r="M699" s="177"/>
      <c r="N699" s="178"/>
      <c r="O699" s="68"/>
      <c r="P699" s="68"/>
      <c r="Q699" s="68"/>
      <c r="R699" s="68"/>
      <c r="S699" s="68"/>
      <c r="T699" s="69"/>
      <c r="U699" s="31"/>
      <c r="V699" s="31"/>
      <c r="W699" s="31"/>
      <c r="X699" s="31"/>
      <c r="Y699" s="31"/>
      <c r="Z699" s="31"/>
      <c r="AA699" s="31"/>
      <c r="AB699" s="31"/>
      <c r="AC699" s="31"/>
      <c r="AD699" s="31"/>
      <c r="AE699" s="31"/>
      <c r="AT699" s="14" t="s">
        <v>143</v>
      </c>
      <c r="AU699" s="14" t="s">
        <v>78</v>
      </c>
    </row>
    <row r="700" spans="1:65" s="2" customFormat="1" ht="19.5">
      <c r="A700" s="31"/>
      <c r="B700" s="32"/>
      <c r="C700" s="33"/>
      <c r="D700" s="174" t="s">
        <v>224</v>
      </c>
      <c r="E700" s="33"/>
      <c r="F700" s="179" t="s">
        <v>1074</v>
      </c>
      <c r="G700" s="33"/>
      <c r="H700" s="33"/>
      <c r="I700" s="176"/>
      <c r="J700" s="33"/>
      <c r="K700" s="33"/>
      <c r="L700" s="36"/>
      <c r="M700" s="177"/>
      <c r="N700" s="178"/>
      <c r="O700" s="68"/>
      <c r="P700" s="68"/>
      <c r="Q700" s="68"/>
      <c r="R700" s="68"/>
      <c r="S700" s="68"/>
      <c r="T700" s="69"/>
      <c r="U700" s="31"/>
      <c r="V700" s="31"/>
      <c r="W700" s="31"/>
      <c r="X700" s="31"/>
      <c r="Y700" s="31"/>
      <c r="Z700" s="31"/>
      <c r="AA700" s="31"/>
      <c r="AB700" s="31"/>
      <c r="AC700" s="31"/>
      <c r="AD700" s="31"/>
      <c r="AE700" s="31"/>
      <c r="AT700" s="14" t="s">
        <v>224</v>
      </c>
      <c r="AU700" s="14" t="s">
        <v>78</v>
      </c>
    </row>
    <row r="701" spans="1:65" s="2" customFormat="1" ht="24.2" customHeight="1">
      <c r="A701" s="31"/>
      <c r="B701" s="32"/>
      <c r="C701" s="161" t="s">
        <v>1270</v>
      </c>
      <c r="D701" s="161" t="s">
        <v>135</v>
      </c>
      <c r="E701" s="162" t="s">
        <v>1271</v>
      </c>
      <c r="F701" s="163" t="s">
        <v>1272</v>
      </c>
      <c r="G701" s="164" t="s">
        <v>574</v>
      </c>
      <c r="H701" s="165">
        <v>150</v>
      </c>
      <c r="I701" s="166"/>
      <c r="J701" s="167">
        <f>ROUND(I701*H701,2)</f>
        <v>0</v>
      </c>
      <c r="K701" s="163" t="s">
        <v>139</v>
      </c>
      <c r="L701" s="36"/>
      <c r="M701" s="168" t="s">
        <v>1</v>
      </c>
      <c r="N701" s="169" t="s">
        <v>43</v>
      </c>
      <c r="O701" s="68"/>
      <c r="P701" s="170">
        <f>O701*H701</f>
        <v>0</v>
      </c>
      <c r="Q701" s="170">
        <v>0</v>
      </c>
      <c r="R701" s="170">
        <f>Q701*H701</f>
        <v>0</v>
      </c>
      <c r="S701" s="170">
        <v>0</v>
      </c>
      <c r="T701" s="171">
        <f>S701*H701</f>
        <v>0</v>
      </c>
      <c r="U701" s="31"/>
      <c r="V701" s="31"/>
      <c r="W701" s="31"/>
      <c r="X701" s="31"/>
      <c r="Y701" s="31"/>
      <c r="Z701" s="31"/>
      <c r="AA701" s="31"/>
      <c r="AB701" s="31"/>
      <c r="AC701" s="31"/>
      <c r="AD701" s="31"/>
      <c r="AE701" s="31"/>
      <c r="AR701" s="172" t="s">
        <v>140</v>
      </c>
      <c r="AT701" s="172" t="s">
        <v>135</v>
      </c>
      <c r="AU701" s="172" t="s">
        <v>78</v>
      </c>
      <c r="AY701" s="14" t="s">
        <v>141</v>
      </c>
      <c r="BE701" s="173">
        <f>IF(N701="základní",J701,0)</f>
        <v>0</v>
      </c>
      <c r="BF701" s="173">
        <f>IF(N701="snížená",J701,0)</f>
        <v>0</v>
      </c>
      <c r="BG701" s="173">
        <f>IF(N701="zákl. přenesená",J701,0)</f>
        <v>0</v>
      </c>
      <c r="BH701" s="173">
        <f>IF(N701="sníž. přenesená",J701,0)</f>
        <v>0</v>
      </c>
      <c r="BI701" s="173">
        <f>IF(N701="nulová",J701,0)</f>
        <v>0</v>
      </c>
      <c r="BJ701" s="14" t="s">
        <v>86</v>
      </c>
      <c r="BK701" s="173">
        <f>ROUND(I701*H701,2)</f>
        <v>0</v>
      </c>
      <c r="BL701" s="14" t="s">
        <v>140</v>
      </c>
      <c r="BM701" s="172" t="s">
        <v>1273</v>
      </c>
    </row>
    <row r="702" spans="1:65" s="2" customFormat="1" ht="68.25">
      <c r="A702" s="31"/>
      <c r="B702" s="32"/>
      <c r="C702" s="33"/>
      <c r="D702" s="174" t="s">
        <v>143</v>
      </c>
      <c r="E702" s="33"/>
      <c r="F702" s="175" t="s">
        <v>1274</v>
      </c>
      <c r="G702" s="33"/>
      <c r="H702" s="33"/>
      <c r="I702" s="176"/>
      <c r="J702" s="33"/>
      <c r="K702" s="33"/>
      <c r="L702" s="36"/>
      <c r="M702" s="177"/>
      <c r="N702" s="178"/>
      <c r="O702" s="68"/>
      <c r="P702" s="68"/>
      <c r="Q702" s="68"/>
      <c r="R702" s="68"/>
      <c r="S702" s="68"/>
      <c r="T702" s="69"/>
      <c r="U702" s="31"/>
      <c r="V702" s="31"/>
      <c r="W702" s="31"/>
      <c r="X702" s="31"/>
      <c r="Y702" s="31"/>
      <c r="Z702" s="31"/>
      <c r="AA702" s="31"/>
      <c r="AB702" s="31"/>
      <c r="AC702" s="31"/>
      <c r="AD702" s="31"/>
      <c r="AE702" s="31"/>
      <c r="AT702" s="14" t="s">
        <v>143</v>
      </c>
      <c r="AU702" s="14" t="s">
        <v>78</v>
      </c>
    </row>
    <row r="703" spans="1:65" s="2" customFormat="1" ht="19.5">
      <c r="A703" s="31"/>
      <c r="B703" s="32"/>
      <c r="C703" s="33"/>
      <c r="D703" s="174" t="s">
        <v>224</v>
      </c>
      <c r="E703" s="33"/>
      <c r="F703" s="179" t="s">
        <v>1074</v>
      </c>
      <c r="G703" s="33"/>
      <c r="H703" s="33"/>
      <c r="I703" s="176"/>
      <c r="J703" s="33"/>
      <c r="K703" s="33"/>
      <c r="L703" s="36"/>
      <c r="M703" s="177"/>
      <c r="N703" s="178"/>
      <c r="O703" s="68"/>
      <c r="P703" s="68"/>
      <c r="Q703" s="68"/>
      <c r="R703" s="68"/>
      <c r="S703" s="68"/>
      <c r="T703" s="69"/>
      <c r="U703" s="31"/>
      <c r="V703" s="31"/>
      <c r="W703" s="31"/>
      <c r="X703" s="31"/>
      <c r="Y703" s="31"/>
      <c r="Z703" s="31"/>
      <c r="AA703" s="31"/>
      <c r="AB703" s="31"/>
      <c r="AC703" s="31"/>
      <c r="AD703" s="31"/>
      <c r="AE703" s="31"/>
      <c r="AT703" s="14" t="s">
        <v>224</v>
      </c>
      <c r="AU703" s="14" t="s">
        <v>78</v>
      </c>
    </row>
    <row r="704" spans="1:65" s="2" customFormat="1" ht="24.2" customHeight="1">
      <c r="A704" s="31"/>
      <c r="B704" s="32"/>
      <c r="C704" s="161" t="s">
        <v>1275</v>
      </c>
      <c r="D704" s="161" t="s">
        <v>135</v>
      </c>
      <c r="E704" s="162" t="s">
        <v>1276</v>
      </c>
      <c r="F704" s="163" t="s">
        <v>1277</v>
      </c>
      <c r="G704" s="164" t="s">
        <v>574</v>
      </c>
      <c r="H704" s="165">
        <v>150</v>
      </c>
      <c r="I704" s="166"/>
      <c r="J704" s="167">
        <f>ROUND(I704*H704,2)</f>
        <v>0</v>
      </c>
      <c r="K704" s="163" t="s">
        <v>139</v>
      </c>
      <c r="L704" s="36"/>
      <c r="M704" s="168" t="s">
        <v>1</v>
      </c>
      <c r="N704" s="169" t="s">
        <v>43</v>
      </c>
      <c r="O704" s="68"/>
      <c r="P704" s="170">
        <f>O704*H704</f>
        <v>0</v>
      </c>
      <c r="Q704" s="170">
        <v>0</v>
      </c>
      <c r="R704" s="170">
        <f>Q704*H704</f>
        <v>0</v>
      </c>
      <c r="S704" s="170">
        <v>0</v>
      </c>
      <c r="T704" s="171">
        <f>S704*H704</f>
        <v>0</v>
      </c>
      <c r="U704" s="31"/>
      <c r="V704" s="31"/>
      <c r="W704" s="31"/>
      <c r="X704" s="31"/>
      <c r="Y704" s="31"/>
      <c r="Z704" s="31"/>
      <c r="AA704" s="31"/>
      <c r="AB704" s="31"/>
      <c r="AC704" s="31"/>
      <c r="AD704" s="31"/>
      <c r="AE704" s="31"/>
      <c r="AR704" s="172" t="s">
        <v>140</v>
      </c>
      <c r="AT704" s="172" t="s">
        <v>135</v>
      </c>
      <c r="AU704" s="172" t="s">
        <v>78</v>
      </c>
      <c r="AY704" s="14" t="s">
        <v>141</v>
      </c>
      <c r="BE704" s="173">
        <f>IF(N704="základní",J704,0)</f>
        <v>0</v>
      </c>
      <c r="BF704" s="173">
        <f>IF(N704="snížená",J704,0)</f>
        <v>0</v>
      </c>
      <c r="BG704" s="173">
        <f>IF(N704="zákl. přenesená",J704,0)</f>
        <v>0</v>
      </c>
      <c r="BH704" s="173">
        <f>IF(N704="sníž. přenesená",J704,0)</f>
        <v>0</v>
      </c>
      <c r="BI704" s="173">
        <f>IF(N704="nulová",J704,0)</f>
        <v>0</v>
      </c>
      <c r="BJ704" s="14" t="s">
        <v>86</v>
      </c>
      <c r="BK704" s="173">
        <f>ROUND(I704*H704,2)</f>
        <v>0</v>
      </c>
      <c r="BL704" s="14" t="s">
        <v>140</v>
      </c>
      <c r="BM704" s="172" t="s">
        <v>1278</v>
      </c>
    </row>
    <row r="705" spans="1:65" s="2" customFormat="1" ht="68.25">
      <c r="A705" s="31"/>
      <c r="B705" s="32"/>
      <c r="C705" s="33"/>
      <c r="D705" s="174" t="s">
        <v>143</v>
      </c>
      <c r="E705" s="33"/>
      <c r="F705" s="175" t="s">
        <v>1279</v>
      </c>
      <c r="G705" s="33"/>
      <c r="H705" s="33"/>
      <c r="I705" s="176"/>
      <c r="J705" s="33"/>
      <c r="K705" s="33"/>
      <c r="L705" s="36"/>
      <c r="M705" s="177"/>
      <c r="N705" s="178"/>
      <c r="O705" s="68"/>
      <c r="P705" s="68"/>
      <c r="Q705" s="68"/>
      <c r="R705" s="68"/>
      <c r="S705" s="68"/>
      <c r="T705" s="69"/>
      <c r="U705" s="31"/>
      <c r="V705" s="31"/>
      <c r="W705" s="31"/>
      <c r="X705" s="31"/>
      <c r="Y705" s="31"/>
      <c r="Z705" s="31"/>
      <c r="AA705" s="31"/>
      <c r="AB705" s="31"/>
      <c r="AC705" s="31"/>
      <c r="AD705" s="31"/>
      <c r="AE705" s="31"/>
      <c r="AT705" s="14" t="s">
        <v>143</v>
      </c>
      <c r="AU705" s="14" t="s">
        <v>78</v>
      </c>
    </row>
    <row r="706" spans="1:65" s="2" customFormat="1" ht="19.5">
      <c r="A706" s="31"/>
      <c r="B706" s="32"/>
      <c r="C706" s="33"/>
      <c r="D706" s="174" t="s">
        <v>224</v>
      </c>
      <c r="E706" s="33"/>
      <c r="F706" s="179" t="s">
        <v>1074</v>
      </c>
      <c r="G706" s="33"/>
      <c r="H706" s="33"/>
      <c r="I706" s="176"/>
      <c r="J706" s="33"/>
      <c r="K706" s="33"/>
      <c r="L706" s="36"/>
      <c r="M706" s="177"/>
      <c r="N706" s="178"/>
      <c r="O706" s="68"/>
      <c r="P706" s="68"/>
      <c r="Q706" s="68"/>
      <c r="R706" s="68"/>
      <c r="S706" s="68"/>
      <c r="T706" s="69"/>
      <c r="U706" s="31"/>
      <c r="V706" s="31"/>
      <c r="W706" s="31"/>
      <c r="X706" s="31"/>
      <c r="Y706" s="31"/>
      <c r="Z706" s="31"/>
      <c r="AA706" s="31"/>
      <c r="AB706" s="31"/>
      <c r="AC706" s="31"/>
      <c r="AD706" s="31"/>
      <c r="AE706" s="31"/>
      <c r="AT706" s="14" t="s">
        <v>224</v>
      </c>
      <c r="AU706" s="14" t="s">
        <v>78</v>
      </c>
    </row>
    <row r="707" spans="1:65" s="2" customFormat="1" ht="33" customHeight="1">
      <c r="A707" s="31"/>
      <c r="B707" s="32"/>
      <c r="C707" s="161" t="s">
        <v>1280</v>
      </c>
      <c r="D707" s="161" t="s">
        <v>135</v>
      </c>
      <c r="E707" s="162" t="s">
        <v>1281</v>
      </c>
      <c r="F707" s="163" t="s">
        <v>1282</v>
      </c>
      <c r="G707" s="164" t="s">
        <v>574</v>
      </c>
      <c r="H707" s="165">
        <v>150</v>
      </c>
      <c r="I707" s="166"/>
      <c r="J707" s="167">
        <f>ROUND(I707*H707,2)</f>
        <v>0</v>
      </c>
      <c r="K707" s="163" t="s">
        <v>139</v>
      </c>
      <c r="L707" s="36"/>
      <c r="M707" s="168" t="s">
        <v>1</v>
      </c>
      <c r="N707" s="169" t="s">
        <v>43</v>
      </c>
      <c r="O707" s="68"/>
      <c r="P707" s="170">
        <f>O707*H707</f>
        <v>0</v>
      </c>
      <c r="Q707" s="170">
        <v>0</v>
      </c>
      <c r="R707" s="170">
        <f>Q707*H707</f>
        <v>0</v>
      </c>
      <c r="S707" s="170">
        <v>0</v>
      </c>
      <c r="T707" s="171">
        <f>S707*H707</f>
        <v>0</v>
      </c>
      <c r="U707" s="31"/>
      <c r="V707" s="31"/>
      <c r="W707" s="31"/>
      <c r="X707" s="31"/>
      <c r="Y707" s="31"/>
      <c r="Z707" s="31"/>
      <c r="AA707" s="31"/>
      <c r="AB707" s="31"/>
      <c r="AC707" s="31"/>
      <c r="AD707" s="31"/>
      <c r="AE707" s="31"/>
      <c r="AR707" s="172" t="s">
        <v>140</v>
      </c>
      <c r="AT707" s="172" t="s">
        <v>135</v>
      </c>
      <c r="AU707" s="172" t="s">
        <v>78</v>
      </c>
      <c r="AY707" s="14" t="s">
        <v>141</v>
      </c>
      <c r="BE707" s="173">
        <f>IF(N707="základní",J707,0)</f>
        <v>0</v>
      </c>
      <c r="BF707" s="173">
        <f>IF(N707="snížená",J707,0)</f>
        <v>0</v>
      </c>
      <c r="BG707" s="173">
        <f>IF(N707="zákl. přenesená",J707,0)</f>
        <v>0</v>
      </c>
      <c r="BH707" s="173">
        <f>IF(N707="sníž. přenesená",J707,0)</f>
        <v>0</v>
      </c>
      <c r="BI707" s="173">
        <f>IF(N707="nulová",J707,0)</f>
        <v>0</v>
      </c>
      <c r="BJ707" s="14" t="s">
        <v>86</v>
      </c>
      <c r="BK707" s="173">
        <f>ROUND(I707*H707,2)</f>
        <v>0</v>
      </c>
      <c r="BL707" s="14" t="s">
        <v>140</v>
      </c>
      <c r="BM707" s="172" t="s">
        <v>1283</v>
      </c>
    </row>
    <row r="708" spans="1:65" s="2" customFormat="1" ht="78">
      <c r="A708" s="31"/>
      <c r="B708" s="32"/>
      <c r="C708" s="33"/>
      <c r="D708" s="174" t="s">
        <v>143</v>
      </c>
      <c r="E708" s="33"/>
      <c r="F708" s="175" t="s">
        <v>1284</v>
      </c>
      <c r="G708" s="33"/>
      <c r="H708" s="33"/>
      <c r="I708" s="176"/>
      <c r="J708" s="33"/>
      <c r="K708" s="33"/>
      <c r="L708" s="36"/>
      <c r="M708" s="177"/>
      <c r="N708" s="178"/>
      <c r="O708" s="68"/>
      <c r="P708" s="68"/>
      <c r="Q708" s="68"/>
      <c r="R708" s="68"/>
      <c r="S708" s="68"/>
      <c r="T708" s="69"/>
      <c r="U708" s="31"/>
      <c r="V708" s="31"/>
      <c r="W708" s="31"/>
      <c r="X708" s="31"/>
      <c r="Y708" s="31"/>
      <c r="Z708" s="31"/>
      <c r="AA708" s="31"/>
      <c r="AB708" s="31"/>
      <c r="AC708" s="31"/>
      <c r="AD708" s="31"/>
      <c r="AE708" s="31"/>
      <c r="AT708" s="14" t="s">
        <v>143</v>
      </c>
      <c r="AU708" s="14" t="s">
        <v>78</v>
      </c>
    </row>
    <row r="709" spans="1:65" s="2" customFormat="1" ht="19.5">
      <c r="A709" s="31"/>
      <c r="B709" s="32"/>
      <c r="C709" s="33"/>
      <c r="D709" s="174" t="s">
        <v>224</v>
      </c>
      <c r="E709" s="33"/>
      <c r="F709" s="179" t="s">
        <v>1074</v>
      </c>
      <c r="G709" s="33"/>
      <c r="H709" s="33"/>
      <c r="I709" s="176"/>
      <c r="J709" s="33"/>
      <c r="K709" s="33"/>
      <c r="L709" s="36"/>
      <c r="M709" s="177"/>
      <c r="N709" s="178"/>
      <c r="O709" s="68"/>
      <c r="P709" s="68"/>
      <c r="Q709" s="68"/>
      <c r="R709" s="68"/>
      <c r="S709" s="68"/>
      <c r="T709" s="69"/>
      <c r="U709" s="31"/>
      <c r="V709" s="31"/>
      <c r="W709" s="31"/>
      <c r="X709" s="31"/>
      <c r="Y709" s="31"/>
      <c r="Z709" s="31"/>
      <c r="AA709" s="31"/>
      <c r="AB709" s="31"/>
      <c r="AC709" s="31"/>
      <c r="AD709" s="31"/>
      <c r="AE709" s="31"/>
      <c r="AT709" s="14" t="s">
        <v>224</v>
      </c>
      <c r="AU709" s="14" t="s">
        <v>78</v>
      </c>
    </row>
    <row r="710" spans="1:65" s="2" customFormat="1" ht="33" customHeight="1">
      <c r="A710" s="31"/>
      <c r="B710" s="32"/>
      <c r="C710" s="161" t="s">
        <v>1285</v>
      </c>
      <c r="D710" s="161" t="s">
        <v>135</v>
      </c>
      <c r="E710" s="162" t="s">
        <v>1286</v>
      </c>
      <c r="F710" s="163" t="s">
        <v>1287</v>
      </c>
      <c r="G710" s="164" t="s">
        <v>574</v>
      </c>
      <c r="H710" s="165">
        <v>150</v>
      </c>
      <c r="I710" s="166"/>
      <c r="J710" s="167">
        <f>ROUND(I710*H710,2)</f>
        <v>0</v>
      </c>
      <c r="K710" s="163" t="s">
        <v>139</v>
      </c>
      <c r="L710" s="36"/>
      <c r="M710" s="168" t="s">
        <v>1</v>
      </c>
      <c r="N710" s="169" t="s">
        <v>43</v>
      </c>
      <c r="O710" s="68"/>
      <c r="P710" s="170">
        <f>O710*H710</f>
        <v>0</v>
      </c>
      <c r="Q710" s="170">
        <v>0</v>
      </c>
      <c r="R710" s="170">
        <f>Q710*H710</f>
        <v>0</v>
      </c>
      <c r="S710" s="170">
        <v>0</v>
      </c>
      <c r="T710" s="171">
        <f>S710*H710</f>
        <v>0</v>
      </c>
      <c r="U710" s="31"/>
      <c r="V710" s="31"/>
      <c r="W710" s="31"/>
      <c r="X710" s="31"/>
      <c r="Y710" s="31"/>
      <c r="Z710" s="31"/>
      <c r="AA710" s="31"/>
      <c r="AB710" s="31"/>
      <c r="AC710" s="31"/>
      <c r="AD710" s="31"/>
      <c r="AE710" s="31"/>
      <c r="AR710" s="172" t="s">
        <v>140</v>
      </c>
      <c r="AT710" s="172" t="s">
        <v>135</v>
      </c>
      <c r="AU710" s="172" t="s">
        <v>78</v>
      </c>
      <c r="AY710" s="14" t="s">
        <v>141</v>
      </c>
      <c r="BE710" s="173">
        <f>IF(N710="základní",J710,0)</f>
        <v>0</v>
      </c>
      <c r="BF710" s="173">
        <f>IF(N710="snížená",J710,0)</f>
        <v>0</v>
      </c>
      <c r="BG710" s="173">
        <f>IF(N710="zákl. přenesená",J710,0)</f>
        <v>0</v>
      </c>
      <c r="BH710" s="173">
        <f>IF(N710="sníž. přenesená",J710,0)</f>
        <v>0</v>
      </c>
      <c r="BI710" s="173">
        <f>IF(N710="nulová",J710,0)</f>
        <v>0</v>
      </c>
      <c r="BJ710" s="14" t="s">
        <v>86</v>
      </c>
      <c r="BK710" s="173">
        <f>ROUND(I710*H710,2)</f>
        <v>0</v>
      </c>
      <c r="BL710" s="14" t="s">
        <v>140</v>
      </c>
      <c r="BM710" s="172" t="s">
        <v>1288</v>
      </c>
    </row>
    <row r="711" spans="1:65" s="2" customFormat="1" ht="78">
      <c r="A711" s="31"/>
      <c r="B711" s="32"/>
      <c r="C711" s="33"/>
      <c r="D711" s="174" t="s">
        <v>143</v>
      </c>
      <c r="E711" s="33"/>
      <c r="F711" s="175" t="s">
        <v>1289</v>
      </c>
      <c r="G711" s="33"/>
      <c r="H711" s="33"/>
      <c r="I711" s="176"/>
      <c r="J711" s="33"/>
      <c r="K711" s="33"/>
      <c r="L711" s="36"/>
      <c r="M711" s="177"/>
      <c r="N711" s="178"/>
      <c r="O711" s="68"/>
      <c r="P711" s="68"/>
      <c r="Q711" s="68"/>
      <c r="R711" s="68"/>
      <c r="S711" s="68"/>
      <c r="T711" s="69"/>
      <c r="U711" s="31"/>
      <c r="V711" s="31"/>
      <c r="W711" s="31"/>
      <c r="X711" s="31"/>
      <c r="Y711" s="31"/>
      <c r="Z711" s="31"/>
      <c r="AA711" s="31"/>
      <c r="AB711" s="31"/>
      <c r="AC711" s="31"/>
      <c r="AD711" s="31"/>
      <c r="AE711" s="31"/>
      <c r="AT711" s="14" t="s">
        <v>143</v>
      </c>
      <c r="AU711" s="14" t="s">
        <v>78</v>
      </c>
    </row>
    <row r="712" spans="1:65" s="2" customFormat="1" ht="19.5">
      <c r="A712" s="31"/>
      <c r="B712" s="32"/>
      <c r="C712" s="33"/>
      <c r="D712" s="174" t="s">
        <v>224</v>
      </c>
      <c r="E712" s="33"/>
      <c r="F712" s="179" t="s">
        <v>1074</v>
      </c>
      <c r="G712" s="33"/>
      <c r="H712" s="33"/>
      <c r="I712" s="176"/>
      <c r="J712" s="33"/>
      <c r="K712" s="33"/>
      <c r="L712" s="36"/>
      <c r="M712" s="177"/>
      <c r="N712" s="178"/>
      <c r="O712" s="68"/>
      <c r="P712" s="68"/>
      <c r="Q712" s="68"/>
      <c r="R712" s="68"/>
      <c r="S712" s="68"/>
      <c r="T712" s="69"/>
      <c r="U712" s="31"/>
      <c r="V712" s="31"/>
      <c r="W712" s="31"/>
      <c r="X712" s="31"/>
      <c r="Y712" s="31"/>
      <c r="Z712" s="31"/>
      <c r="AA712" s="31"/>
      <c r="AB712" s="31"/>
      <c r="AC712" s="31"/>
      <c r="AD712" s="31"/>
      <c r="AE712" s="31"/>
      <c r="AT712" s="14" t="s">
        <v>224</v>
      </c>
      <c r="AU712" s="14" t="s">
        <v>78</v>
      </c>
    </row>
    <row r="713" spans="1:65" s="2" customFormat="1" ht="21.75" customHeight="1">
      <c r="A713" s="31"/>
      <c r="B713" s="32"/>
      <c r="C713" s="161" t="s">
        <v>1290</v>
      </c>
      <c r="D713" s="161" t="s">
        <v>135</v>
      </c>
      <c r="E713" s="162" t="s">
        <v>1291</v>
      </c>
      <c r="F713" s="163" t="s">
        <v>1292</v>
      </c>
      <c r="G713" s="164" t="s">
        <v>574</v>
      </c>
      <c r="H713" s="165">
        <v>200</v>
      </c>
      <c r="I713" s="166"/>
      <c r="J713" s="167">
        <f>ROUND(I713*H713,2)</f>
        <v>0</v>
      </c>
      <c r="K713" s="163" t="s">
        <v>139</v>
      </c>
      <c r="L713" s="36"/>
      <c r="M713" s="168" t="s">
        <v>1</v>
      </c>
      <c r="N713" s="169" t="s">
        <v>43</v>
      </c>
      <c r="O713" s="68"/>
      <c r="P713" s="170">
        <f>O713*H713</f>
        <v>0</v>
      </c>
      <c r="Q713" s="170">
        <v>0</v>
      </c>
      <c r="R713" s="170">
        <f>Q713*H713</f>
        <v>0</v>
      </c>
      <c r="S713" s="170">
        <v>0</v>
      </c>
      <c r="T713" s="171">
        <f>S713*H713</f>
        <v>0</v>
      </c>
      <c r="U713" s="31"/>
      <c r="V713" s="31"/>
      <c r="W713" s="31"/>
      <c r="X713" s="31"/>
      <c r="Y713" s="31"/>
      <c r="Z713" s="31"/>
      <c r="AA713" s="31"/>
      <c r="AB713" s="31"/>
      <c r="AC713" s="31"/>
      <c r="AD713" s="31"/>
      <c r="AE713" s="31"/>
      <c r="AR713" s="172" t="s">
        <v>140</v>
      </c>
      <c r="AT713" s="172" t="s">
        <v>135</v>
      </c>
      <c r="AU713" s="172" t="s">
        <v>78</v>
      </c>
      <c r="AY713" s="14" t="s">
        <v>141</v>
      </c>
      <c r="BE713" s="173">
        <f>IF(N713="základní",J713,0)</f>
        <v>0</v>
      </c>
      <c r="BF713" s="173">
        <f>IF(N713="snížená",J713,0)</f>
        <v>0</v>
      </c>
      <c r="BG713" s="173">
        <f>IF(N713="zákl. přenesená",J713,0)</f>
        <v>0</v>
      </c>
      <c r="BH713" s="173">
        <f>IF(N713="sníž. přenesená",J713,0)</f>
        <v>0</v>
      </c>
      <c r="BI713" s="173">
        <f>IF(N713="nulová",J713,0)</f>
        <v>0</v>
      </c>
      <c r="BJ713" s="14" t="s">
        <v>86</v>
      </c>
      <c r="BK713" s="173">
        <f>ROUND(I713*H713,2)</f>
        <v>0</v>
      </c>
      <c r="BL713" s="14" t="s">
        <v>140</v>
      </c>
      <c r="BM713" s="172" t="s">
        <v>1293</v>
      </c>
    </row>
    <row r="714" spans="1:65" s="2" customFormat="1" ht="39">
      <c r="A714" s="31"/>
      <c r="B714" s="32"/>
      <c r="C714" s="33"/>
      <c r="D714" s="174" t="s">
        <v>143</v>
      </c>
      <c r="E714" s="33"/>
      <c r="F714" s="175" t="s">
        <v>1294</v>
      </c>
      <c r="G714" s="33"/>
      <c r="H714" s="33"/>
      <c r="I714" s="176"/>
      <c r="J714" s="33"/>
      <c r="K714" s="33"/>
      <c r="L714" s="36"/>
      <c r="M714" s="177"/>
      <c r="N714" s="178"/>
      <c r="O714" s="68"/>
      <c r="P714" s="68"/>
      <c r="Q714" s="68"/>
      <c r="R714" s="68"/>
      <c r="S714" s="68"/>
      <c r="T714" s="69"/>
      <c r="U714" s="31"/>
      <c r="V714" s="31"/>
      <c r="W714" s="31"/>
      <c r="X714" s="31"/>
      <c r="Y714" s="31"/>
      <c r="Z714" s="31"/>
      <c r="AA714" s="31"/>
      <c r="AB714" s="31"/>
      <c r="AC714" s="31"/>
      <c r="AD714" s="31"/>
      <c r="AE714" s="31"/>
      <c r="AT714" s="14" t="s">
        <v>143</v>
      </c>
      <c r="AU714" s="14" t="s">
        <v>78</v>
      </c>
    </row>
    <row r="715" spans="1:65" s="2" customFormat="1" ht="19.5">
      <c r="A715" s="31"/>
      <c r="B715" s="32"/>
      <c r="C715" s="33"/>
      <c r="D715" s="174" t="s">
        <v>224</v>
      </c>
      <c r="E715" s="33"/>
      <c r="F715" s="179" t="s">
        <v>1074</v>
      </c>
      <c r="G715" s="33"/>
      <c r="H715" s="33"/>
      <c r="I715" s="176"/>
      <c r="J715" s="33"/>
      <c r="K715" s="33"/>
      <c r="L715" s="36"/>
      <c r="M715" s="177"/>
      <c r="N715" s="178"/>
      <c r="O715" s="68"/>
      <c r="P715" s="68"/>
      <c r="Q715" s="68"/>
      <c r="R715" s="68"/>
      <c r="S715" s="68"/>
      <c r="T715" s="69"/>
      <c r="U715" s="31"/>
      <c r="V715" s="31"/>
      <c r="W715" s="31"/>
      <c r="X715" s="31"/>
      <c r="Y715" s="31"/>
      <c r="Z715" s="31"/>
      <c r="AA715" s="31"/>
      <c r="AB715" s="31"/>
      <c r="AC715" s="31"/>
      <c r="AD715" s="31"/>
      <c r="AE715" s="31"/>
      <c r="AT715" s="14" t="s">
        <v>224</v>
      </c>
      <c r="AU715" s="14" t="s">
        <v>78</v>
      </c>
    </row>
    <row r="716" spans="1:65" s="2" customFormat="1" ht="21.75" customHeight="1">
      <c r="A716" s="31"/>
      <c r="B716" s="32"/>
      <c r="C716" s="161" t="s">
        <v>1295</v>
      </c>
      <c r="D716" s="161" t="s">
        <v>135</v>
      </c>
      <c r="E716" s="162" t="s">
        <v>1296</v>
      </c>
      <c r="F716" s="163" t="s">
        <v>1297</v>
      </c>
      <c r="G716" s="164" t="s">
        <v>574</v>
      </c>
      <c r="H716" s="165">
        <v>200</v>
      </c>
      <c r="I716" s="166"/>
      <c r="J716" s="167">
        <f>ROUND(I716*H716,2)</f>
        <v>0</v>
      </c>
      <c r="K716" s="163" t="s">
        <v>139</v>
      </c>
      <c r="L716" s="36"/>
      <c r="M716" s="168" t="s">
        <v>1</v>
      </c>
      <c r="N716" s="169" t="s">
        <v>43</v>
      </c>
      <c r="O716" s="68"/>
      <c r="P716" s="170">
        <f>O716*H716</f>
        <v>0</v>
      </c>
      <c r="Q716" s="170">
        <v>0</v>
      </c>
      <c r="R716" s="170">
        <f>Q716*H716</f>
        <v>0</v>
      </c>
      <c r="S716" s="170">
        <v>0</v>
      </c>
      <c r="T716" s="171">
        <f>S716*H716</f>
        <v>0</v>
      </c>
      <c r="U716" s="31"/>
      <c r="V716" s="31"/>
      <c r="W716" s="31"/>
      <c r="X716" s="31"/>
      <c r="Y716" s="31"/>
      <c r="Z716" s="31"/>
      <c r="AA716" s="31"/>
      <c r="AB716" s="31"/>
      <c r="AC716" s="31"/>
      <c r="AD716" s="31"/>
      <c r="AE716" s="31"/>
      <c r="AR716" s="172" t="s">
        <v>140</v>
      </c>
      <c r="AT716" s="172" t="s">
        <v>135</v>
      </c>
      <c r="AU716" s="172" t="s">
        <v>78</v>
      </c>
      <c r="AY716" s="14" t="s">
        <v>141</v>
      </c>
      <c r="BE716" s="173">
        <f>IF(N716="základní",J716,0)</f>
        <v>0</v>
      </c>
      <c r="BF716" s="173">
        <f>IF(N716="snížená",J716,0)</f>
        <v>0</v>
      </c>
      <c r="BG716" s="173">
        <f>IF(N716="zákl. přenesená",J716,0)</f>
        <v>0</v>
      </c>
      <c r="BH716" s="173">
        <f>IF(N716="sníž. přenesená",J716,0)</f>
        <v>0</v>
      </c>
      <c r="BI716" s="173">
        <f>IF(N716="nulová",J716,0)</f>
        <v>0</v>
      </c>
      <c r="BJ716" s="14" t="s">
        <v>86</v>
      </c>
      <c r="BK716" s="173">
        <f>ROUND(I716*H716,2)</f>
        <v>0</v>
      </c>
      <c r="BL716" s="14" t="s">
        <v>140</v>
      </c>
      <c r="BM716" s="172" t="s">
        <v>1298</v>
      </c>
    </row>
    <row r="717" spans="1:65" s="2" customFormat="1" ht="39">
      <c r="A717" s="31"/>
      <c r="B717" s="32"/>
      <c r="C717" s="33"/>
      <c r="D717" s="174" t="s">
        <v>143</v>
      </c>
      <c r="E717" s="33"/>
      <c r="F717" s="175" t="s">
        <v>1299</v>
      </c>
      <c r="G717" s="33"/>
      <c r="H717" s="33"/>
      <c r="I717" s="176"/>
      <c r="J717" s="33"/>
      <c r="K717" s="33"/>
      <c r="L717" s="36"/>
      <c r="M717" s="177"/>
      <c r="N717" s="178"/>
      <c r="O717" s="68"/>
      <c r="P717" s="68"/>
      <c r="Q717" s="68"/>
      <c r="R717" s="68"/>
      <c r="S717" s="68"/>
      <c r="T717" s="69"/>
      <c r="U717" s="31"/>
      <c r="V717" s="31"/>
      <c r="W717" s="31"/>
      <c r="X717" s="31"/>
      <c r="Y717" s="31"/>
      <c r="Z717" s="31"/>
      <c r="AA717" s="31"/>
      <c r="AB717" s="31"/>
      <c r="AC717" s="31"/>
      <c r="AD717" s="31"/>
      <c r="AE717" s="31"/>
      <c r="AT717" s="14" t="s">
        <v>143</v>
      </c>
      <c r="AU717" s="14" t="s">
        <v>78</v>
      </c>
    </row>
    <row r="718" spans="1:65" s="2" customFormat="1" ht="19.5">
      <c r="A718" s="31"/>
      <c r="B718" s="32"/>
      <c r="C718" s="33"/>
      <c r="D718" s="174" t="s">
        <v>224</v>
      </c>
      <c r="E718" s="33"/>
      <c r="F718" s="179" t="s">
        <v>1074</v>
      </c>
      <c r="G718" s="33"/>
      <c r="H718" s="33"/>
      <c r="I718" s="176"/>
      <c r="J718" s="33"/>
      <c r="K718" s="33"/>
      <c r="L718" s="36"/>
      <c r="M718" s="177"/>
      <c r="N718" s="178"/>
      <c r="O718" s="68"/>
      <c r="P718" s="68"/>
      <c r="Q718" s="68"/>
      <c r="R718" s="68"/>
      <c r="S718" s="68"/>
      <c r="T718" s="69"/>
      <c r="U718" s="31"/>
      <c r="V718" s="31"/>
      <c r="W718" s="31"/>
      <c r="X718" s="31"/>
      <c r="Y718" s="31"/>
      <c r="Z718" s="31"/>
      <c r="AA718" s="31"/>
      <c r="AB718" s="31"/>
      <c r="AC718" s="31"/>
      <c r="AD718" s="31"/>
      <c r="AE718" s="31"/>
      <c r="AT718" s="14" t="s">
        <v>224</v>
      </c>
      <c r="AU718" s="14" t="s">
        <v>78</v>
      </c>
    </row>
    <row r="719" spans="1:65" s="2" customFormat="1" ht="21.75" customHeight="1">
      <c r="A719" s="31"/>
      <c r="B719" s="32"/>
      <c r="C719" s="161" t="s">
        <v>1300</v>
      </c>
      <c r="D719" s="161" t="s">
        <v>135</v>
      </c>
      <c r="E719" s="162" t="s">
        <v>1301</v>
      </c>
      <c r="F719" s="163" t="s">
        <v>1302</v>
      </c>
      <c r="G719" s="164" t="s">
        <v>574</v>
      </c>
      <c r="H719" s="165">
        <v>200</v>
      </c>
      <c r="I719" s="166"/>
      <c r="J719" s="167">
        <f>ROUND(I719*H719,2)</f>
        <v>0</v>
      </c>
      <c r="K719" s="163" t="s">
        <v>139</v>
      </c>
      <c r="L719" s="36"/>
      <c r="M719" s="168" t="s">
        <v>1</v>
      </c>
      <c r="N719" s="169" t="s">
        <v>43</v>
      </c>
      <c r="O719" s="68"/>
      <c r="P719" s="170">
        <f>O719*H719</f>
        <v>0</v>
      </c>
      <c r="Q719" s="170">
        <v>0</v>
      </c>
      <c r="R719" s="170">
        <f>Q719*H719</f>
        <v>0</v>
      </c>
      <c r="S719" s="170">
        <v>0</v>
      </c>
      <c r="T719" s="171">
        <f>S719*H719</f>
        <v>0</v>
      </c>
      <c r="U719" s="31"/>
      <c r="V719" s="31"/>
      <c r="W719" s="31"/>
      <c r="X719" s="31"/>
      <c r="Y719" s="31"/>
      <c r="Z719" s="31"/>
      <c r="AA719" s="31"/>
      <c r="AB719" s="31"/>
      <c r="AC719" s="31"/>
      <c r="AD719" s="31"/>
      <c r="AE719" s="31"/>
      <c r="AR719" s="172" t="s">
        <v>140</v>
      </c>
      <c r="AT719" s="172" t="s">
        <v>135</v>
      </c>
      <c r="AU719" s="172" t="s">
        <v>78</v>
      </c>
      <c r="AY719" s="14" t="s">
        <v>141</v>
      </c>
      <c r="BE719" s="173">
        <f>IF(N719="základní",J719,0)</f>
        <v>0</v>
      </c>
      <c r="BF719" s="173">
        <f>IF(N719="snížená",J719,0)</f>
        <v>0</v>
      </c>
      <c r="BG719" s="173">
        <f>IF(N719="zákl. přenesená",J719,0)</f>
        <v>0</v>
      </c>
      <c r="BH719" s="173">
        <f>IF(N719="sníž. přenesená",J719,0)</f>
        <v>0</v>
      </c>
      <c r="BI719" s="173">
        <f>IF(N719="nulová",J719,0)</f>
        <v>0</v>
      </c>
      <c r="BJ719" s="14" t="s">
        <v>86</v>
      </c>
      <c r="BK719" s="173">
        <f>ROUND(I719*H719,2)</f>
        <v>0</v>
      </c>
      <c r="BL719" s="14" t="s">
        <v>140</v>
      </c>
      <c r="BM719" s="172" t="s">
        <v>1303</v>
      </c>
    </row>
    <row r="720" spans="1:65" s="2" customFormat="1" ht="39">
      <c r="A720" s="31"/>
      <c r="B720" s="32"/>
      <c r="C720" s="33"/>
      <c r="D720" s="174" t="s">
        <v>143</v>
      </c>
      <c r="E720" s="33"/>
      <c r="F720" s="175" t="s">
        <v>1304</v>
      </c>
      <c r="G720" s="33"/>
      <c r="H720" s="33"/>
      <c r="I720" s="176"/>
      <c r="J720" s="33"/>
      <c r="K720" s="33"/>
      <c r="L720" s="36"/>
      <c r="M720" s="177"/>
      <c r="N720" s="178"/>
      <c r="O720" s="68"/>
      <c r="P720" s="68"/>
      <c r="Q720" s="68"/>
      <c r="R720" s="68"/>
      <c r="S720" s="68"/>
      <c r="T720" s="69"/>
      <c r="U720" s="31"/>
      <c r="V720" s="31"/>
      <c r="W720" s="31"/>
      <c r="X720" s="31"/>
      <c r="Y720" s="31"/>
      <c r="Z720" s="31"/>
      <c r="AA720" s="31"/>
      <c r="AB720" s="31"/>
      <c r="AC720" s="31"/>
      <c r="AD720" s="31"/>
      <c r="AE720" s="31"/>
      <c r="AT720" s="14" t="s">
        <v>143</v>
      </c>
      <c r="AU720" s="14" t="s">
        <v>78</v>
      </c>
    </row>
    <row r="721" spans="1:65" s="2" customFormat="1" ht="19.5">
      <c r="A721" s="31"/>
      <c r="B721" s="32"/>
      <c r="C721" s="33"/>
      <c r="D721" s="174" t="s">
        <v>224</v>
      </c>
      <c r="E721" s="33"/>
      <c r="F721" s="179" t="s">
        <v>1074</v>
      </c>
      <c r="G721" s="33"/>
      <c r="H721" s="33"/>
      <c r="I721" s="176"/>
      <c r="J721" s="33"/>
      <c r="K721" s="33"/>
      <c r="L721" s="36"/>
      <c r="M721" s="177"/>
      <c r="N721" s="178"/>
      <c r="O721" s="68"/>
      <c r="P721" s="68"/>
      <c r="Q721" s="68"/>
      <c r="R721" s="68"/>
      <c r="S721" s="68"/>
      <c r="T721" s="69"/>
      <c r="U721" s="31"/>
      <c r="V721" s="31"/>
      <c r="W721" s="31"/>
      <c r="X721" s="31"/>
      <c r="Y721" s="31"/>
      <c r="Z721" s="31"/>
      <c r="AA721" s="31"/>
      <c r="AB721" s="31"/>
      <c r="AC721" s="31"/>
      <c r="AD721" s="31"/>
      <c r="AE721" s="31"/>
      <c r="AT721" s="14" t="s">
        <v>224</v>
      </c>
      <c r="AU721" s="14" t="s">
        <v>78</v>
      </c>
    </row>
    <row r="722" spans="1:65" s="2" customFormat="1" ht="16.5" customHeight="1">
      <c r="A722" s="31"/>
      <c r="B722" s="32"/>
      <c r="C722" s="161" t="s">
        <v>1305</v>
      </c>
      <c r="D722" s="161" t="s">
        <v>135</v>
      </c>
      <c r="E722" s="162" t="s">
        <v>1306</v>
      </c>
      <c r="F722" s="163" t="s">
        <v>1307</v>
      </c>
      <c r="G722" s="164" t="s">
        <v>574</v>
      </c>
      <c r="H722" s="165">
        <v>200</v>
      </c>
      <c r="I722" s="166"/>
      <c r="J722" s="167">
        <f>ROUND(I722*H722,2)</f>
        <v>0</v>
      </c>
      <c r="K722" s="163" t="s">
        <v>139</v>
      </c>
      <c r="L722" s="36"/>
      <c r="M722" s="168" t="s">
        <v>1</v>
      </c>
      <c r="N722" s="169" t="s">
        <v>43</v>
      </c>
      <c r="O722" s="68"/>
      <c r="P722" s="170">
        <f>O722*H722</f>
        <v>0</v>
      </c>
      <c r="Q722" s="170">
        <v>0</v>
      </c>
      <c r="R722" s="170">
        <f>Q722*H722</f>
        <v>0</v>
      </c>
      <c r="S722" s="170">
        <v>0</v>
      </c>
      <c r="T722" s="171">
        <f>S722*H722</f>
        <v>0</v>
      </c>
      <c r="U722" s="31"/>
      <c r="V722" s="31"/>
      <c r="W722" s="31"/>
      <c r="X722" s="31"/>
      <c r="Y722" s="31"/>
      <c r="Z722" s="31"/>
      <c r="AA722" s="31"/>
      <c r="AB722" s="31"/>
      <c r="AC722" s="31"/>
      <c r="AD722" s="31"/>
      <c r="AE722" s="31"/>
      <c r="AR722" s="172" t="s">
        <v>140</v>
      </c>
      <c r="AT722" s="172" t="s">
        <v>135</v>
      </c>
      <c r="AU722" s="172" t="s">
        <v>78</v>
      </c>
      <c r="AY722" s="14" t="s">
        <v>141</v>
      </c>
      <c r="BE722" s="173">
        <f>IF(N722="základní",J722,0)</f>
        <v>0</v>
      </c>
      <c r="BF722" s="173">
        <f>IF(N722="snížená",J722,0)</f>
        <v>0</v>
      </c>
      <c r="BG722" s="173">
        <f>IF(N722="zákl. přenesená",J722,0)</f>
        <v>0</v>
      </c>
      <c r="BH722" s="173">
        <f>IF(N722="sníž. přenesená",J722,0)</f>
        <v>0</v>
      </c>
      <c r="BI722" s="173">
        <f>IF(N722="nulová",J722,0)</f>
        <v>0</v>
      </c>
      <c r="BJ722" s="14" t="s">
        <v>86</v>
      </c>
      <c r="BK722" s="173">
        <f>ROUND(I722*H722,2)</f>
        <v>0</v>
      </c>
      <c r="BL722" s="14" t="s">
        <v>140</v>
      </c>
      <c r="BM722" s="172" t="s">
        <v>1308</v>
      </c>
    </row>
    <row r="723" spans="1:65" s="2" customFormat="1" ht="58.5">
      <c r="A723" s="31"/>
      <c r="B723" s="32"/>
      <c r="C723" s="33"/>
      <c r="D723" s="174" t="s">
        <v>143</v>
      </c>
      <c r="E723" s="33"/>
      <c r="F723" s="175" t="s">
        <v>1309</v>
      </c>
      <c r="G723" s="33"/>
      <c r="H723" s="33"/>
      <c r="I723" s="176"/>
      <c r="J723" s="33"/>
      <c r="K723" s="33"/>
      <c r="L723" s="36"/>
      <c r="M723" s="177"/>
      <c r="N723" s="178"/>
      <c r="O723" s="68"/>
      <c r="P723" s="68"/>
      <c r="Q723" s="68"/>
      <c r="R723" s="68"/>
      <c r="S723" s="68"/>
      <c r="T723" s="69"/>
      <c r="U723" s="31"/>
      <c r="V723" s="31"/>
      <c r="W723" s="31"/>
      <c r="X723" s="31"/>
      <c r="Y723" s="31"/>
      <c r="Z723" s="31"/>
      <c r="AA723" s="31"/>
      <c r="AB723" s="31"/>
      <c r="AC723" s="31"/>
      <c r="AD723" s="31"/>
      <c r="AE723" s="31"/>
      <c r="AT723" s="14" t="s">
        <v>143</v>
      </c>
      <c r="AU723" s="14" t="s">
        <v>78</v>
      </c>
    </row>
    <row r="724" spans="1:65" s="2" customFormat="1" ht="19.5">
      <c r="A724" s="31"/>
      <c r="B724" s="32"/>
      <c r="C724" s="33"/>
      <c r="D724" s="174" t="s">
        <v>224</v>
      </c>
      <c r="E724" s="33"/>
      <c r="F724" s="179" t="s">
        <v>1074</v>
      </c>
      <c r="G724" s="33"/>
      <c r="H724" s="33"/>
      <c r="I724" s="176"/>
      <c r="J724" s="33"/>
      <c r="K724" s="33"/>
      <c r="L724" s="36"/>
      <c r="M724" s="177"/>
      <c r="N724" s="178"/>
      <c r="O724" s="68"/>
      <c r="P724" s="68"/>
      <c r="Q724" s="68"/>
      <c r="R724" s="68"/>
      <c r="S724" s="68"/>
      <c r="T724" s="69"/>
      <c r="U724" s="31"/>
      <c r="V724" s="31"/>
      <c r="W724" s="31"/>
      <c r="X724" s="31"/>
      <c r="Y724" s="31"/>
      <c r="Z724" s="31"/>
      <c r="AA724" s="31"/>
      <c r="AB724" s="31"/>
      <c r="AC724" s="31"/>
      <c r="AD724" s="31"/>
      <c r="AE724" s="31"/>
      <c r="AT724" s="14" t="s">
        <v>224</v>
      </c>
      <c r="AU724" s="14" t="s">
        <v>78</v>
      </c>
    </row>
    <row r="725" spans="1:65" s="2" customFormat="1" ht="24.2" customHeight="1">
      <c r="A725" s="31"/>
      <c r="B725" s="32"/>
      <c r="C725" s="161" t="s">
        <v>1310</v>
      </c>
      <c r="D725" s="161" t="s">
        <v>135</v>
      </c>
      <c r="E725" s="162" t="s">
        <v>1311</v>
      </c>
      <c r="F725" s="163" t="s">
        <v>1312</v>
      </c>
      <c r="G725" s="164" t="s">
        <v>574</v>
      </c>
      <c r="H725" s="165">
        <v>150</v>
      </c>
      <c r="I725" s="166"/>
      <c r="J725" s="167">
        <f>ROUND(I725*H725,2)</f>
        <v>0</v>
      </c>
      <c r="K725" s="163" t="s">
        <v>139</v>
      </c>
      <c r="L725" s="36"/>
      <c r="M725" s="168" t="s">
        <v>1</v>
      </c>
      <c r="N725" s="169" t="s">
        <v>43</v>
      </c>
      <c r="O725" s="68"/>
      <c r="P725" s="170">
        <f>O725*H725</f>
        <v>0</v>
      </c>
      <c r="Q725" s="170">
        <v>0</v>
      </c>
      <c r="R725" s="170">
        <f>Q725*H725</f>
        <v>0</v>
      </c>
      <c r="S725" s="170">
        <v>0</v>
      </c>
      <c r="T725" s="171">
        <f>S725*H725</f>
        <v>0</v>
      </c>
      <c r="U725" s="31"/>
      <c r="V725" s="31"/>
      <c r="W725" s="31"/>
      <c r="X725" s="31"/>
      <c r="Y725" s="31"/>
      <c r="Z725" s="31"/>
      <c r="AA725" s="31"/>
      <c r="AB725" s="31"/>
      <c r="AC725" s="31"/>
      <c r="AD725" s="31"/>
      <c r="AE725" s="31"/>
      <c r="AR725" s="172" t="s">
        <v>140</v>
      </c>
      <c r="AT725" s="172" t="s">
        <v>135</v>
      </c>
      <c r="AU725" s="172" t="s">
        <v>78</v>
      </c>
      <c r="AY725" s="14" t="s">
        <v>141</v>
      </c>
      <c r="BE725" s="173">
        <f>IF(N725="základní",J725,0)</f>
        <v>0</v>
      </c>
      <c r="BF725" s="173">
        <f>IF(N725="snížená",J725,0)</f>
        <v>0</v>
      </c>
      <c r="BG725" s="173">
        <f>IF(N725="zákl. přenesená",J725,0)</f>
        <v>0</v>
      </c>
      <c r="BH725" s="173">
        <f>IF(N725="sníž. přenesená",J725,0)</f>
        <v>0</v>
      </c>
      <c r="BI725" s="173">
        <f>IF(N725="nulová",J725,0)</f>
        <v>0</v>
      </c>
      <c r="BJ725" s="14" t="s">
        <v>86</v>
      </c>
      <c r="BK725" s="173">
        <f>ROUND(I725*H725,2)</f>
        <v>0</v>
      </c>
      <c r="BL725" s="14" t="s">
        <v>140</v>
      </c>
      <c r="BM725" s="172" t="s">
        <v>1313</v>
      </c>
    </row>
    <row r="726" spans="1:65" s="2" customFormat="1" ht="39">
      <c r="A726" s="31"/>
      <c r="B726" s="32"/>
      <c r="C726" s="33"/>
      <c r="D726" s="174" t="s">
        <v>143</v>
      </c>
      <c r="E726" s="33"/>
      <c r="F726" s="175" t="s">
        <v>1314</v>
      </c>
      <c r="G726" s="33"/>
      <c r="H726" s="33"/>
      <c r="I726" s="176"/>
      <c r="J726" s="33"/>
      <c r="K726" s="33"/>
      <c r="L726" s="36"/>
      <c r="M726" s="177"/>
      <c r="N726" s="178"/>
      <c r="O726" s="68"/>
      <c r="P726" s="68"/>
      <c r="Q726" s="68"/>
      <c r="R726" s="68"/>
      <c r="S726" s="68"/>
      <c r="T726" s="69"/>
      <c r="U726" s="31"/>
      <c r="V726" s="31"/>
      <c r="W726" s="31"/>
      <c r="X726" s="31"/>
      <c r="Y726" s="31"/>
      <c r="Z726" s="31"/>
      <c r="AA726" s="31"/>
      <c r="AB726" s="31"/>
      <c r="AC726" s="31"/>
      <c r="AD726" s="31"/>
      <c r="AE726" s="31"/>
      <c r="AT726" s="14" t="s">
        <v>143</v>
      </c>
      <c r="AU726" s="14" t="s">
        <v>78</v>
      </c>
    </row>
    <row r="727" spans="1:65" s="2" customFormat="1" ht="19.5">
      <c r="A727" s="31"/>
      <c r="B727" s="32"/>
      <c r="C727" s="33"/>
      <c r="D727" s="174" t="s">
        <v>224</v>
      </c>
      <c r="E727" s="33"/>
      <c r="F727" s="179" t="s">
        <v>1074</v>
      </c>
      <c r="G727" s="33"/>
      <c r="H727" s="33"/>
      <c r="I727" s="176"/>
      <c r="J727" s="33"/>
      <c r="K727" s="33"/>
      <c r="L727" s="36"/>
      <c r="M727" s="177"/>
      <c r="N727" s="178"/>
      <c r="O727" s="68"/>
      <c r="P727" s="68"/>
      <c r="Q727" s="68"/>
      <c r="R727" s="68"/>
      <c r="S727" s="68"/>
      <c r="T727" s="69"/>
      <c r="U727" s="31"/>
      <c r="V727" s="31"/>
      <c r="W727" s="31"/>
      <c r="X727" s="31"/>
      <c r="Y727" s="31"/>
      <c r="Z727" s="31"/>
      <c r="AA727" s="31"/>
      <c r="AB727" s="31"/>
      <c r="AC727" s="31"/>
      <c r="AD727" s="31"/>
      <c r="AE727" s="31"/>
      <c r="AT727" s="14" t="s">
        <v>224</v>
      </c>
      <c r="AU727" s="14" t="s">
        <v>78</v>
      </c>
    </row>
    <row r="728" spans="1:65" s="2" customFormat="1" ht="21.75" customHeight="1">
      <c r="A728" s="31"/>
      <c r="B728" s="32"/>
      <c r="C728" s="161" t="s">
        <v>1315</v>
      </c>
      <c r="D728" s="161" t="s">
        <v>135</v>
      </c>
      <c r="E728" s="162" t="s">
        <v>1316</v>
      </c>
      <c r="F728" s="163" t="s">
        <v>1317</v>
      </c>
      <c r="G728" s="164" t="s">
        <v>147</v>
      </c>
      <c r="H728" s="165">
        <v>100</v>
      </c>
      <c r="I728" s="166"/>
      <c r="J728" s="167">
        <f>ROUND(I728*H728,2)</f>
        <v>0</v>
      </c>
      <c r="K728" s="163" t="s">
        <v>139</v>
      </c>
      <c r="L728" s="36"/>
      <c r="M728" s="168" t="s">
        <v>1</v>
      </c>
      <c r="N728" s="169" t="s">
        <v>43</v>
      </c>
      <c r="O728" s="68"/>
      <c r="P728" s="170">
        <f>O728*H728</f>
        <v>0</v>
      </c>
      <c r="Q728" s="170">
        <v>0</v>
      </c>
      <c r="R728" s="170">
        <f>Q728*H728</f>
        <v>0</v>
      </c>
      <c r="S728" s="170">
        <v>0</v>
      </c>
      <c r="T728" s="171">
        <f>S728*H728</f>
        <v>0</v>
      </c>
      <c r="U728" s="31"/>
      <c r="V728" s="31"/>
      <c r="W728" s="31"/>
      <c r="X728" s="31"/>
      <c r="Y728" s="31"/>
      <c r="Z728" s="31"/>
      <c r="AA728" s="31"/>
      <c r="AB728" s="31"/>
      <c r="AC728" s="31"/>
      <c r="AD728" s="31"/>
      <c r="AE728" s="31"/>
      <c r="AR728" s="172" t="s">
        <v>140</v>
      </c>
      <c r="AT728" s="172" t="s">
        <v>135</v>
      </c>
      <c r="AU728" s="172" t="s">
        <v>78</v>
      </c>
      <c r="AY728" s="14" t="s">
        <v>141</v>
      </c>
      <c r="BE728" s="173">
        <f>IF(N728="základní",J728,0)</f>
        <v>0</v>
      </c>
      <c r="BF728" s="173">
        <f>IF(N728="snížená",J728,0)</f>
        <v>0</v>
      </c>
      <c r="BG728" s="173">
        <f>IF(N728="zákl. přenesená",J728,0)</f>
        <v>0</v>
      </c>
      <c r="BH728" s="173">
        <f>IF(N728="sníž. přenesená",J728,0)</f>
        <v>0</v>
      </c>
      <c r="BI728" s="173">
        <f>IF(N728="nulová",J728,0)</f>
        <v>0</v>
      </c>
      <c r="BJ728" s="14" t="s">
        <v>86</v>
      </c>
      <c r="BK728" s="173">
        <f>ROUND(I728*H728,2)</f>
        <v>0</v>
      </c>
      <c r="BL728" s="14" t="s">
        <v>140</v>
      </c>
      <c r="BM728" s="172" t="s">
        <v>1318</v>
      </c>
    </row>
    <row r="729" spans="1:65" s="2" customFormat="1" ht="29.25">
      <c r="A729" s="31"/>
      <c r="B729" s="32"/>
      <c r="C729" s="33"/>
      <c r="D729" s="174" t="s">
        <v>143</v>
      </c>
      <c r="E729" s="33"/>
      <c r="F729" s="175" t="s">
        <v>1319</v>
      </c>
      <c r="G729" s="33"/>
      <c r="H729" s="33"/>
      <c r="I729" s="176"/>
      <c r="J729" s="33"/>
      <c r="K729" s="33"/>
      <c r="L729" s="36"/>
      <c r="M729" s="177"/>
      <c r="N729" s="178"/>
      <c r="O729" s="68"/>
      <c r="P729" s="68"/>
      <c r="Q729" s="68"/>
      <c r="R729" s="68"/>
      <c r="S729" s="68"/>
      <c r="T729" s="69"/>
      <c r="U729" s="31"/>
      <c r="V729" s="31"/>
      <c r="W729" s="31"/>
      <c r="X729" s="31"/>
      <c r="Y729" s="31"/>
      <c r="Z729" s="31"/>
      <c r="AA729" s="31"/>
      <c r="AB729" s="31"/>
      <c r="AC729" s="31"/>
      <c r="AD729" s="31"/>
      <c r="AE729" s="31"/>
      <c r="AT729" s="14" t="s">
        <v>143</v>
      </c>
      <c r="AU729" s="14" t="s">
        <v>78</v>
      </c>
    </row>
    <row r="730" spans="1:65" s="2" customFormat="1" ht="19.5">
      <c r="A730" s="31"/>
      <c r="B730" s="32"/>
      <c r="C730" s="33"/>
      <c r="D730" s="174" t="s">
        <v>224</v>
      </c>
      <c r="E730" s="33"/>
      <c r="F730" s="179" t="s">
        <v>1320</v>
      </c>
      <c r="G730" s="33"/>
      <c r="H730" s="33"/>
      <c r="I730" s="176"/>
      <c r="J730" s="33"/>
      <c r="K730" s="33"/>
      <c r="L730" s="36"/>
      <c r="M730" s="177"/>
      <c r="N730" s="178"/>
      <c r="O730" s="68"/>
      <c r="P730" s="68"/>
      <c r="Q730" s="68"/>
      <c r="R730" s="68"/>
      <c r="S730" s="68"/>
      <c r="T730" s="69"/>
      <c r="U730" s="31"/>
      <c r="V730" s="31"/>
      <c r="W730" s="31"/>
      <c r="X730" s="31"/>
      <c r="Y730" s="31"/>
      <c r="Z730" s="31"/>
      <c r="AA730" s="31"/>
      <c r="AB730" s="31"/>
      <c r="AC730" s="31"/>
      <c r="AD730" s="31"/>
      <c r="AE730" s="31"/>
      <c r="AT730" s="14" t="s">
        <v>224</v>
      </c>
      <c r="AU730" s="14" t="s">
        <v>78</v>
      </c>
    </row>
    <row r="731" spans="1:65" s="2" customFormat="1" ht="16.5" customHeight="1">
      <c r="A731" s="31"/>
      <c r="B731" s="32"/>
      <c r="C731" s="161" t="s">
        <v>1321</v>
      </c>
      <c r="D731" s="161" t="s">
        <v>135</v>
      </c>
      <c r="E731" s="162" t="s">
        <v>1322</v>
      </c>
      <c r="F731" s="163" t="s">
        <v>1323</v>
      </c>
      <c r="G731" s="164" t="s">
        <v>147</v>
      </c>
      <c r="H731" s="165">
        <v>100</v>
      </c>
      <c r="I731" s="166"/>
      <c r="J731" s="167">
        <f>ROUND(I731*H731,2)</f>
        <v>0</v>
      </c>
      <c r="K731" s="163" t="s">
        <v>139</v>
      </c>
      <c r="L731" s="36"/>
      <c r="M731" s="168" t="s">
        <v>1</v>
      </c>
      <c r="N731" s="169" t="s">
        <v>43</v>
      </c>
      <c r="O731" s="68"/>
      <c r="P731" s="170">
        <f>O731*H731</f>
        <v>0</v>
      </c>
      <c r="Q731" s="170">
        <v>0</v>
      </c>
      <c r="R731" s="170">
        <f>Q731*H731</f>
        <v>0</v>
      </c>
      <c r="S731" s="170">
        <v>0</v>
      </c>
      <c r="T731" s="171">
        <f>S731*H731</f>
        <v>0</v>
      </c>
      <c r="U731" s="31"/>
      <c r="V731" s="31"/>
      <c r="W731" s="31"/>
      <c r="X731" s="31"/>
      <c r="Y731" s="31"/>
      <c r="Z731" s="31"/>
      <c r="AA731" s="31"/>
      <c r="AB731" s="31"/>
      <c r="AC731" s="31"/>
      <c r="AD731" s="31"/>
      <c r="AE731" s="31"/>
      <c r="AR731" s="172" t="s">
        <v>140</v>
      </c>
      <c r="AT731" s="172" t="s">
        <v>135</v>
      </c>
      <c r="AU731" s="172" t="s">
        <v>78</v>
      </c>
      <c r="AY731" s="14" t="s">
        <v>141</v>
      </c>
      <c r="BE731" s="173">
        <f>IF(N731="základní",J731,0)</f>
        <v>0</v>
      </c>
      <c r="BF731" s="173">
        <f>IF(N731="snížená",J731,0)</f>
        <v>0</v>
      </c>
      <c r="BG731" s="173">
        <f>IF(N731="zákl. přenesená",J731,0)</f>
        <v>0</v>
      </c>
      <c r="BH731" s="173">
        <f>IF(N731="sníž. přenesená",J731,0)</f>
        <v>0</v>
      </c>
      <c r="BI731" s="173">
        <f>IF(N731="nulová",J731,0)</f>
        <v>0</v>
      </c>
      <c r="BJ731" s="14" t="s">
        <v>86</v>
      </c>
      <c r="BK731" s="173">
        <f>ROUND(I731*H731,2)</f>
        <v>0</v>
      </c>
      <c r="BL731" s="14" t="s">
        <v>140</v>
      </c>
      <c r="BM731" s="172" t="s">
        <v>1324</v>
      </c>
    </row>
    <row r="732" spans="1:65" s="2" customFormat="1" ht="29.25">
      <c r="A732" s="31"/>
      <c r="B732" s="32"/>
      <c r="C732" s="33"/>
      <c r="D732" s="174" t="s">
        <v>143</v>
      </c>
      <c r="E732" s="33"/>
      <c r="F732" s="175" t="s">
        <v>1325</v>
      </c>
      <c r="G732" s="33"/>
      <c r="H732" s="33"/>
      <c r="I732" s="176"/>
      <c r="J732" s="33"/>
      <c r="K732" s="33"/>
      <c r="L732" s="36"/>
      <c r="M732" s="177"/>
      <c r="N732" s="178"/>
      <c r="O732" s="68"/>
      <c r="P732" s="68"/>
      <c r="Q732" s="68"/>
      <c r="R732" s="68"/>
      <c r="S732" s="68"/>
      <c r="T732" s="69"/>
      <c r="U732" s="31"/>
      <c r="V732" s="31"/>
      <c r="W732" s="31"/>
      <c r="X732" s="31"/>
      <c r="Y732" s="31"/>
      <c r="Z732" s="31"/>
      <c r="AA732" s="31"/>
      <c r="AB732" s="31"/>
      <c r="AC732" s="31"/>
      <c r="AD732" s="31"/>
      <c r="AE732" s="31"/>
      <c r="AT732" s="14" t="s">
        <v>143</v>
      </c>
      <c r="AU732" s="14" t="s">
        <v>78</v>
      </c>
    </row>
    <row r="733" spans="1:65" s="2" customFormat="1" ht="19.5">
      <c r="A733" s="31"/>
      <c r="B733" s="32"/>
      <c r="C733" s="33"/>
      <c r="D733" s="174" t="s">
        <v>224</v>
      </c>
      <c r="E733" s="33"/>
      <c r="F733" s="179" t="s">
        <v>1320</v>
      </c>
      <c r="G733" s="33"/>
      <c r="H733" s="33"/>
      <c r="I733" s="176"/>
      <c r="J733" s="33"/>
      <c r="K733" s="33"/>
      <c r="L733" s="36"/>
      <c r="M733" s="177"/>
      <c r="N733" s="178"/>
      <c r="O733" s="68"/>
      <c r="P733" s="68"/>
      <c r="Q733" s="68"/>
      <c r="R733" s="68"/>
      <c r="S733" s="68"/>
      <c r="T733" s="69"/>
      <c r="U733" s="31"/>
      <c r="V733" s="31"/>
      <c r="W733" s="31"/>
      <c r="X733" s="31"/>
      <c r="Y733" s="31"/>
      <c r="Z733" s="31"/>
      <c r="AA733" s="31"/>
      <c r="AB733" s="31"/>
      <c r="AC733" s="31"/>
      <c r="AD733" s="31"/>
      <c r="AE733" s="31"/>
      <c r="AT733" s="14" t="s">
        <v>224</v>
      </c>
      <c r="AU733" s="14" t="s">
        <v>78</v>
      </c>
    </row>
    <row r="734" spans="1:65" s="2" customFormat="1" ht="21.75" customHeight="1">
      <c r="A734" s="31"/>
      <c r="B734" s="32"/>
      <c r="C734" s="161" t="s">
        <v>1326</v>
      </c>
      <c r="D734" s="161" t="s">
        <v>135</v>
      </c>
      <c r="E734" s="162" t="s">
        <v>1327</v>
      </c>
      <c r="F734" s="163" t="s">
        <v>1328</v>
      </c>
      <c r="G734" s="164" t="s">
        <v>147</v>
      </c>
      <c r="H734" s="165">
        <v>20</v>
      </c>
      <c r="I734" s="166"/>
      <c r="J734" s="167">
        <f>ROUND(I734*H734,2)</f>
        <v>0</v>
      </c>
      <c r="K734" s="163" t="s">
        <v>139</v>
      </c>
      <c r="L734" s="36"/>
      <c r="M734" s="168" t="s">
        <v>1</v>
      </c>
      <c r="N734" s="169" t="s">
        <v>43</v>
      </c>
      <c r="O734" s="68"/>
      <c r="P734" s="170">
        <f>O734*H734</f>
        <v>0</v>
      </c>
      <c r="Q734" s="170">
        <v>0</v>
      </c>
      <c r="R734" s="170">
        <f>Q734*H734</f>
        <v>0</v>
      </c>
      <c r="S734" s="170">
        <v>0</v>
      </c>
      <c r="T734" s="171">
        <f>S734*H734</f>
        <v>0</v>
      </c>
      <c r="U734" s="31"/>
      <c r="V734" s="31"/>
      <c r="W734" s="31"/>
      <c r="X734" s="31"/>
      <c r="Y734" s="31"/>
      <c r="Z734" s="31"/>
      <c r="AA734" s="31"/>
      <c r="AB734" s="31"/>
      <c r="AC734" s="31"/>
      <c r="AD734" s="31"/>
      <c r="AE734" s="31"/>
      <c r="AR734" s="172" t="s">
        <v>140</v>
      </c>
      <c r="AT734" s="172" t="s">
        <v>135</v>
      </c>
      <c r="AU734" s="172" t="s">
        <v>78</v>
      </c>
      <c r="AY734" s="14" t="s">
        <v>141</v>
      </c>
      <c r="BE734" s="173">
        <f>IF(N734="základní",J734,0)</f>
        <v>0</v>
      </c>
      <c r="BF734" s="173">
        <f>IF(N734="snížená",J734,0)</f>
        <v>0</v>
      </c>
      <c r="BG734" s="173">
        <f>IF(N734="zákl. přenesená",J734,0)</f>
        <v>0</v>
      </c>
      <c r="BH734" s="173">
        <f>IF(N734="sníž. přenesená",J734,0)</f>
        <v>0</v>
      </c>
      <c r="BI734" s="173">
        <f>IF(N734="nulová",J734,0)</f>
        <v>0</v>
      </c>
      <c r="BJ734" s="14" t="s">
        <v>86</v>
      </c>
      <c r="BK734" s="173">
        <f>ROUND(I734*H734,2)</f>
        <v>0</v>
      </c>
      <c r="BL734" s="14" t="s">
        <v>140</v>
      </c>
      <c r="BM734" s="172" t="s">
        <v>1329</v>
      </c>
    </row>
    <row r="735" spans="1:65" s="2" customFormat="1" ht="29.25">
      <c r="A735" s="31"/>
      <c r="B735" s="32"/>
      <c r="C735" s="33"/>
      <c r="D735" s="174" t="s">
        <v>143</v>
      </c>
      <c r="E735" s="33"/>
      <c r="F735" s="175" t="s">
        <v>1330</v>
      </c>
      <c r="G735" s="33"/>
      <c r="H735" s="33"/>
      <c r="I735" s="176"/>
      <c r="J735" s="33"/>
      <c r="K735" s="33"/>
      <c r="L735" s="36"/>
      <c r="M735" s="177"/>
      <c r="N735" s="178"/>
      <c r="O735" s="68"/>
      <c r="P735" s="68"/>
      <c r="Q735" s="68"/>
      <c r="R735" s="68"/>
      <c r="S735" s="68"/>
      <c r="T735" s="69"/>
      <c r="U735" s="31"/>
      <c r="V735" s="31"/>
      <c r="W735" s="31"/>
      <c r="X735" s="31"/>
      <c r="Y735" s="31"/>
      <c r="Z735" s="31"/>
      <c r="AA735" s="31"/>
      <c r="AB735" s="31"/>
      <c r="AC735" s="31"/>
      <c r="AD735" s="31"/>
      <c r="AE735" s="31"/>
      <c r="AT735" s="14" t="s">
        <v>143</v>
      </c>
      <c r="AU735" s="14" t="s">
        <v>78</v>
      </c>
    </row>
    <row r="736" spans="1:65" s="2" customFormat="1" ht="19.5">
      <c r="A736" s="31"/>
      <c r="B736" s="32"/>
      <c r="C736" s="33"/>
      <c r="D736" s="174" t="s">
        <v>224</v>
      </c>
      <c r="E736" s="33"/>
      <c r="F736" s="179" t="s">
        <v>1331</v>
      </c>
      <c r="G736" s="33"/>
      <c r="H736" s="33"/>
      <c r="I736" s="176"/>
      <c r="J736" s="33"/>
      <c r="K736" s="33"/>
      <c r="L736" s="36"/>
      <c r="M736" s="177"/>
      <c r="N736" s="178"/>
      <c r="O736" s="68"/>
      <c r="P736" s="68"/>
      <c r="Q736" s="68"/>
      <c r="R736" s="68"/>
      <c r="S736" s="68"/>
      <c r="T736" s="69"/>
      <c r="U736" s="31"/>
      <c r="V736" s="31"/>
      <c r="W736" s="31"/>
      <c r="X736" s="31"/>
      <c r="Y736" s="31"/>
      <c r="Z736" s="31"/>
      <c r="AA736" s="31"/>
      <c r="AB736" s="31"/>
      <c r="AC736" s="31"/>
      <c r="AD736" s="31"/>
      <c r="AE736" s="31"/>
      <c r="AT736" s="14" t="s">
        <v>224</v>
      </c>
      <c r="AU736" s="14" t="s">
        <v>78</v>
      </c>
    </row>
    <row r="737" spans="1:65" s="2" customFormat="1" ht="16.5" customHeight="1">
      <c r="A737" s="31"/>
      <c r="B737" s="32"/>
      <c r="C737" s="161" t="s">
        <v>1332</v>
      </c>
      <c r="D737" s="161" t="s">
        <v>135</v>
      </c>
      <c r="E737" s="162" t="s">
        <v>1333</v>
      </c>
      <c r="F737" s="163" t="s">
        <v>1334</v>
      </c>
      <c r="G737" s="164" t="s">
        <v>147</v>
      </c>
      <c r="H737" s="165">
        <v>40</v>
      </c>
      <c r="I737" s="166"/>
      <c r="J737" s="167">
        <f>ROUND(I737*H737,2)</f>
        <v>0</v>
      </c>
      <c r="K737" s="163" t="s">
        <v>139</v>
      </c>
      <c r="L737" s="36"/>
      <c r="M737" s="168" t="s">
        <v>1</v>
      </c>
      <c r="N737" s="169" t="s">
        <v>43</v>
      </c>
      <c r="O737" s="68"/>
      <c r="P737" s="170">
        <f>O737*H737</f>
        <v>0</v>
      </c>
      <c r="Q737" s="170">
        <v>0</v>
      </c>
      <c r="R737" s="170">
        <f>Q737*H737</f>
        <v>0</v>
      </c>
      <c r="S737" s="170">
        <v>0</v>
      </c>
      <c r="T737" s="171">
        <f>S737*H737</f>
        <v>0</v>
      </c>
      <c r="U737" s="31"/>
      <c r="V737" s="31"/>
      <c r="W737" s="31"/>
      <c r="X737" s="31"/>
      <c r="Y737" s="31"/>
      <c r="Z737" s="31"/>
      <c r="AA737" s="31"/>
      <c r="AB737" s="31"/>
      <c r="AC737" s="31"/>
      <c r="AD737" s="31"/>
      <c r="AE737" s="31"/>
      <c r="AR737" s="172" t="s">
        <v>140</v>
      </c>
      <c r="AT737" s="172" t="s">
        <v>135</v>
      </c>
      <c r="AU737" s="172" t="s">
        <v>78</v>
      </c>
      <c r="AY737" s="14" t="s">
        <v>141</v>
      </c>
      <c r="BE737" s="173">
        <f>IF(N737="základní",J737,0)</f>
        <v>0</v>
      </c>
      <c r="BF737" s="173">
        <f>IF(N737="snížená",J737,0)</f>
        <v>0</v>
      </c>
      <c r="BG737" s="173">
        <f>IF(N737="zákl. přenesená",J737,0)</f>
        <v>0</v>
      </c>
      <c r="BH737" s="173">
        <f>IF(N737="sníž. přenesená",J737,0)</f>
        <v>0</v>
      </c>
      <c r="BI737" s="173">
        <f>IF(N737="nulová",J737,0)</f>
        <v>0</v>
      </c>
      <c r="BJ737" s="14" t="s">
        <v>86</v>
      </c>
      <c r="BK737" s="173">
        <f>ROUND(I737*H737,2)</f>
        <v>0</v>
      </c>
      <c r="BL737" s="14" t="s">
        <v>140</v>
      </c>
      <c r="BM737" s="172" t="s">
        <v>1335</v>
      </c>
    </row>
    <row r="738" spans="1:65" s="2" customFormat="1" ht="29.25">
      <c r="A738" s="31"/>
      <c r="B738" s="32"/>
      <c r="C738" s="33"/>
      <c r="D738" s="174" t="s">
        <v>143</v>
      </c>
      <c r="E738" s="33"/>
      <c r="F738" s="175" t="s">
        <v>1336</v>
      </c>
      <c r="G738" s="33"/>
      <c r="H738" s="33"/>
      <c r="I738" s="176"/>
      <c r="J738" s="33"/>
      <c r="K738" s="33"/>
      <c r="L738" s="36"/>
      <c r="M738" s="177"/>
      <c r="N738" s="178"/>
      <c r="O738" s="68"/>
      <c r="P738" s="68"/>
      <c r="Q738" s="68"/>
      <c r="R738" s="68"/>
      <c r="S738" s="68"/>
      <c r="T738" s="69"/>
      <c r="U738" s="31"/>
      <c r="V738" s="31"/>
      <c r="W738" s="31"/>
      <c r="X738" s="31"/>
      <c r="Y738" s="31"/>
      <c r="Z738" s="31"/>
      <c r="AA738" s="31"/>
      <c r="AB738" s="31"/>
      <c r="AC738" s="31"/>
      <c r="AD738" s="31"/>
      <c r="AE738" s="31"/>
      <c r="AT738" s="14" t="s">
        <v>143</v>
      </c>
      <c r="AU738" s="14" t="s">
        <v>78</v>
      </c>
    </row>
    <row r="739" spans="1:65" s="2" customFormat="1" ht="19.5">
      <c r="A739" s="31"/>
      <c r="B739" s="32"/>
      <c r="C739" s="33"/>
      <c r="D739" s="174" t="s">
        <v>224</v>
      </c>
      <c r="E739" s="33"/>
      <c r="F739" s="179" t="s">
        <v>1331</v>
      </c>
      <c r="G739" s="33"/>
      <c r="H739" s="33"/>
      <c r="I739" s="176"/>
      <c r="J739" s="33"/>
      <c r="K739" s="33"/>
      <c r="L739" s="36"/>
      <c r="M739" s="177"/>
      <c r="N739" s="178"/>
      <c r="O739" s="68"/>
      <c r="P739" s="68"/>
      <c r="Q739" s="68"/>
      <c r="R739" s="68"/>
      <c r="S739" s="68"/>
      <c r="T739" s="69"/>
      <c r="U739" s="31"/>
      <c r="V739" s="31"/>
      <c r="W739" s="31"/>
      <c r="X739" s="31"/>
      <c r="Y739" s="31"/>
      <c r="Z739" s="31"/>
      <c r="AA739" s="31"/>
      <c r="AB739" s="31"/>
      <c r="AC739" s="31"/>
      <c r="AD739" s="31"/>
      <c r="AE739" s="31"/>
      <c r="AT739" s="14" t="s">
        <v>224</v>
      </c>
      <c r="AU739" s="14" t="s">
        <v>78</v>
      </c>
    </row>
    <row r="740" spans="1:65" s="2" customFormat="1" ht="21.75" customHeight="1">
      <c r="A740" s="31"/>
      <c r="B740" s="32"/>
      <c r="C740" s="161" t="s">
        <v>1337</v>
      </c>
      <c r="D740" s="161" t="s">
        <v>135</v>
      </c>
      <c r="E740" s="162" t="s">
        <v>1338</v>
      </c>
      <c r="F740" s="163" t="s">
        <v>1339</v>
      </c>
      <c r="G740" s="164" t="s">
        <v>1340</v>
      </c>
      <c r="H740" s="165">
        <v>100</v>
      </c>
      <c r="I740" s="166"/>
      <c r="J740" s="167">
        <f>ROUND(I740*H740,2)</f>
        <v>0</v>
      </c>
      <c r="K740" s="163" t="s">
        <v>139</v>
      </c>
      <c r="L740" s="36"/>
      <c r="M740" s="168" t="s">
        <v>1</v>
      </c>
      <c r="N740" s="169" t="s">
        <v>43</v>
      </c>
      <c r="O740" s="68"/>
      <c r="P740" s="170">
        <f>O740*H740</f>
        <v>0</v>
      </c>
      <c r="Q740" s="170">
        <v>0</v>
      </c>
      <c r="R740" s="170">
        <f>Q740*H740</f>
        <v>0</v>
      </c>
      <c r="S740" s="170">
        <v>0</v>
      </c>
      <c r="T740" s="171">
        <f>S740*H740</f>
        <v>0</v>
      </c>
      <c r="U740" s="31"/>
      <c r="V740" s="31"/>
      <c r="W740" s="31"/>
      <c r="X740" s="31"/>
      <c r="Y740" s="31"/>
      <c r="Z740" s="31"/>
      <c r="AA740" s="31"/>
      <c r="AB740" s="31"/>
      <c r="AC740" s="31"/>
      <c r="AD740" s="31"/>
      <c r="AE740" s="31"/>
      <c r="AR740" s="172" t="s">
        <v>140</v>
      </c>
      <c r="AT740" s="172" t="s">
        <v>135</v>
      </c>
      <c r="AU740" s="172" t="s">
        <v>78</v>
      </c>
      <c r="AY740" s="14" t="s">
        <v>141</v>
      </c>
      <c r="BE740" s="173">
        <f>IF(N740="základní",J740,0)</f>
        <v>0</v>
      </c>
      <c r="BF740" s="173">
        <f>IF(N740="snížená",J740,0)</f>
        <v>0</v>
      </c>
      <c r="BG740" s="173">
        <f>IF(N740="zákl. přenesená",J740,0)</f>
        <v>0</v>
      </c>
      <c r="BH740" s="173">
        <f>IF(N740="sníž. přenesená",J740,0)</f>
        <v>0</v>
      </c>
      <c r="BI740" s="173">
        <f>IF(N740="nulová",J740,0)</f>
        <v>0</v>
      </c>
      <c r="BJ740" s="14" t="s">
        <v>86</v>
      </c>
      <c r="BK740" s="173">
        <f>ROUND(I740*H740,2)</f>
        <v>0</v>
      </c>
      <c r="BL740" s="14" t="s">
        <v>140</v>
      </c>
      <c r="BM740" s="172" t="s">
        <v>1341</v>
      </c>
    </row>
    <row r="741" spans="1:65" s="2" customFormat="1" ht="58.5">
      <c r="A741" s="31"/>
      <c r="B741" s="32"/>
      <c r="C741" s="33"/>
      <c r="D741" s="174" t="s">
        <v>143</v>
      </c>
      <c r="E741" s="33"/>
      <c r="F741" s="175" t="s">
        <v>1342</v>
      </c>
      <c r="G741" s="33"/>
      <c r="H741" s="33"/>
      <c r="I741" s="176"/>
      <c r="J741" s="33"/>
      <c r="K741" s="33"/>
      <c r="L741" s="36"/>
      <c r="M741" s="177"/>
      <c r="N741" s="178"/>
      <c r="O741" s="68"/>
      <c r="P741" s="68"/>
      <c r="Q741" s="68"/>
      <c r="R741" s="68"/>
      <c r="S741" s="68"/>
      <c r="T741" s="69"/>
      <c r="U741" s="31"/>
      <c r="V741" s="31"/>
      <c r="W741" s="31"/>
      <c r="X741" s="31"/>
      <c r="Y741" s="31"/>
      <c r="Z741" s="31"/>
      <c r="AA741" s="31"/>
      <c r="AB741" s="31"/>
      <c r="AC741" s="31"/>
      <c r="AD741" s="31"/>
      <c r="AE741" s="31"/>
      <c r="AT741" s="14" t="s">
        <v>143</v>
      </c>
      <c r="AU741" s="14" t="s">
        <v>78</v>
      </c>
    </row>
    <row r="742" spans="1:65" s="2" customFormat="1" ht="19.5">
      <c r="A742" s="31"/>
      <c r="B742" s="32"/>
      <c r="C742" s="33"/>
      <c r="D742" s="174" t="s">
        <v>224</v>
      </c>
      <c r="E742" s="33"/>
      <c r="F742" s="179" t="s">
        <v>1343</v>
      </c>
      <c r="G742" s="33"/>
      <c r="H742" s="33"/>
      <c r="I742" s="176"/>
      <c r="J742" s="33"/>
      <c r="K742" s="33"/>
      <c r="L742" s="36"/>
      <c r="M742" s="177"/>
      <c r="N742" s="178"/>
      <c r="O742" s="68"/>
      <c r="P742" s="68"/>
      <c r="Q742" s="68"/>
      <c r="R742" s="68"/>
      <c r="S742" s="68"/>
      <c r="T742" s="69"/>
      <c r="U742" s="31"/>
      <c r="V742" s="31"/>
      <c r="W742" s="31"/>
      <c r="X742" s="31"/>
      <c r="Y742" s="31"/>
      <c r="Z742" s="31"/>
      <c r="AA742" s="31"/>
      <c r="AB742" s="31"/>
      <c r="AC742" s="31"/>
      <c r="AD742" s="31"/>
      <c r="AE742" s="31"/>
      <c r="AT742" s="14" t="s">
        <v>224</v>
      </c>
      <c r="AU742" s="14" t="s">
        <v>78</v>
      </c>
    </row>
    <row r="743" spans="1:65" s="2" customFormat="1" ht="21.75" customHeight="1">
      <c r="A743" s="31"/>
      <c r="B743" s="32"/>
      <c r="C743" s="161" t="s">
        <v>1344</v>
      </c>
      <c r="D743" s="161" t="s">
        <v>135</v>
      </c>
      <c r="E743" s="162" t="s">
        <v>1345</v>
      </c>
      <c r="F743" s="163" t="s">
        <v>1346</v>
      </c>
      <c r="G743" s="164" t="s">
        <v>1340</v>
      </c>
      <c r="H743" s="165">
        <v>100</v>
      </c>
      <c r="I743" s="166"/>
      <c r="J743" s="167">
        <f>ROUND(I743*H743,2)</f>
        <v>0</v>
      </c>
      <c r="K743" s="163" t="s">
        <v>139</v>
      </c>
      <c r="L743" s="36"/>
      <c r="M743" s="168" t="s">
        <v>1</v>
      </c>
      <c r="N743" s="169" t="s">
        <v>43</v>
      </c>
      <c r="O743" s="68"/>
      <c r="P743" s="170">
        <f>O743*H743</f>
        <v>0</v>
      </c>
      <c r="Q743" s="170">
        <v>0</v>
      </c>
      <c r="R743" s="170">
        <f>Q743*H743</f>
        <v>0</v>
      </c>
      <c r="S743" s="170">
        <v>0</v>
      </c>
      <c r="T743" s="171">
        <f>S743*H743</f>
        <v>0</v>
      </c>
      <c r="U743" s="31"/>
      <c r="V743" s="31"/>
      <c r="W743" s="31"/>
      <c r="X743" s="31"/>
      <c r="Y743" s="31"/>
      <c r="Z743" s="31"/>
      <c r="AA743" s="31"/>
      <c r="AB743" s="31"/>
      <c r="AC743" s="31"/>
      <c r="AD743" s="31"/>
      <c r="AE743" s="31"/>
      <c r="AR743" s="172" t="s">
        <v>140</v>
      </c>
      <c r="AT743" s="172" t="s">
        <v>135</v>
      </c>
      <c r="AU743" s="172" t="s">
        <v>78</v>
      </c>
      <c r="AY743" s="14" t="s">
        <v>141</v>
      </c>
      <c r="BE743" s="173">
        <f>IF(N743="základní",J743,0)</f>
        <v>0</v>
      </c>
      <c r="BF743" s="173">
        <f>IF(N743="snížená",J743,0)</f>
        <v>0</v>
      </c>
      <c r="BG743" s="173">
        <f>IF(N743="zákl. přenesená",J743,0)</f>
        <v>0</v>
      </c>
      <c r="BH743" s="173">
        <f>IF(N743="sníž. přenesená",J743,0)</f>
        <v>0</v>
      </c>
      <c r="BI743" s="173">
        <f>IF(N743="nulová",J743,0)</f>
        <v>0</v>
      </c>
      <c r="BJ743" s="14" t="s">
        <v>86</v>
      </c>
      <c r="BK743" s="173">
        <f>ROUND(I743*H743,2)</f>
        <v>0</v>
      </c>
      <c r="BL743" s="14" t="s">
        <v>140</v>
      </c>
      <c r="BM743" s="172" t="s">
        <v>1347</v>
      </c>
    </row>
    <row r="744" spans="1:65" s="2" customFormat="1" ht="48.75">
      <c r="A744" s="31"/>
      <c r="B744" s="32"/>
      <c r="C744" s="33"/>
      <c r="D744" s="174" t="s">
        <v>143</v>
      </c>
      <c r="E744" s="33"/>
      <c r="F744" s="175" t="s">
        <v>1348</v>
      </c>
      <c r="G744" s="33"/>
      <c r="H744" s="33"/>
      <c r="I744" s="176"/>
      <c r="J744" s="33"/>
      <c r="K744" s="33"/>
      <c r="L744" s="36"/>
      <c r="M744" s="177"/>
      <c r="N744" s="178"/>
      <c r="O744" s="68"/>
      <c r="P744" s="68"/>
      <c r="Q744" s="68"/>
      <c r="R744" s="68"/>
      <c r="S744" s="68"/>
      <c r="T744" s="69"/>
      <c r="U744" s="31"/>
      <c r="V744" s="31"/>
      <c r="W744" s="31"/>
      <c r="X744" s="31"/>
      <c r="Y744" s="31"/>
      <c r="Z744" s="31"/>
      <c r="AA744" s="31"/>
      <c r="AB744" s="31"/>
      <c r="AC744" s="31"/>
      <c r="AD744" s="31"/>
      <c r="AE744" s="31"/>
      <c r="AT744" s="14" t="s">
        <v>143</v>
      </c>
      <c r="AU744" s="14" t="s">
        <v>78</v>
      </c>
    </row>
    <row r="745" spans="1:65" s="2" customFormat="1" ht="19.5">
      <c r="A745" s="31"/>
      <c r="B745" s="32"/>
      <c r="C745" s="33"/>
      <c r="D745" s="174" t="s">
        <v>224</v>
      </c>
      <c r="E745" s="33"/>
      <c r="F745" s="179" t="s">
        <v>1343</v>
      </c>
      <c r="G745" s="33"/>
      <c r="H745" s="33"/>
      <c r="I745" s="176"/>
      <c r="J745" s="33"/>
      <c r="K745" s="33"/>
      <c r="L745" s="36"/>
      <c r="M745" s="177"/>
      <c r="N745" s="178"/>
      <c r="O745" s="68"/>
      <c r="P745" s="68"/>
      <c r="Q745" s="68"/>
      <c r="R745" s="68"/>
      <c r="S745" s="68"/>
      <c r="T745" s="69"/>
      <c r="U745" s="31"/>
      <c r="V745" s="31"/>
      <c r="W745" s="31"/>
      <c r="X745" s="31"/>
      <c r="Y745" s="31"/>
      <c r="Z745" s="31"/>
      <c r="AA745" s="31"/>
      <c r="AB745" s="31"/>
      <c r="AC745" s="31"/>
      <c r="AD745" s="31"/>
      <c r="AE745" s="31"/>
      <c r="AT745" s="14" t="s">
        <v>224</v>
      </c>
      <c r="AU745" s="14" t="s">
        <v>78</v>
      </c>
    </row>
    <row r="746" spans="1:65" s="2" customFormat="1" ht="16.5" customHeight="1">
      <c r="A746" s="31"/>
      <c r="B746" s="32"/>
      <c r="C746" s="161" t="s">
        <v>1349</v>
      </c>
      <c r="D746" s="161" t="s">
        <v>135</v>
      </c>
      <c r="E746" s="162" t="s">
        <v>1350</v>
      </c>
      <c r="F746" s="163" t="s">
        <v>1351</v>
      </c>
      <c r="G746" s="164" t="s">
        <v>147</v>
      </c>
      <c r="H746" s="165">
        <v>20</v>
      </c>
      <c r="I746" s="166"/>
      <c r="J746" s="167">
        <f>ROUND(I746*H746,2)</f>
        <v>0</v>
      </c>
      <c r="K746" s="163" t="s">
        <v>139</v>
      </c>
      <c r="L746" s="36"/>
      <c r="M746" s="168" t="s">
        <v>1</v>
      </c>
      <c r="N746" s="169" t="s">
        <v>43</v>
      </c>
      <c r="O746" s="68"/>
      <c r="P746" s="170">
        <f>O746*H746</f>
        <v>0</v>
      </c>
      <c r="Q746" s="170">
        <v>0</v>
      </c>
      <c r="R746" s="170">
        <f>Q746*H746</f>
        <v>0</v>
      </c>
      <c r="S746" s="170">
        <v>0</v>
      </c>
      <c r="T746" s="171">
        <f>S746*H746</f>
        <v>0</v>
      </c>
      <c r="U746" s="31"/>
      <c r="V746" s="31"/>
      <c r="W746" s="31"/>
      <c r="X746" s="31"/>
      <c r="Y746" s="31"/>
      <c r="Z746" s="31"/>
      <c r="AA746" s="31"/>
      <c r="AB746" s="31"/>
      <c r="AC746" s="31"/>
      <c r="AD746" s="31"/>
      <c r="AE746" s="31"/>
      <c r="AR746" s="172" t="s">
        <v>140</v>
      </c>
      <c r="AT746" s="172" t="s">
        <v>135</v>
      </c>
      <c r="AU746" s="172" t="s">
        <v>78</v>
      </c>
      <c r="AY746" s="14" t="s">
        <v>141</v>
      </c>
      <c r="BE746" s="173">
        <f>IF(N746="základní",J746,0)</f>
        <v>0</v>
      </c>
      <c r="BF746" s="173">
        <f>IF(N746="snížená",J746,0)</f>
        <v>0</v>
      </c>
      <c r="BG746" s="173">
        <f>IF(N746="zákl. přenesená",J746,0)</f>
        <v>0</v>
      </c>
      <c r="BH746" s="173">
        <f>IF(N746="sníž. přenesená",J746,0)</f>
        <v>0</v>
      </c>
      <c r="BI746" s="173">
        <f>IF(N746="nulová",J746,0)</f>
        <v>0</v>
      </c>
      <c r="BJ746" s="14" t="s">
        <v>86</v>
      </c>
      <c r="BK746" s="173">
        <f>ROUND(I746*H746,2)</f>
        <v>0</v>
      </c>
      <c r="BL746" s="14" t="s">
        <v>140</v>
      </c>
      <c r="BM746" s="172" t="s">
        <v>1352</v>
      </c>
    </row>
    <row r="747" spans="1:65" s="2" customFormat="1" ht="58.5">
      <c r="A747" s="31"/>
      <c r="B747" s="32"/>
      <c r="C747" s="33"/>
      <c r="D747" s="174" t="s">
        <v>143</v>
      </c>
      <c r="E747" s="33"/>
      <c r="F747" s="175" t="s">
        <v>1353</v>
      </c>
      <c r="G747" s="33"/>
      <c r="H747" s="33"/>
      <c r="I747" s="176"/>
      <c r="J747" s="33"/>
      <c r="K747" s="33"/>
      <c r="L747" s="36"/>
      <c r="M747" s="177"/>
      <c r="N747" s="178"/>
      <c r="O747" s="68"/>
      <c r="P747" s="68"/>
      <c r="Q747" s="68"/>
      <c r="R747" s="68"/>
      <c r="S747" s="68"/>
      <c r="T747" s="69"/>
      <c r="U747" s="31"/>
      <c r="V747" s="31"/>
      <c r="W747" s="31"/>
      <c r="X747" s="31"/>
      <c r="Y747" s="31"/>
      <c r="Z747" s="31"/>
      <c r="AA747" s="31"/>
      <c r="AB747" s="31"/>
      <c r="AC747" s="31"/>
      <c r="AD747" s="31"/>
      <c r="AE747" s="31"/>
      <c r="AT747" s="14" t="s">
        <v>143</v>
      </c>
      <c r="AU747" s="14" t="s">
        <v>78</v>
      </c>
    </row>
    <row r="748" spans="1:65" s="2" customFormat="1" ht="19.5">
      <c r="A748" s="31"/>
      <c r="B748" s="32"/>
      <c r="C748" s="33"/>
      <c r="D748" s="174" t="s">
        <v>224</v>
      </c>
      <c r="E748" s="33"/>
      <c r="F748" s="179" t="s">
        <v>1354</v>
      </c>
      <c r="G748" s="33"/>
      <c r="H748" s="33"/>
      <c r="I748" s="176"/>
      <c r="J748" s="33"/>
      <c r="K748" s="33"/>
      <c r="L748" s="36"/>
      <c r="M748" s="177"/>
      <c r="N748" s="178"/>
      <c r="O748" s="68"/>
      <c r="P748" s="68"/>
      <c r="Q748" s="68"/>
      <c r="R748" s="68"/>
      <c r="S748" s="68"/>
      <c r="T748" s="69"/>
      <c r="U748" s="31"/>
      <c r="V748" s="31"/>
      <c r="W748" s="31"/>
      <c r="X748" s="31"/>
      <c r="Y748" s="31"/>
      <c r="Z748" s="31"/>
      <c r="AA748" s="31"/>
      <c r="AB748" s="31"/>
      <c r="AC748" s="31"/>
      <c r="AD748" s="31"/>
      <c r="AE748" s="31"/>
      <c r="AT748" s="14" t="s">
        <v>224</v>
      </c>
      <c r="AU748" s="14" t="s">
        <v>78</v>
      </c>
    </row>
    <row r="749" spans="1:65" s="2" customFormat="1" ht="16.5" customHeight="1">
      <c r="A749" s="31"/>
      <c r="B749" s="32"/>
      <c r="C749" s="161" t="s">
        <v>1355</v>
      </c>
      <c r="D749" s="161" t="s">
        <v>135</v>
      </c>
      <c r="E749" s="162" t="s">
        <v>1356</v>
      </c>
      <c r="F749" s="163" t="s">
        <v>1357</v>
      </c>
      <c r="G749" s="164" t="s">
        <v>147</v>
      </c>
      <c r="H749" s="165">
        <v>20</v>
      </c>
      <c r="I749" s="166"/>
      <c r="J749" s="167">
        <f>ROUND(I749*H749,2)</f>
        <v>0</v>
      </c>
      <c r="K749" s="163" t="s">
        <v>139</v>
      </c>
      <c r="L749" s="36"/>
      <c r="M749" s="168" t="s">
        <v>1</v>
      </c>
      <c r="N749" s="169" t="s">
        <v>43</v>
      </c>
      <c r="O749" s="68"/>
      <c r="P749" s="170">
        <f>O749*H749</f>
        <v>0</v>
      </c>
      <c r="Q749" s="170">
        <v>0</v>
      </c>
      <c r="R749" s="170">
        <f>Q749*H749</f>
        <v>0</v>
      </c>
      <c r="S749" s="170">
        <v>0</v>
      </c>
      <c r="T749" s="171">
        <f>S749*H749</f>
        <v>0</v>
      </c>
      <c r="U749" s="31"/>
      <c r="V749" s="31"/>
      <c r="W749" s="31"/>
      <c r="X749" s="31"/>
      <c r="Y749" s="31"/>
      <c r="Z749" s="31"/>
      <c r="AA749" s="31"/>
      <c r="AB749" s="31"/>
      <c r="AC749" s="31"/>
      <c r="AD749" s="31"/>
      <c r="AE749" s="31"/>
      <c r="AR749" s="172" t="s">
        <v>140</v>
      </c>
      <c r="AT749" s="172" t="s">
        <v>135</v>
      </c>
      <c r="AU749" s="172" t="s">
        <v>78</v>
      </c>
      <c r="AY749" s="14" t="s">
        <v>141</v>
      </c>
      <c r="BE749" s="173">
        <f>IF(N749="základní",J749,0)</f>
        <v>0</v>
      </c>
      <c r="BF749" s="173">
        <f>IF(N749="snížená",J749,0)</f>
        <v>0</v>
      </c>
      <c r="BG749" s="173">
        <f>IF(N749="zákl. přenesená",J749,0)</f>
        <v>0</v>
      </c>
      <c r="BH749" s="173">
        <f>IF(N749="sníž. přenesená",J749,0)</f>
        <v>0</v>
      </c>
      <c r="BI749" s="173">
        <f>IF(N749="nulová",J749,0)</f>
        <v>0</v>
      </c>
      <c r="BJ749" s="14" t="s">
        <v>86</v>
      </c>
      <c r="BK749" s="173">
        <f>ROUND(I749*H749,2)</f>
        <v>0</v>
      </c>
      <c r="BL749" s="14" t="s">
        <v>140</v>
      </c>
      <c r="BM749" s="172" t="s">
        <v>1358</v>
      </c>
    </row>
    <row r="750" spans="1:65" s="2" customFormat="1" ht="58.5">
      <c r="A750" s="31"/>
      <c r="B750" s="32"/>
      <c r="C750" s="33"/>
      <c r="D750" s="174" t="s">
        <v>143</v>
      </c>
      <c r="E750" s="33"/>
      <c r="F750" s="175" t="s">
        <v>1359</v>
      </c>
      <c r="G750" s="33"/>
      <c r="H750" s="33"/>
      <c r="I750" s="176"/>
      <c r="J750" s="33"/>
      <c r="K750" s="33"/>
      <c r="L750" s="36"/>
      <c r="M750" s="177"/>
      <c r="N750" s="178"/>
      <c r="O750" s="68"/>
      <c r="P750" s="68"/>
      <c r="Q750" s="68"/>
      <c r="R750" s="68"/>
      <c r="S750" s="68"/>
      <c r="T750" s="69"/>
      <c r="U750" s="31"/>
      <c r="V750" s="31"/>
      <c r="W750" s="31"/>
      <c r="X750" s="31"/>
      <c r="Y750" s="31"/>
      <c r="Z750" s="31"/>
      <c r="AA750" s="31"/>
      <c r="AB750" s="31"/>
      <c r="AC750" s="31"/>
      <c r="AD750" s="31"/>
      <c r="AE750" s="31"/>
      <c r="AT750" s="14" t="s">
        <v>143</v>
      </c>
      <c r="AU750" s="14" t="s">
        <v>78</v>
      </c>
    </row>
    <row r="751" spans="1:65" s="2" customFormat="1" ht="19.5">
      <c r="A751" s="31"/>
      <c r="B751" s="32"/>
      <c r="C751" s="33"/>
      <c r="D751" s="174" t="s">
        <v>224</v>
      </c>
      <c r="E751" s="33"/>
      <c r="F751" s="179" t="s">
        <v>1354</v>
      </c>
      <c r="G751" s="33"/>
      <c r="H751" s="33"/>
      <c r="I751" s="176"/>
      <c r="J751" s="33"/>
      <c r="K751" s="33"/>
      <c r="L751" s="36"/>
      <c r="M751" s="177"/>
      <c r="N751" s="178"/>
      <c r="O751" s="68"/>
      <c r="P751" s="68"/>
      <c r="Q751" s="68"/>
      <c r="R751" s="68"/>
      <c r="S751" s="68"/>
      <c r="T751" s="69"/>
      <c r="U751" s="31"/>
      <c r="V751" s="31"/>
      <c r="W751" s="31"/>
      <c r="X751" s="31"/>
      <c r="Y751" s="31"/>
      <c r="Z751" s="31"/>
      <c r="AA751" s="31"/>
      <c r="AB751" s="31"/>
      <c r="AC751" s="31"/>
      <c r="AD751" s="31"/>
      <c r="AE751" s="31"/>
      <c r="AT751" s="14" t="s">
        <v>224</v>
      </c>
      <c r="AU751" s="14" t="s">
        <v>78</v>
      </c>
    </row>
    <row r="752" spans="1:65" s="2" customFormat="1" ht="16.5" customHeight="1">
      <c r="A752" s="31"/>
      <c r="B752" s="32"/>
      <c r="C752" s="161" t="s">
        <v>1360</v>
      </c>
      <c r="D752" s="161" t="s">
        <v>135</v>
      </c>
      <c r="E752" s="162" t="s">
        <v>1361</v>
      </c>
      <c r="F752" s="163" t="s">
        <v>1362</v>
      </c>
      <c r="G752" s="164" t="s">
        <v>935</v>
      </c>
      <c r="H752" s="165">
        <v>200</v>
      </c>
      <c r="I752" s="166"/>
      <c r="J752" s="167">
        <f>ROUND(I752*H752,2)</f>
        <v>0</v>
      </c>
      <c r="K752" s="163" t="s">
        <v>139</v>
      </c>
      <c r="L752" s="36"/>
      <c r="M752" s="168" t="s">
        <v>1</v>
      </c>
      <c r="N752" s="169" t="s">
        <v>43</v>
      </c>
      <c r="O752" s="68"/>
      <c r="P752" s="170">
        <f>O752*H752</f>
        <v>0</v>
      </c>
      <c r="Q752" s="170">
        <v>0</v>
      </c>
      <c r="R752" s="170">
        <f>Q752*H752</f>
        <v>0</v>
      </c>
      <c r="S752" s="170">
        <v>0</v>
      </c>
      <c r="T752" s="171">
        <f>S752*H752</f>
        <v>0</v>
      </c>
      <c r="U752" s="31"/>
      <c r="V752" s="31"/>
      <c r="W752" s="31"/>
      <c r="X752" s="31"/>
      <c r="Y752" s="31"/>
      <c r="Z752" s="31"/>
      <c r="AA752" s="31"/>
      <c r="AB752" s="31"/>
      <c r="AC752" s="31"/>
      <c r="AD752" s="31"/>
      <c r="AE752" s="31"/>
      <c r="AR752" s="172" t="s">
        <v>140</v>
      </c>
      <c r="AT752" s="172" t="s">
        <v>135</v>
      </c>
      <c r="AU752" s="172" t="s">
        <v>78</v>
      </c>
      <c r="AY752" s="14" t="s">
        <v>141</v>
      </c>
      <c r="BE752" s="173">
        <f>IF(N752="základní",J752,0)</f>
        <v>0</v>
      </c>
      <c r="BF752" s="173">
        <f>IF(N752="snížená",J752,0)</f>
        <v>0</v>
      </c>
      <c r="BG752" s="173">
        <f>IF(N752="zákl. přenesená",J752,0)</f>
        <v>0</v>
      </c>
      <c r="BH752" s="173">
        <f>IF(N752="sníž. přenesená",J752,0)</f>
        <v>0</v>
      </c>
      <c r="BI752" s="173">
        <f>IF(N752="nulová",J752,0)</f>
        <v>0</v>
      </c>
      <c r="BJ752" s="14" t="s">
        <v>86</v>
      </c>
      <c r="BK752" s="173">
        <f>ROUND(I752*H752,2)</f>
        <v>0</v>
      </c>
      <c r="BL752" s="14" t="s">
        <v>140</v>
      </c>
      <c r="BM752" s="172" t="s">
        <v>1363</v>
      </c>
    </row>
    <row r="753" spans="1:65" s="2" customFormat="1" ht="48.75">
      <c r="A753" s="31"/>
      <c r="B753" s="32"/>
      <c r="C753" s="33"/>
      <c r="D753" s="174" t="s">
        <v>143</v>
      </c>
      <c r="E753" s="33"/>
      <c r="F753" s="175" t="s">
        <v>1364</v>
      </c>
      <c r="G753" s="33"/>
      <c r="H753" s="33"/>
      <c r="I753" s="176"/>
      <c r="J753" s="33"/>
      <c r="K753" s="33"/>
      <c r="L753" s="36"/>
      <c r="M753" s="177"/>
      <c r="N753" s="178"/>
      <c r="O753" s="68"/>
      <c r="P753" s="68"/>
      <c r="Q753" s="68"/>
      <c r="R753" s="68"/>
      <c r="S753" s="68"/>
      <c r="T753" s="69"/>
      <c r="U753" s="31"/>
      <c r="V753" s="31"/>
      <c r="W753" s="31"/>
      <c r="X753" s="31"/>
      <c r="Y753" s="31"/>
      <c r="Z753" s="31"/>
      <c r="AA753" s="31"/>
      <c r="AB753" s="31"/>
      <c r="AC753" s="31"/>
      <c r="AD753" s="31"/>
      <c r="AE753" s="31"/>
      <c r="AT753" s="14" t="s">
        <v>143</v>
      </c>
      <c r="AU753" s="14" t="s">
        <v>78</v>
      </c>
    </row>
    <row r="754" spans="1:65" s="2" customFormat="1" ht="24.2" customHeight="1">
      <c r="A754" s="31"/>
      <c r="B754" s="32"/>
      <c r="C754" s="161" t="s">
        <v>1365</v>
      </c>
      <c r="D754" s="161" t="s">
        <v>135</v>
      </c>
      <c r="E754" s="162" t="s">
        <v>1366</v>
      </c>
      <c r="F754" s="163" t="s">
        <v>1367</v>
      </c>
      <c r="G754" s="164" t="s">
        <v>935</v>
      </c>
      <c r="H754" s="165">
        <v>200</v>
      </c>
      <c r="I754" s="166"/>
      <c r="J754" s="167">
        <f>ROUND(I754*H754,2)</f>
        <v>0</v>
      </c>
      <c r="K754" s="163" t="s">
        <v>139</v>
      </c>
      <c r="L754" s="36"/>
      <c r="M754" s="168" t="s">
        <v>1</v>
      </c>
      <c r="N754" s="169" t="s">
        <v>43</v>
      </c>
      <c r="O754" s="68"/>
      <c r="P754" s="170">
        <f>O754*H754</f>
        <v>0</v>
      </c>
      <c r="Q754" s="170">
        <v>0</v>
      </c>
      <c r="R754" s="170">
        <f>Q754*H754</f>
        <v>0</v>
      </c>
      <c r="S754" s="170">
        <v>0</v>
      </c>
      <c r="T754" s="171">
        <f>S754*H754</f>
        <v>0</v>
      </c>
      <c r="U754" s="31"/>
      <c r="V754" s="31"/>
      <c r="W754" s="31"/>
      <c r="X754" s="31"/>
      <c r="Y754" s="31"/>
      <c r="Z754" s="31"/>
      <c r="AA754" s="31"/>
      <c r="AB754" s="31"/>
      <c r="AC754" s="31"/>
      <c r="AD754" s="31"/>
      <c r="AE754" s="31"/>
      <c r="AR754" s="172" t="s">
        <v>140</v>
      </c>
      <c r="AT754" s="172" t="s">
        <v>135</v>
      </c>
      <c r="AU754" s="172" t="s">
        <v>78</v>
      </c>
      <c r="AY754" s="14" t="s">
        <v>141</v>
      </c>
      <c r="BE754" s="173">
        <f>IF(N754="základní",J754,0)</f>
        <v>0</v>
      </c>
      <c r="BF754" s="173">
        <f>IF(N754="snížená",J754,0)</f>
        <v>0</v>
      </c>
      <c r="BG754" s="173">
        <f>IF(N754="zákl. přenesená",J754,0)</f>
        <v>0</v>
      </c>
      <c r="BH754" s="173">
        <f>IF(N754="sníž. přenesená",J754,0)</f>
        <v>0</v>
      </c>
      <c r="BI754" s="173">
        <f>IF(N754="nulová",J754,0)</f>
        <v>0</v>
      </c>
      <c r="BJ754" s="14" t="s">
        <v>86</v>
      </c>
      <c r="BK754" s="173">
        <f>ROUND(I754*H754,2)</f>
        <v>0</v>
      </c>
      <c r="BL754" s="14" t="s">
        <v>140</v>
      </c>
      <c r="BM754" s="172" t="s">
        <v>1368</v>
      </c>
    </row>
    <row r="755" spans="1:65" s="2" customFormat="1" ht="48.75">
      <c r="A755" s="31"/>
      <c r="B755" s="32"/>
      <c r="C755" s="33"/>
      <c r="D755" s="174" t="s">
        <v>143</v>
      </c>
      <c r="E755" s="33"/>
      <c r="F755" s="175" t="s">
        <v>1369</v>
      </c>
      <c r="G755" s="33"/>
      <c r="H755" s="33"/>
      <c r="I755" s="176"/>
      <c r="J755" s="33"/>
      <c r="K755" s="33"/>
      <c r="L755" s="36"/>
      <c r="M755" s="177"/>
      <c r="N755" s="178"/>
      <c r="O755" s="68"/>
      <c r="P755" s="68"/>
      <c r="Q755" s="68"/>
      <c r="R755" s="68"/>
      <c r="S755" s="68"/>
      <c r="T755" s="69"/>
      <c r="U755" s="31"/>
      <c r="V755" s="31"/>
      <c r="W755" s="31"/>
      <c r="X755" s="31"/>
      <c r="Y755" s="31"/>
      <c r="Z755" s="31"/>
      <c r="AA755" s="31"/>
      <c r="AB755" s="31"/>
      <c r="AC755" s="31"/>
      <c r="AD755" s="31"/>
      <c r="AE755" s="31"/>
      <c r="AT755" s="14" t="s">
        <v>143</v>
      </c>
      <c r="AU755" s="14" t="s">
        <v>78</v>
      </c>
    </row>
    <row r="756" spans="1:65" s="2" customFormat="1" ht="16.5" customHeight="1">
      <c r="A756" s="31"/>
      <c r="B756" s="32"/>
      <c r="C756" s="161" t="s">
        <v>1370</v>
      </c>
      <c r="D756" s="161" t="s">
        <v>135</v>
      </c>
      <c r="E756" s="162" t="s">
        <v>1371</v>
      </c>
      <c r="F756" s="163" t="s">
        <v>1372</v>
      </c>
      <c r="G756" s="164" t="s">
        <v>147</v>
      </c>
      <c r="H756" s="165">
        <v>40</v>
      </c>
      <c r="I756" s="166"/>
      <c r="J756" s="167">
        <f>ROUND(I756*H756,2)</f>
        <v>0</v>
      </c>
      <c r="K756" s="163" t="s">
        <v>139</v>
      </c>
      <c r="L756" s="36"/>
      <c r="M756" s="168" t="s">
        <v>1</v>
      </c>
      <c r="N756" s="169" t="s">
        <v>43</v>
      </c>
      <c r="O756" s="68"/>
      <c r="P756" s="170">
        <f>O756*H756</f>
        <v>0</v>
      </c>
      <c r="Q756" s="170">
        <v>0</v>
      </c>
      <c r="R756" s="170">
        <f>Q756*H756</f>
        <v>0</v>
      </c>
      <c r="S756" s="170">
        <v>0</v>
      </c>
      <c r="T756" s="171">
        <f>S756*H756</f>
        <v>0</v>
      </c>
      <c r="U756" s="31"/>
      <c r="V756" s="31"/>
      <c r="W756" s="31"/>
      <c r="X756" s="31"/>
      <c r="Y756" s="31"/>
      <c r="Z756" s="31"/>
      <c r="AA756" s="31"/>
      <c r="AB756" s="31"/>
      <c r="AC756" s="31"/>
      <c r="AD756" s="31"/>
      <c r="AE756" s="31"/>
      <c r="AR756" s="172" t="s">
        <v>140</v>
      </c>
      <c r="AT756" s="172" t="s">
        <v>135</v>
      </c>
      <c r="AU756" s="172" t="s">
        <v>78</v>
      </c>
      <c r="AY756" s="14" t="s">
        <v>141</v>
      </c>
      <c r="BE756" s="173">
        <f>IF(N756="základní",J756,0)</f>
        <v>0</v>
      </c>
      <c r="BF756" s="173">
        <f>IF(N756="snížená",J756,0)</f>
        <v>0</v>
      </c>
      <c r="BG756" s="173">
        <f>IF(N756="zákl. přenesená",J756,0)</f>
        <v>0</v>
      </c>
      <c r="BH756" s="173">
        <f>IF(N756="sníž. přenesená",J756,0)</f>
        <v>0</v>
      </c>
      <c r="BI756" s="173">
        <f>IF(N756="nulová",J756,0)</f>
        <v>0</v>
      </c>
      <c r="BJ756" s="14" t="s">
        <v>86</v>
      </c>
      <c r="BK756" s="173">
        <f>ROUND(I756*H756,2)</f>
        <v>0</v>
      </c>
      <c r="BL756" s="14" t="s">
        <v>140</v>
      </c>
      <c r="BM756" s="172" t="s">
        <v>1373</v>
      </c>
    </row>
    <row r="757" spans="1:65" s="2" customFormat="1" ht="39">
      <c r="A757" s="31"/>
      <c r="B757" s="32"/>
      <c r="C757" s="33"/>
      <c r="D757" s="174" t="s">
        <v>143</v>
      </c>
      <c r="E757" s="33"/>
      <c r="F757" s="175" t="s">
        <v>1374</v>
      </c>
      <c r="G757" s="33"/>
      <c r="H757" s="33"/>
      <c r="I757" s="176"/>
      <c r="J757" s="33"/>
      <c r="K757" s="33"/>
      <c r="L757" s="36"/>
      <c r="M757" s="177"/>
      <c r="N757" s="178"/>
      <c r="O757" s="68"/>
      <c r="P757" s="68"/>
      <c r="Q757" s="68"/>
      <c r="R757" s="68"/>
      <c r="S757" s="68"/>
      <c r="T757" s="69"/>
      <c r="U757" s="31"/>
      <c r="V757" s="31"/>
      <c r="W757" s="31"/>
      <c r="X757" s="31"/>
      <c r="Y757" s="31"/>
      <c r="Z757" s="31"/>
      <c r="AA757" s="31"/>
      <c r="AB757" s="31"/>
      <c r="AC757" s="31"/>
      <c r="AD757" s="31"/>
      <c r="AE757" s="31"/>
      <c r="AT757" s="14" t="s">
        <v>143</v>
      </c>
      <c r="AU757" s="14" t="s">
        <v>78</v>
      </c>
    </row>
    <row r="758" spans="1:65" s="2" customFormat="1" ht="16.5" customHeight="1">
      <c r="A758" s="31"/>
      <c r="B758" s="32"/>
      <c r="C758" s="161" t="s">
        <v>1375</v>
      </c>
      <c r="D758" s="161" t="s">
        <v>135</v>
      </c>
      <c r="E758" s="162" t="s">
        <v>1376</v>
      </c>
      <c r="F758" s="163" t="s">
        <v>1377</v>
      </c>
      <c r="G758" s="164" t="s">
        <v>147</v>
      </c>
      <c r="H758" s="165">
        <v>20</v>
      </c>
      <c r="I758" s="166"/>
      <c r="J758" s="167">
        <f>ROUND(I758*H758,2)</f>
        <v>0</v>
      </c>
      <c r="K758" s="163" t="s">
        <v>139</v>
      </c>
      <c r="L758" s="36"/>
      <c r="M758" s="168" t="s">
        <v>1</v>
      </c>
      <c r="N758" s="169" t="s">
        <v>43</v>
      </c>
      <c r="O758" s="68"/>
      <c r="P758" s="170">
        <f>O758*H758</f>
        <v>0</v>
      </c>
      <c r="Q758" s="170">
        <v>0</v>
      </c>
      <c r="R758" s="170">
        <f>Q758*H758</f>
        <v>0</v>
      </c>
      <c r="S758" s="170">
        <v>0</v>
      </c>
      <c r="T758" s="171">
        <f>S758*H758</f>
        <v>0</v>
      </c>
      <c r="U758" s="31"/>
      <c r="V758" s="31"/>
      <c r="W758" s="31"/>
      <c r="X758" s="31"/>
      <c r="Y758" s="31"/>
      <c r="Z758" s="31"/>
      <c r="AA758" s="31"/>
      <c r="AB758" s="31"/>
      <c r="AC758" s="31"/>
      <c r="AD758" s="31"/>
      <c r="AE758" s="31"/>
      <c r="AR758" s="172" t="s">
        <v>140</v>
      </c>
      <c r="AT758" s="172" t="s">
        <v>135</v>
      </c>
      <c r="AU758" s="172" t="s">
        <v>78</v>
      </c>
      <c r="AY758" s="14" t="s">
        <v>141</v>
      </c>
      <c r="BE758" s="173">
        <f>IF(N758="základní",J758,0)</f>
        <v>0</v>
      </c>
      <c r="BF758" s="173">
        <f>IF(N758="snížená",J758,0)</f>
        <v>0</v>
      </c>
      <c r="BG758" s="173">
        <f>IF(N758="zákl. přenesená",J758,0)</f>
        <v>0</v>
      </c>
      <c r="BH758" s="173">
        <f>IF(N758="sníž. přenesená",J758,0)</f>
        <v>0</v>
      </c>
      <c r="BI758" s="173">
        <f>IF(N758="nulová",J758,0)</f>
        <v>0</v>
      </c>
      <c r="BJ758" s="14" t="s">
        <v>86</v>
      </c>
      <c r="BK758" s="173">
        <f>ROUND(I758*H758,2)</f>
        <v>0</v>
      </c>
      <c r="BL758" s="14" t="s">
        <v>140</v>
      </c>
      <c r="BM758" s="172" t="s">
        <v>1378</v>
      </c>
    </row>
    <row r="759" spans="1:65" s="2" customFormat="1" ht="39">
      <c r="A759" s="31"/>
      <c r="B759" s="32"/>
      <c r="C759" s="33"/>
      <c r="D759" s="174" t="s">
        <v>143</v>
      </c>
      <c r="E759" s="33"/>
      <c r="F759" s="175" t="s">
        <v>1379</v>
      </c>
      <c r="G759" s="33"/>
      <c r="H759" s="33"/>
      <c r="I759" s="176"/>
      <c r="J759" s="33"/>
      <c r="K759" s="33"/>
      <c r="L759" s="36"/>
      <c r="M759" s="177"/>
      <c r="N759" s="178"/>
      <c r="O759" s="68"/>
      <c r="P759" s="68"/>
      <c r="Q759" s="68"/>
      <c r="R759" s="68"/>
      <c r="S759" s="68"/>
      <c r="T759" s="69"/>
      <c r="U759" s="31"/>
      <c r="V759" s="31"/>
      <c r="W759" s="31"/>
      <c r="X759" s="31"/>
      <c r="Y759" s="31"/>
      <c r="Z759" s="31"/>
      <c r="AA759" s="31"/>
      <c r="AB759" s="31"/>
      <c r="AC759" s="31"/>
      <c r="AD759" s="31"/>
      <c r="AE759" s="31"/>
      <c r="AT759" s="14" t="s">
        <v>143</v>
      </c>
      <c r="AU759" s="14" t="s">
        <v>78</v>
      </c>
    </row>
    <row r="760" spans="1:65" s="2" customFormat="1" ht="16.5" customHeight="1">
      <c r="A760" s="31"/>
      <c r="B760" s="32"/>
      <c r="C760" s="161" t="s">
        <v>1380</v>
      </c>
      <c r="D760" s="161" t="s">
        <v>135</v>
      </c>
      <c r="E760" s="162" t="s">
        <v>1381</v>
      </c>
      <c r="F760" s="163" t="s">
        <v>1382</v>
      </c>
      <c r="G760" s="164" t="s">
        <v>147</v>
      </c>
      <c r="H760" s="165">
        <v>40</v>
      </c>
      <c r="I760" s="166"/>
      <c r="J760" s="167">
        <f>ROUND(I760*H760,2)</f>
        <v>0</v>
      </c>
      <c r="K760" s="163" t="s">
        <v>139</v>
      </c>
      <c r="L760" s="36"/>
      <c r="M760" s="168" t="s">
        <v>1</v>
      </c>
      <c r="N760" s="169" t="s">
        <v>43</v>
      </c>
      <c r="O760" s="68"/>
      <c r="P760" s="170">
        <f>O760*H760</f>
        <v>0</v>
      </c>
      <c r="Q760" s="170">
        <v>0</v>
      </c>
      <c r="R760" s="170">
        <f>Q760*H760</f>
        <v>0</v>
      </c>
      <c r="S760" s="170">
        <v>0</v>
      </c>
      <c r="T760" s="171">
        <f>S760*H760</f>
        <v>0</v>
      </c>
      <c r="U760" s="31"/>
      <c r="V760" s="31"/>
      <c r="W760" s="31"/>
      <c r="X760" s="31"/>
      <c r="Y760" s="31"/>
      <c r="Z760" s="31"/>
      <c r="AA760" s="31"/>
      <c r="AB760" s="31"/>
      <c r="AC760" s="31"/>
      <c r="AD760" s="31"/>
      <c r="AE760" s="31"/>
      <c r="AR760" s="172" t="s">
        <v>140</v>
      </c>
      <c r="AT760" s="172" t="s">
        <v>135</v>
      </c>
      <c r="AU760" s="172" t="s">
        <v>78</v>
      </c>
      <c r="AY760" s="14" t="s">
        <v>141</v>
      </c>
      <c r="BE760" s="173">
        <f>IF(N760="základní",J760,0)</f>
        <v>0</v>
      </c>
      <c r="BF760" s="173">
        <f>IF(N760="snížená",J760,0)</f>
        <v>0</v>
      </c>
      <c r="BG760" s="173">
        <f>IF(N760="zákl. přenesená",J760,0)</f>
        <v>0</v>
      </c>
      <c r="BH760" s="173">
        <f>IF(N760="sníž. přenesená",J760,0)</f>
        <v>0</v>
      </c>
      <c r="BI760" s="173">
        <f>IF(N760="nulová",J760,0)</f>
        <v>0</v>
      </c>
      <c r="BJ760" s="14" t="s">
        <v>86</v>
      </c>
      <c r="BK760" s="173">
        <f>ROUND(I760*H760,2)</f>
        <v>0</v>
      </c>
      <c r="BL760" s="14" t="s">
        <v>140</v>
      </c>
      <c r="BM760" s="172" t="s">
        <v>1383</v>
      </c>
    </row>
    <row r="761" spans="1:65" s="2" customFormat="1" ht="39">
      <c r="A761" s="31"/>
      <c r="B761" s="32"/>
      <c r="C761" s="33"/>
      <c r="D761" s="174" t="s">
        <v>143</v>
      </c>
      <c r="E761" s="33"/>
      <c r="F761" s="175" t="s">
        <v>1384</v>
      </c>
      <c r="G761" s="33"/>
      <c r="H761" s="33"/>
      <c r="I761" s="176"/>
      <c r="J761" s="33"/>
      <c r="K761" s="33"/>
      <c r="L761" s="36"/>
      <c r="M761" s="177"/>
      <c r="N761" s="178"/>
      <c r="O761" s="68"/>
      <c r="P761" s="68"/>
      <c r="Q761" s="68"/>
      <c r="R761" s="68"/>
      <c r="S761" s="68"/>
      <c r="T761" s="69"/>
      <c r="U761" s="31"/>
      <c r="V761" s="31"/>
      <c r="W761" s="31"/>
      <c r="X761" s="31"/>
      <c r="Y761" s="31"/>
      <c r="Z761" s="31"/>
      <c r="AA761" s="31"/>
      <c r="AB761" s="31"/>
      <c r="AC761" s="31"/>
      <c r="AD761" s="31"/>
      <c r="AE761" s="31"/>
      <c r="AT761" s="14" t="s">
        <v>143</v>
      </c>
      <c r="AU761" s="14" t="s">
        <v>78</v>
      </c>
    </row>
    <row r="762" spans="1:65" s="2" customFormat="1" ht="16.5" customHeight="1">
      <c r="A762" s="31"/>
      <c r="B762" s="32"/>
      <c r="C762" s="161" t="s">
        <v>1385</v>
      </c>
      <c r="D762" s="161" t="s">
        <v>135</v>
      </c>
      <c r="E762" s="162" t="s">
        <v>1386</v>
      </c>
      <c r="F762" s="163" t="s">
        <v>1387</v>
      </c>
      <c r="G762" s="164" t="s">
        <v>147</v>
      </c>
      <c r="H762" s="165">
        <v>40</v>
      </c>
      <c r="I762" s="166"/>
      <c r="J762" s="167">
        <f>ROUND(I762*H762,2)</f>
        <v>0</v>
      </c>
      <c r="K762" s="163" t="s">
        <v>139</v>
      </c>
      <c r="L762" s="36"/>
      <c r="M762" s="168" t="s">
        <v>1</v>
      </c>
      <c r="N762" s="169" t="s">
        <v>43</v>
      </c>
      <c r="O762" s="68"/>
      <c r="P762" s="170">
        <f>O762*H762</f>
        <v>0</v>
      </c>
      <c r="Q762" s="170">
        <v>0</v>
      </c>
      <c r="R762" s="170">
        <f>Q762*H762</f>
        <v>0</v>
      </c>
      <c r="S762" s="170">
        <v>0</v>
      </c>
      <c r="T762" s="171">
        <f>S762*H762</f>
        <v>0</v>
      </c>
      <c r="U762" s="31"/>
      <c r="V762" s="31"/>
      <c r="W762" s="31"/>
      <c r="X762" s="31"/>
      <c r="Y762" s="31"/>
      <c r="Z762" s="31"/>
      <c r="AA762" s="31"/>
      <c r="AB762" s="31"/>
      <c r="AC762" s="31"/>
      <c r="AD762" s="31"/>
      <c r="AE762" s="31"/>
      <c r="AR762" s="172" t="s">
        <v>140</v>
      </c>
      <c r="AT762" s="172" t="s">
        <v>135</v>
      </c>
      <c r="AU762" s="172" t="s">
        <v>78</v>
      </c>
      <c r="AY762" s="14" t="s">
        <v>141</v>
      </c>
      <c r="BE762" s="173">
        <f>IF(N762="základní",J762,0)</f>
        <v>0</v>
      </c>
      <c r="BF762" s="173">
        <f>IF(N762="snížená",J762,0)</f>
        <v>0</v>
      </c>
      <c r="BG762" s="173">
        <f>IF(N762="zákl. přenesená",J762,0)</f>
        <v>0</v>
      </c>
      <c r="BH762" s="173">
        <f>IF(N762="sníž. přenesená",J762,0)</f>
        <v>0</v>
      </c>
      <c r="BI762" s="173">
        <f>IF(N762="nulová",J762,0)</f>
        <v>0</v>
      </c>
      <c r="BJ762" s="14" t="s">
        <v>86</v>
      </c>
      <c r="BK762" s="173">
        <f>ROUND(I762*H762,2)</f>
        <v>0</v>
      </c>
      <c r="BL762" s="14" t="s">
        <v>140</v>
      </c>
      <c r="BM762" s="172" t="s">
        <v>1388</v>
      </c>
    </row>
    <row r="763" spans="1:65" s="2" customFormat="1" ht="39">
      <c r="A763" s="31"/>
      <c r="B763" s="32"/>
      <c r="C763" s="33"/>
      <c r="D763" s="174" t="s">
        <v>143</v>
      </c>
      <c r="E763" s="33"/>
      <c r="F763" s="175" t="s">
        <v>1389</v>
      </c>
      <c r="G763" s="33"/>
      <c r="H763" s="33"/>
      <c r="I763" s="176"/>
      <c r="J763" s="33"/>
      <c r="K763" s="33"/>
      <c r="L763" s="36"/>
      <c r="M763" s="177"/>
      <c r="N763" s="178"/>
      <c r="O763" s="68"/>
      <c r="P763" s="68"/>
      <c r="Q763" s="68"/>
      <c r="R763" s="68"/>
      <c r="S763" s="68"/>
      <c r="T763" s="69"/>
      <c r="U763" s="31"/>
      <c r="V763" s="31"/>
      <c r="W763" s="31"/>
      <c r="X763" s="31"/>
      <c r="Y763" s="31"/>
      <c r="Z763" s="31"/>
      <c r="AA763" s="31"/>
      <c r="AB763" s="31"/>
      <c r="AC763" s="31"/>
      <c r="AD763" s="31"/>
      <c r="AE763" s="31"/>
      <c r="AT763" s="14" t="s">
        <v>143</v>
      </c>
      <c r="AU763" s="14" t="s">
        <v>78</v>
      </c>
    </row>
    <row r="764" spans="1:65" s="2" customFormat="1" ht="16.5" customHeight="1">
      <c r="A764" s="31"/>
      <c r="B764" s="32"/>
      <c r="C764" s="161" t="s">
        <v>1390</v>
      </c>
      <c r="D764" s="161" t="s">
        <v>135</v>
      </c>
      <c r="E764" s="162" t="s">
        <v>1391</v>
      </c>
      <c r="F764" s="163" t="s">
        <v>1392</v>
      </c>
      <c r="G764" s="164" t="s">
        <v>147</v>
      </c>
      <c r="H764" s="165">
        <v>40</v>
      </c>
      <c r="I764" s="166"/>
      <c r="J764" s="167">
        <f>ROUND(I764*H764,2)</f>
        <v>0</v>
      </c>
      <c r="K764" s="163" t="s">
        <v>139</v>
      </c>
      <c r="L764" s="36"/>
      <c r="M764" s="168" t="s">
        <v>1</v>
      </c>
      <c r="N764" s="169" t="s">
        <v>43</v>
      </c>
      <c r="O764" s="68"/>
      <c r="P764" s="170">
        <f>O764*H764</f>
        <v>0</v>
      </c>
      <c r="Q764" s="170">
        <v>0</v>
      </c>
      <c r="R764" s="170">
        <f>Q764*H764</f>
        <v>0</v>
      </c>
      <c r="S764" s="170">
        <v>0</v>
      </c>
      <c r="T764" s="171">
        <f>S764*H764</f>
        <v>0</v>
      </c>
      <c r="U764" s="31"/>
      <c r="V764" s="31"/>
      <c r="W764" s="31"/>
      <c r="X764" s="31"/>
      <c r="Y764" s="31"/>
      <c r="Z764" s="31"/>
      <c r="AA764" s="31"/>
      <c r="AB764" s="31"/>
      <c r="AC764" s="31"/>
      <c r="AD764" s="31"/>
      <c r="AE764" s="31"/>
      <c r="AR764" s="172" t="s">
        <v>140</v>
      </c>
      <c r="AT764" s="172" t="s">
        <v>135</v>
      </c>
      <c r="AU764" s="172" t="s">
        <v>78</v>
      </c>
      <c r="AY764" s="14" t="s">
        <v>141</v>
      </c>
      <c r="BE764" s="173">
        <f>IF(N764="základní",J764,0)</f>
        <v>0</v>
      </c>
      <c r="BF764" s="173">
        <f>IF(N764="snížená",J764,0)</f>
        <v>0</v>
      </c>
      <c r="BG764" s="173">
        <f>IF(N764="zákl. přenesená",J764,0)</f>
        <v>0</v>
      </c>
      <c r="BH764" s="173">
        <f>IF(N764="sníž. přenesená",J764,0)</f>
        <v>0</v>
      </c>
      <c r="BI764" s="173">
        <f>IF(N764="nulová",J764,0)</f>
        <v>0</v>
      </c>
      <c r="BJ764" s="14" t="s">
        <v>86</v>
      </c>
      <c r="BK764" s="173">
        <f>ROUND(I764*H764,2)</f>
        <v>0</v>
      </c>
      <c r="BL764" s="14" t="s">
        <v>140</v>
      </c>
      <c r="BM764" s="172" t="s">
        <v>1393</v>
      </c>
    </row>
    <row r="765" spans="1:65" s="2" customFormat="1" ht="39">
      <c r="A765" s="31"/>
      <c r="B765" s="32"/>
      <c r="C765" s="33"/>
      <c r="D765" s="174" t="s">
        <v>143</v>
      </c>
      <c r="E765" s="33"/>
      <c r="F765" s="175" t="s">
        <v>1394</v>
      </c>
      <c r="G765" s="33"/>
      <c r="H765" s="33"/>
      <c r="I765" s="176"/>
      <c r="J765" s="33"/>
      <c r="K765" s="33"/>
      <c r="L765" s="36"/>
      <c r="M765" s="177"/>
      <c r="N765" s="178"/>
      <c r="O765" s="68"/>
      <c r="P765" s="68"/>
      <c r="Q765" s="68"/>
      <c r="R765" s="68"/>
      <c r="S765" s="68"/>
      <c r="T765" s="69"/>
      <c r="U765" s="31"/>
      <c r="V765" s="31"/>
      <c r="W765" s="31"/>
      <c r="X765" s="31"/>
      <c r="Y765" s="31"/>
      <c r="Z765" s="31"/>
      <c r="AA765" s="31"/>
      <c r="AB765" s="31"/>
      <c r="AC765" s="31"/>
      <c r="AD765" s="31"/>
      <c r="AE765" s="31"/>
      <c r="AT765" s="14" t="s">
        <v>143</v>
      </c>
      <c r="AU765" s="14" t="s">
        <v>78</v>
      </c>
    </row>
    <row r="766" spans="1:65" s="2" customFormat="1" ht="24.2" customHeight="1">
      <c r="A766" s="31"/>
      <c r="B766" s="32"/>
      <c r="C766" s="161" t="s">
        <v>1395</v>
      </c>
      <c r="D766" s="161" t="s">
        <v>135</v>
      </c>
      <c r="E766" s="162" t="s">
        <v>1396</v>
      </c>
      <c r="F766" s="163" t="s">
        <v>1397</v>
      </c>
      <c r="G766" s="164" t="s">
        <v>935</v>
      </c>
      <c r="H766" s="165">
        <v>100</v>
      </c>
      <c r="I766" s="166"/>
      <c r="J766" s="167">
        <f>ROUND(I766*H766,2)</f>
        <v>0</v>
      </c>
      <c r="K766" s="163" t="s">
        <v>139</v>
      </c>
      <c r="L766" s="36"/>
      <c r="M766" s="168" t="s">
        <v>1</v>
      </c>
      <c r="N766" s="169" t="s">
        <v>43</v>
      </c>
      <c r="O766" s="68"/>
      <c r="P766" s="170">
        <f>O766*H766</f>
        <v>0</v>
      </c>
      <c r="Q766" s="170">
        <v>0</v>
      </c>
      <c r="R766" s="170">
        <f>Q766*H766</f>
        <v>0</v>
      </c>
      <c r="S766" s="170">
        <v>0</v>
      </c>
      <c r="T766" s="171">
        <f>S766*H766</f>
        <v>0</v>
      </c>
      <c r="U766" s="31"/>
      <c r="V766" s="31"/>
      <c r="W766" s="31"/>
      <c r="X766" s="31"/>
      <c r="Y766" s="31"/>
      <c r="Z766" s="31"/>
      <c r="AA766" s="31"/>
      <c r="AB766" s="31"/>
      <c r="AC766" s="31"/>
      <c r="AD766" s="31"/>
      <c r="AE766" s="31"/>
      <c r="AR766" s="172" t="s">
        <v>140</v>
      </c>
      <c r="AT766" s="172" t="s">
        <v>135</v>
      </c>
      <c r="AU766" s="172" t="s">
        <v>78</v>
      </c>
      <c r="AY766" s="14" t="s">
        <v>141</v>
      </c>
      <c r="BE766" s="173">
        <f>IF(N766="základní",J766,0)</f>
        <v>0</v>
      </c>
      <c r="BF766" s="173">
        <f>IF(N766="snížená",J766,0)</f>
        <v>0</v>
      </c>
      <c r="BG766" s="173">
        <f>IF(N766="zákl. přenesená",J766,0)</f>
        <v>0</v>
      </c>
      <c r="BH766" s="173">
        <f>IF(N766="sníž. přenesená",J766,0)</f>
        <v>0</v>
      </c>
      <c r="BI766" s="173">
        <f>IF(N766="nulová",J766,0)</f>
        <v>0</v>
      </c>
      <c r="BJ766" s="14" t="s">
        <v>86</v>
      </c>
      <c r="BK766" s="173">
        <f>ROUND(I766*H766,2)</f>
        <v>0</v>
      </c>
      <c r="BL766" s="14" t="s">
        <v>140</v>
      </c>
      <c r="BM766" s="172" t="s">
        <v>1398</v>
      </c>
    </row>
    <row r="767" spans="1:65" s="2" customFormat="1" ht="48.75">
      <c r="A767" s="31"/>
      <c r="B767" s="32"/>
      <c r="C767" s="33"/>
      <c r="D767" s="174" t="s">
        <v>143</v>
      </c>
      <c r="E767" s="33"/>
      <c r="F767" s="175" t="s">
        <v>1399</v>
      </c>
      <c r="G767" s="33"/>
      <c r="H767" s="33"/>
      <c r="I767" s="176"/>
      <c r="J767" s="33"/>
      <c r="K767" s="33"/>
      <c r="L767" s="36"/>
      <c r="M767" s="177"/>
      <c r="N767" s="178"/>
      <c r="O767" s="68"/>
      <c r="P767" s="68"/>
      <c r="Q767" s="68"/>
      <c r="R767" s="68"/>
      <c r="S767" s="68"/>
      <c r="T767" s="69"/>
      <c r="U767" s="31"/>
      <c r="V767" s="31"/>
      <c r="W767" s="31"/>
      <c r="X767" s="31"/>
      <c r="Y767" s="31"/>
      <c r="Z767" s="31"/>
      <c r="AA767" s="31"/>
      <c r="AB767" s="31"/>
      <c r="AC767" s="31"/>
      <c r="AD767" s="31"/>
      <c r="AE767" s="31"/>
      <c r="AT767" s="14" t="s">
        <v>143</v>
      </c>
      <c r="AU767" s="14" t="s">
        <v>78</v>
      </c>
    </row>
    <row r="768" spans="1:65" s="2" customFormat="1" ht="24.2" customHeight="1">
      <c r="A768" s="31"/>
      <c r="B768" s="32"/>
      <c r="C768" s="161" t="s">
        <v>1400</v>
      </c>
      <c r="D768" s="161" t="s">
        <v>135</v>
      </c>
      <c r="E768" s="162" t="s">
        <v>1401</v>
      </c>
      <c r="F768" s="163" t="s">
        <v>1402</v>
      </c>
      <c r="G768" s="164" t="s">
        <v>147</v>
      </c>
      <c r="H768" s="165">
        <v>40</v>
      </c>
      <c r="I768" s="166"/>
      <c r="J768" s="167">
        <f>ROUND(I768*H768,2)</f>
        <v>0</v>
      </c>
      <c r="K768" s="163" t="s">
        <v>139</v>
      </c>
      <c r="L768" s="36"/>
      <c r="M768" s="168" t="s">
        <v>1</v>
      </c>
      <c r="N768" s="169" t="s">
        <v>43</v>
      </c>
      <c r="O768" s="68"/>
      <c r="P768" s="170">
        <f>O768*H768</f>
        <v>0</v>
      </c>
      <c r="Q768" s="170">
        <v>0</v>
      </c>
      <c r="R768" s="170">
        <f>Q768*H768</f>
        <v>0</v>
      </c>
      <c r="S768" s="170">
        <v>0</v>
      </c>
      <c r="T768" s="171">
        <f>S768*H768</f>
        <v>0</v>
      </c>
      <c r="U768" s="31"/>
      <c r="V768" s="31"/>
      <c r="W768" s="31"/>
      <c r="X768" s="31"/>
      <c r="Y768" s="31"/>
      <c r="Z768" s="31"/>
      <c r="AA768" s="31"/>
      <c r="AB768" s="31"/>
      <c r="AC768" s="31"/>
      <c r="AD768" s="31"/>
      <c r="AE768" s="31"/>
      <c r="AR768" s="172" t="s">
        <v>140</v>
      </c>
      <c r="AT768" s="172" t="s">
        <v>135</v>
      </c>
      <c r="AU768" s="172" t="s">
        <v>78</v>
      </c>
      <c r="AY768" s="14" t="s">
        <v>141</v>
      </c>
      <c r="BE768" s="173">
        <f>IF(N768="základní",J768,0)</f>
        <v>0</v>
      </c>
      <c r="BF768" s="173">
        <f>IF(N768="snížená",J768,0)</f>
        <v>0</v>
      </c>
      <c r="BG768" s="173">
        <f>IF(N768="zákl. přenesená",J768,0)</f>
        <v>0</v>
      </c>
      <c r="BH768" s="173">
        <f>IF(N768="sníž. přenesená",J768,0)</f>
        <v>0</v>
      </c>
      <c r="BI768" s="173">
        <f>IF(N768="nulová",J768,0)</f>
        <v>0</v>
      </c>
      <c r="BJ768" s="14" t="s">
        <v>86</v>
      </c>
      <c r="BK768" s="173">
        <f>ROUND(I768*H768,2)</f>
        <v>0</v>
      </c>
      <c r="BL768" s="14" t="s">
        <v>140</v>
      </c>
      <c r="BM768" s="172" t="s">
        <v>1403</v>
      </c>
    </row>
    <row r="769" spans="1:65" s="2" customFormat="1" ht="39">
      <c r="A769" s="31"/>
      <c r="B769" s="32"/>
      <c r="C769" s="33"/>
      <c r="D769" s="174" t="s">
        <v>143</v>
      </c>
      <c r="E769" s="33"/>
      <c r="F769" s="175" t="s">
        <v>1404</v>
      </c>
      <c r="G769" s="33"/>
      <c r="H769" s="33"/>
      <c r="I769" s="176"/>
      <c r="J769" s="33"/>
      <c r="K769" s="33"/>
      <c r="L769" s="36"/>
      <c r="M769" s="177"/>
      <c r="N769" s="178"/>
      <c r="O769" s="68"/>
      <c r="P769" s="68"/>
      <c r="Q769" s="68"/>
      <c r="R769" s="68"/>
      <c r="S769" s="68"/>
      <c r="T769" s="69"/>
      <c r="U769" s="31"/>
      <c r="V769" s="31"/>
      <c r="W769" s="31"/>
      <c r="X769" s="31"/>
      <c r="Y769" s="31"/>
      <c r="Z769" s="31"/>
      <c r="AA769" s="31"/>
      <c r="AB769" s="31"/>
      <c r="AC769" s="31"/>
      <c r="AD769" s="31"/>
      <c r="AE769" s="31"/>
      <c r="AT769" s="14" t="s">
        <v>143</v>
      </c>
      <c r="AU769" s="14" t="s">
        <v>78</v>
      </c>
    </row>
    <row r="770" spans="1:65" s="2" customFormat="1" ht="24.2" customHeight="1">
      <c r="A770" s="31"/>
      <c r="B770" s="32"/>
      <c r="C770" s="161" t="s">
        <v>1405</v>
      </c>
      <c r="D770" s="161" t="s">
        <v>135</v>
      </c>
      <c r="E770" s="162" t="s">
        <v>1406</v>
      </c>
      <c r="F770" s="163" t="s">
        <v>1407</v>
      </c>
      <c r="G770" s="164" t="s">
        <v>147</v>
      </c>
      <c r="H770" s="165">
        <v>40</v>
      </c>
      <c r="I770" s="166"/>
      <c r="J770" s="167">
        <f>ROUND(I770*H770,2)</f>
        <v>0</v>
      </c>
      <c r="K770" s="163" t="s">
        <v>139</v>
      </c>
      <c r="L770" s="36"/>
      <c r="M770" s="168" t="s">
        <v>1</v>
      </c>
      <c r="N770" s="169" t="s">
        <v>43</v>
      </c>
      <c r="O770" s="68"/>
      <c r="P770" s="170">
        <f>O770*H770</f>
        <v>0</v>
      </c>
      <c r="Q770" s="170">
        <v>0</v>
      </c>
      <c r="R770" s="170">
        <f>Q770*H770</f>
        <v>0</v>
      </c>
      <c r="S770" s="170">
        <v>0</v>
      </c>
      <c r="T770" s="171">
        <f>S770*H770</f>
        <v>0</v>
      </c>
      <c r="U770" s="31"/>
      <c r="V770" s="31"/>
      <c r="W770" s="31"/>
      <c r="X770" s="31"/>
      <c r="Y770" s="31"/>
      <c r="Z770" s="31"/>
      <c r="AA770" s="31"/>
      <c r="AB770" s="31"/>
      <c r="AC770" s="31"/>
      <c r="AD770" s="31"/>
      <c r="AE770" s="31"/>
      <c r="AR770" s="172" t="s">
        <v>140</v>
      </c>
      <c r="AT770" s="172" t="s">
        <v>135</v>
      </c>
      <c r="AU770" s="172" t="s">
        <v>78</v>
      </c>
      <c r="AY770" s="14" t="s">
        <v>141</v>
      </c>
      <c r="BE770" s="173">
        <f>IF(N770="základní",J770,0)</f>
        <v>0</v>
      </c>
      <c r="BF770" s="173">
        <f>IF(N770="snížená",J770,0)</f>
        <v>0</v>
      </c>
      <c r="BG770" s="173">
        <f>IF(N770="zákl. přenesená",J770,0)</f>
        <v>0</v>
      </c>
      <c r="BH770" s="173">
        <f>IF(N770="sníž. přenesená",J770,0)</f>
        <v>0</v>
      </c>
      <c r="BI770" s="173">
        <f>IF(N770="nulová",J770,0)</f>
        <v>0</v>
      </c>
      <c r="BJ770" s="14" t="s">
        <v>86</v>
      </c>
      <c r="BK770" s="173">
        <f>ROUND(I770*H770,2)</f>
        <v>0</v>
      </c>
      <c r="BL770" s="14" t="s">
        <v>140</v>
      </c>
      <c r="BM770" s="172" t="s">
        <v>1408</v>
      </c>
    </row>
    <row r="771" spans="1:65" s="2" customFormat="1" ht="39">
      <c r="A771" s="31"/>
      <c r="B771" s="32"/>
      <c r="C771" s="33"/>
      <c r="D771" s="174" t="s">
        <v>143</v>
      </c>
      <c r="E771" s="33"/>
      <c r="F771" s="175" t="s">
        <v>1409</v>
      </c>
      <c r="G771" s="33"/>
      <c r="H771" s="33"/>
      <c r="I771" s="176"/>
      <c r="J771" s="33"/>
      <c r="K771" s="33"/>
      <c r="L771" s="36"/>
      <c r="M771" s="177"/>
      <c r="N771" s="178"/>
      <c r="O771" s="68"/>
      <c r="P771" s="68"/>
      <c r="Q771" s="68"/>
      <c r="R771" s="68"/>
      <c r="S771" s="68"/>
      <c r="T771" s="69"/>
      <c r="U771" s="31"/>
      <c r="V771" s="31"/>
      <c r="W771" s="31"/>
      <c r="X771" s="31"/>
      <c r="Y771" s="31"/>
      <c r="Z771" s="31"/>
      <c r="AA771" s="31"/>
      <c r="AB771" s="31"/>
      <c r="AC771" s="31"/>
      <c r="AD771" s="31"/>
      <c r="AE771" s="31"/>
      <c r="AT771" s="14" t="s">
        <v>143</v>
      </c>
      <c r="AU771" s="14" t="s">
        <v>78</v>
      </c>
    </row>
    <row r="772" spans="1:65" s="2" customFormat="1" ht="24.2" customHeight="1">
      <c r="A772" s="31"/>
      <c r="B772" s="32"/>
      <c r="C772" s="161" t="s">
        <v>1410</v>
      </c>
      <c r="D772" s="161" t="s">
        <v>135</v>
      </c>
      <c r="E772" s="162" t="s">
        <v>1411</v>
      </c>
      <c r="F772" s="163" t="s">
        <v>1412</v>
      </c>
      <c r="G772" s="164" t="s">
        <v>147</v>
      </c>
      <c r="H772" s="165">
        <v>40</v>
      </c>
      <c r="I772" s="166"/>
      <c r="J772" s="167">
        <f>ROUND(I772*H772,2)</f>
        <v>0</v>
      </c>
      <c r="K772" s="163" t="s">
        <v>139</v>
      </c>
      <c r="L772" s="36"/>
      <c r="M772" s="168" t="s">
        <v>1</v>
      </c>
      <c r="N772" s="169" t="s">
        <v>43</v>
      </c>
      <c r="O772" s="68"/>
      <c r="P772" s="170">
        <f>O772*H772</f>
        <v>0</v>
      </c>
      <c r="Q772" s="170">
        <v>0</v>
      </c>
      <c r="R772" s="170">
        <f>Q772*H772</f>
        <v>0</v>
      </c>
      <c r="S772" s="170">
        <v>0</v>
      </c>
      <c r="T772" s="171">
        <f>S772*H772</f>
        <v>0</v>
      </c>
      <c r="U772" s="31"/>
      <c r="V772" s="31"/>
      <c r="W772" s="31"/>
      <c r="X772" s="31"/>
      <c r="Y772" s="31"/>
      <c r="Z772" s="31"/>
      <c r="AA772" s="31"/>
      <c r="AB772" s="31"/>
      <c r="AC772" s="31"/>
      <c r="AD772" s="31"/>
      <c r="AE772" s="31"/>
      <c r="AR772" s="172" t="s">
        <v>140</v>
      </c>
      <c r="AT772" s="172" t="s">
        <v>135</v>
      </c>
      <c r="AU772" s="172" t="s">
        <v>78</v>
      </c>
      <c r="AY772" s="14" t="s">
        <v>141</v>
      </c>
      <c r="BE772" s="173">
        <f>IF(N772="základní",J772,0)</f>
        <v>0</v>
      </c>
      <c r="BF772" s="173">
        <f>IF(N772="snížená",J772,0)</f>
        <v>0</v>
      </c>
      <c r="BG772" s="173">
        <f>IF(N772="zákl. přenesená",J772,0)</f>
        <v>0</v>
      </c>
      <c r="BH772" s="173">
        <f>IF(N772="sníž. přenesená",J772,0)</f>
        <v>0</v>
      </c>
      <c r="BI772" s="173">
        <f>IF(N772="nulová",J772,0)</f>
        <v>0</v>
      </c>
      <c r="BJ772" s="14" t="s">
        <v>86</v>
      </c>
      <c r="BK772" s="173">
        <f>ROUND(I772*H772,2)</f>
        <v>0</v>
      </c>
      <c r="BL772" s="14" t="s">
        <v>140</v>
      </c>
      <c r="BM772" s="172" t="s">
        <v>1413</v>
      </c>
    </row>
    <row r="773" spans="1:65" s="2" customFormat="1" ht="29.25">
      <c r="A773" s="31"/>
      <c r="B773" s="32"/>
      <c r="C773" s="33"/>
      <c r="D773" s="174" t="s">
        <v>143</v>
      </c>
      <c r="E773" s="33"/>
      <c r="F773" s="175" t="s">
        <v>1414</v>
      </c>
      <c r="G773" s="33"/>
      <c r="H773" s="33"/>
      <c r="I773" s="176"/>
      <c r="J773" s="33"/>
      <c r="K773" s="33"/>
      <c r="L773" s="36"/>
      <c r="M773" s="177"/>
      <c r="N773" s="178"/>
      <c r="O773" s="68"/>
      <c r="P773" s="68"/>
      <c r="Q773" s="68"/>
      <c r="R773" s="68"/>
      <c r="S773" s="68"/>
      <c r="T773" s="69"/>
      <c r="U773" s="31"/>
      <c r="V773" s="31"/>
      <c r="W773" s="31"/>
      <c r="X773" s="31"/>
      <c r="Y773" s="31"/>
      <c r="Z773" s="31"/>
      <c r="AA773" s="31"/>
      <c r="AB773" s="31"/>
      <c r="AC773" s="31"/>
      <c r="AD773" s="31"/>
      <c r="AE773" s="31"/>
      <c r="AT773" s="14" t="s">
        <v>143</v>
      </c>
      <c r="AU773" s="14" t="s">
        <v>78</v>
      </c>
    </row>
    <row r="774" spans="1:65" s="2" customFormat="1" ht="24.2" customHeight="1">
      <c r="A774" s="31"/>
      <c r="B774" s="32"/>
      <c r="C774" s="161" t="s">
        <v>1415</v>
      </c>
      <c r="D774" s="161" t="s">
        <v>135</v>
      </c>
      <c r="E774" s="162" t="s">
        <v>1416</v>
      </c>
      <c r="F774" s="163" t="s">
        <v>1417</v>
      </c>
      <c r="G774" s="164" t="s">
        <v>147</v>
      </c>
      <c r="H774" s="165">
        <v>40</v>
      </c>
      <c r="I774" s="166"/>
      <c r="J774" s="167">
        <f>ROUND(I774*H774,2)</f>
        <v>0</v>
      </c>
      <c r="K774" s="163" t="s">
        <v>139</v>
      </c>
      <c r="L774" s="36"/>
      <c r="M774" s="168" t="s">
        <v>1</v>
      </c>
      <c r="N774" s="169" t="s">
        <v>43</v>
      </c>
      <c r="O774" s="68"/>
      <c r="P774" s="170">
        <f>O774*H774</f>
        <v>0</v>
      </c>
      <c r="Q774" s="170">
        <v>0</v>
      </c>
      <c r="R774" s="170">
        <f>Q774*H774</f>
        <v>0</v>
      </c>
      <c r="S774" s="170">
        <v>0</v>
      </c>
      <c r="T774" s="171">
        <f>S774*H774</f>
        <v>0</v>
      </c>
      <c r="U774" s="31"/>
      <c r="V774" s="31"/>
      <c r="W774" s="31"/>
      <c r="X774" s="31"/>
      <c r="Y774" s="31"/>
      <c r="Z774" s="31"/>
      <c r="AA774" s="31"/>
      <c r="AB774" s="31"/>
      <c r="AC774" s="31"/>
      <c r="AD774" s="31"/>
      <c r="AE774" s="31"/>
      <c r="AR774" s="172" t="s">
        <v>140</v>
      </c>
      <c r="AT774" s="172" t="s">
        <v>135</v>
      </c>
      <c r="AU774" s="172" t="s">
        <v>78</v>
      </c>
      <c r="AY774" s="14" t="s">
        <v>141</v>
      </c>
      <c r="BE774" s="173">
        <f>IF(N774="základní",J774,0)</f>
        <v>0</v>
      </c>
      <c r="BF774" s="173">
        <f>IF(N774="snížená",J774,0)</f>
        <v>0</v>
      </c>
      <c r="BG774" s="173">
        <f>IF(N774="zákl. přenesená",J774,0)</f>
        <v>0</v>
      </c>
      <c r="BH774" s="173">
        <f>IF(N774="sníž. přenesená",J774,0)</f>
        <v>0</v>
      </c>
      <c r="BI774" s="173">
        <f>IF(N774="nulová",J774,0)</f>
        <v>0</v>
      </c>
      <c r="BJ774" s="14" t="s">
        <v>86</v>
      </c>
      <c r="BK774" s="173">
        <f>ROUND(I774*H774,2)</f>
        <v>0</v>
      </c>
      <c r="BL774" s="14" t="s">
        <v>140</v>
      </c>
      <c r="BM774" s="172" t="s">
        <v>1418</v>
      </c>
    </row>
    <row r="775" spans="1:65" s="2" customFormat="1" ht="39">
      <c r="A775" s="31"/>
      <c r="B775" s="32"/>
      <c r="C775" s="33"/>
      <c r="D775" s="174" t="s">
        <v>143</v>
      </c>
      <c r="E775" s="33"/>
      <c r="F775" s="175" t="s">
        <v>1419</v>
      </c>
      <c r="G775" s="33"/>
      <c r="H775" s="33"/>
      <c r="I775" s="176"/>
      <c r="J775" s="33"/>
      <c r="K775" s="33"/>
      <c r="L775" s="36"/>
      <c r="M775" s="177"/>
      <c r="N775" s="178"/>
      <c r="O775" s="68"/>
      <c r="P775" s="68"/>
      <c r="Q775" s="68"/>
      <c r="R775" s="68"/>
      <c r="S775" s="68"/>
      <c r="T775" s="69"/>
      <c r="U775" s="31"/>
      <c r="V775" s="31"/>
      <c r="W775" s="31"/>
      <c r="X775" s="31"/>
      <c r="Y775" s="31"/>
      <c r="Z775" s="31"/>
      <c r="AA775" s="31"/>
      <c r="AB775" s="31"/>
      <c r="AC775" s="31"/>
      <c r="AD775" s="31"/>
      <c r="AE775" s="31"/>
      <c r="AT775" s="14" t="s">
        <v>143</v>
      </c>
      <c r="AU775" s="14" t="s">
        <v>78</v>
      </c>
    </row>
    <row r="776" spans="1:65" s="2" customFormat="1" ht="24.2" customHeight="1">
      <c r="A776" s="31"/>
      <c r="B776" s="32"/>
      <c r="C776" s="161" t="s">
        <v>1420</v>
      </c>
      <c r="D776" s="161" t="s">
        <v>135</v>
      </c>
      <c r="E776" s="162" t="s">
        <v>1421</v>
      </c>
      <c r="F776" s="163" t="s">
        <v>1422</v>
      </c>
      <c r="G776" s="164" t="s">
        <v>147</v>
      </c>
      <c r="H776" s="165">
        <v>40</v>
      </c>
      <c r="I776" s="166"/>
      <c r="J776" s="167">
        <f>ROUND(I776*H776,2)</f>
        <v>0</v>
      </c>
      <c r="K776" s="163" t="s">
        <v>139</v>
      </c>
      <c r="L776" s="36"/>
      <c r="M776" s="168" t="s">
        <v>1</v>
      </c>
      <c r="N776" s="169" t="s">
        <v>43</v>
      </c>
      <c r="O776" s="68"/>
      <c r="P776" s="170">
        <f>O776*H776</f>
        <v>0</v>
      </c>
      <c r="Q776" s="170">
        <v>0</v>
      </c>
      <c r="R776" s="170">
        <f>Q776*H776</f>
        <v>0</v>
      </c>
      <c r="S776" s="170">
        <v>0</v>
      </c>
      <c r="T776" s="171">
        <f>S776*H776</f>
        <v>0</v>
      </c>
      <c r="U776" s="31"/>
      <c r="V776" s="31"/>
      <c r="W776" s="31"/>
      <c r="X776" s="31"/>
      <c r="Y776" s="31"/>
      <c r="Z776" s="31"/>
      <c r="AA776" s="31"/>
      <c r="AB776" s="31"/>
      <c r="AC776" s="31"/>
      <c r="AD776" s="31"/>
      <c r="AE776" s="31"/>
      <c r="AR776" s="172" t="s">
        <v>140</v>
      </c>
      <c r="AT776" s="172" t="s">
        <v>135</v>
      </c>
      <c r="AU776" s="172" t="s">
        <v>78</v>
      </c>
      <c r="AY776" s="14" t="s">
        <v>141</v>
      </c>
      <c r="BE776" s="173">
        <f>IF(N776="základní",J776,0)</f>
        <v>0</v>
      </c>
      <c r="BF776" s="173">
        <f>IF(N776="snížená",J776,0)</f>
        <v>0</v>
      </c>
      <c r="BG776" s="173">
        <f>IF(N776="zákl. přenesená",J776,0)</f>
        <v>0</v>
      </c>
      <c r="BH776" s="173">
        <f>IF(N776="sníž. přenesená",J776,0)</f>
        <v>0</v>
      </c>
      <c r="BI776" s="173">
        <f>IF(N776="nulová",J776,0)</f>
        <v>0</v>
      </c>
      <c r="BJ776" s="14" t="s">
        <v>86</v>
      </c>
      <c r="BK776" s="173">
        <f>ROUND(I776*H776,2)</f>
        <v>0</v>
      </c>
      <c r="BL776" s="14" t="s">
        <v>140</v>
      </c>
      <c r="BM776" s="172" t="s">
        <v>1423</v>
      </c>
    </row>
    <row r="777" spans="1:65" s="2" customFormat="1" ht="39">
      <c r="A777" s="31"/>
      <c r="B777" s="32"/>
      <c r="C777" s="33"/>
      <c r="D777" s="174" t="s">
        <v>143</v>
      </c>
      <c r="E777" s="33"/>
      <c r="F777" s="175" t="s">
        <v>1424</v>
      </c>
      <c r="G777" s="33"/>
      <c r="H777" s="33"/>
      <c r="I777" s="176"/>
      <c r="J777" s="33"/>
      <c r="K777" s="33"/>
      <c r="L777" s="36"/>
      <c r="M777" s="177"/>
      <c r="N777" s="178"/>
      <c r="O777" s="68"/>
      <c r="P777" s="68"/>
      <c r="Q777" s="68"/>
      <c r="R777" s="68"/>
      <c r="S777" s="68"/>
      <c r="T777" s="69"/>
      <c r="U777" s="31"/>
      <c r="V777" s="31"/>
      <c r="W777" s="31"/>
      <c r="X777" s="31"/>
      <c r="Y777" s="31"/>
      <c r="Z777" s="31"/>
      <c r="AA777" s="31"/>
      <c r="AB777" s="31"/>
      <c r="AC777" s="31"/>
      <c r="AD777" s="31"/>
      <c r="AE777" s="31"/>
      <c r="AT777" s="14" t="s">
        <v>143</v>
      </c>
      <c r="AU777" s="14" t="s">
        <v>78</v>
      </c>
    </row>
    <row r="778" spans="1:65" s="2" customFormat="1" ht="24.2" customHeight="1">
      <c r="A778" s="31"/>
      <c r="B778" s="32"/>
      <c r="C778" s="161" t="s">
        <v>1425</v>
      </c>
      <c r="D778" s="161" t="s">
        <v>135</v>
      </c>
      <c r="E778" s="162" t="s">
        <v>1426</v>
      </c>
      <c r="F778" s="163" t="s">
        <v>1427</v>
      </c>
      <c r="G778" s="164" t="s">
        <v>147</v>
      </c>
      <c r="H778" s="165">
        <v>40</v>
      </c>
      <c r="I778" s="166"/>
      <c r="J778" s="167">
        <f>ROUND(I778*H778,2)</f>
        <v>0</v>
      </c>
      <c r="K778" s="163" t="s">
        <v>139</v>
      </c>
      <c r="L778" s="36"/>
      <c r="M778" s="168" t="s">
        <v>1</v>
      </c>
      <c r="N778" s="169" t="s">
        <v>43</v>
      </c>
      <c r="O778" s="68"/>
      <c r="P778" s="170">
        <f>O778*H778</f>
        <v>0</v>
      </c>
      <c r="Q778" s="170">
        <v>0</v>
      </c>
      <c r="R778" s="170">
        <f>Q778*H778</f>
        <v>0</v>
      </c>
      <c r="S778" s="170">
        <v>0</v>
      </c>
      <c r="T778" s="171">
        <f>S778*H778</f>
        <v>0</v>
      </c>
      <c r="U778" s="31"/>
      <c r="V778" s="31"/>
      <c r="W778" s="31"/>
      <c r="X778" s="31"/>
      <c r="Y778" s="31"/>
      <c r="Z778" s="31"/>
      <c r="AA778" s="31"/>
      <c r="AB778" s="31"/>
      <c r="AC778" s="31"/>
      <c r="AD778" s="31"/>
      <c r="AE778" s="31"/>
      <c r="AR778" s="172" t="s">
        <v>140</v>
      </c>
      <c r="AT778" s="172" t="s">
        <v>135</v>
      </c>
      <c r="AU778" s="172" t="s">
        <v>78</v>
      </c>
      <c r="AY778" s="14" t="s">
        <v>141</v>
      </c>
      <c r="BE778" s="173">
        <f>IF(N778="základní",J778,0)</f>
        <v>0</v>
      </c>
      <c r="BF778" s="173">
        <f>IF(N778="snížená",J778,0)</f>
        <v>0</v>
      </c>
      <c r="BG778" s="173">
        <f>IF(N778="zákl. přenesená",J778,0)</f>
        <v>0</v>
      </c>
      <c r="BH778" s="173">
        <f>IF(N778="sníž. přenesená",J778,0)</f>
        <v>0</v>
      </c>
      <c r="BI778" s="173">
        <f>IF(N778="nulová",J778,0)</f>
        <v>0</v>
      </c>
      <c r="BJ778" s="14" t="s">
        <v>86</v>
      </c>
      <c r="BK778" s="173">
        <f>ROUND(I778*H778,2)</f>
        <v>0</v>
      </c>
      <c r="BL778" s="14" t="s">
        <v>140</v>
      </c>
      <c r="BM778" s="172" t="s">
        <v>1428</v>
      </c>
    </row>
    <row r="779" spans="1:65" s="2" customFormat="1" ht="39">
      <c r="A779" s="31"/>
      <c r="B779" s="32"/>
      <c r="C779" s="33"/>
      <c r="D779" s="174" t="s">
        <v>143</v>
      </c>
      <c r="E779" s="33"/>
      <c r="F779" s="175" t="s">
        <v>1429</v>
      </c>
      <c r="G779" s="33"/>
      <c r="H779" s="33"/>
      <c r="I779" s="176"/>
      <c r="J779" s="33"/>
      <c r="K779" s="33"/>
      <c r="L779" s="36"/>
      <c r="M779" s="177"/>
      <c r="N779" s="178"/>
      <c r="O779" s="68"/>
      <c r="P779" s="68"/>
      <c r="Q779" s="68"/>
      <c r="R779" s="68"/>
      <c r="S779" s="68"/>
      <c r="T779" s="69"/>
      <c r="U779" s="31"/>
      <c r="V779" s="31"/>
      <c r="W779" s="31"/>
      <c r="X779" s="31"/>
      <c r="Y779" s="31"/>
      <c r="Z779" s="31"/>
      <c r="AA779" s="31"/>
      <c r="AB779" s="31"/>
      <c r="AC779" s="31"/>
      <c r="AD779" s="31"/>
      <c r="AE779" s="31"/>
      <c r="AT779" s="14" t="s">
        <v>143</v>
      </c>
      <c r="AU779" s="14" t="s">
        <v>78</v>
      </c>
    </row>
    <row r="780" spans="1:65" s="2" customFormat="1" ht="24.2" customHeight="1">
      <c r="A780" s="31"/>
      <c r="B780" s="32"/>
      <c r="C780" s="161" t="s">
        <v>1430</v>
      </c>
      <c r="D780" s="161" t="s">
        <v>135</v>
      </c>
      <c r="E780" s="162" t="s">
        <v>1431</v>
      </c>
      <c r="F780" s="163" t="s">
        <v>1432</v>
      </c>
      <c r="G780" s="164" t="s">
        <v>597</v>
      </c>
      <c r="H780" s="165">
        <v>0.2</v>
      </c>
      <c r="I780" s="166"/>
      <c r="J780" s="167">
        <f>ROUND(I780*H780,2)</f>
        <v>0</v>
      </c>
      <c r="K780" s="163" t="s">
        <v>139</v>
      </c>
      <c r="L780" s="36"/>
      <c r="M780" s="168" t="s">
        <v>1</v>
      </c>
      <c r="N780" s="169" t="s">
        <v>43</v>
      </c>
      <c r="O780" s="68"/>
      <c r="P780" s="170">
        <f>O780*H780</f>
        <v>0</v>
      </c>
      <c r="Q780" s="170">
        <v>0</v>
      </c>
      <c r="R780" s="170">
        <f>Q780*H780</f>
        <v>0</v>
      </c>
      <c r="S780" s="170">
        <v>0</v>
      </c>
      <c r="T780" s="171">
        <f>S780*H780</f>
        <v>0</v>
      </c>
      <c r="U780" s="31"/>
      <c r="V780" s="31"/>
      <c r="W780" s="31"/>
      <c r="X780" s="31"/>
      <c r="Y780" s="31"/>
      <c r="Z780" s="31"/>
      <c r="AA780" s="31"/>
      <c r="AB780" s="31"/>
      <c r="AC780" s="31"/>
      <c r="AD780" s="31"/>
      <c r="AE780" s="31"/>
      <c r="AR780" s="172" t="s">
        <v>140</v>
      </c>
      <c r="AT780" s="172" t="s">
        <v>135</v>
      </c>
      <c r="AU780" s="172" t="s">
        <v>78</v>
      </c>
      <c r="AY780" s="14" t="s">
        <v>141</v>
      </c>
      <c r="BE780" s="173">
        <f>IF(N780="základní",J780,0)</f>
        <v>0</v>
      </c>
      <c r="BF780" s="173">
        <f>IF(N780="snížená",J780,0)</f>
        <v>0</v>
      </c>
      <c r="BG780" s="173">
        <f>IF(N780="zákl. přenesená",J780,0)</f>
        <v>0</v>
      </c>
      <c r="BH780" s="173">
        <f>IF(N780="sníž. přenesená",J780,0)</f>
        <v>0</v>
      </c>
      <c r="BI780" s="173">
        <f>IF(N780="nulová",J780,0)</f>
        <v>0</v>
      </c>
      <c r="BJ780" s="14" t="s">
        <v>86</v>
      </c>
      <c r="BK780" s="173">
        <f>ROUND(I780*H780,2)</f>
        <v>0</v>
      </c>
      <c r="BL780" s="14" t="s">
        <v>140</v>
      </c>
      <c r="BM780" s="172" t="s">
        <v>1433</v>
      </c>
    </row>
    <row r="781" spans="1:65" s="2" customFormat="1" ht="39">
      <c r="A781" s="31"/>
      <c r="B781" s="32"/>
      <c r="C781" s="33"/>
      <c r="D781" s="174" t="s">
        <v>143</v>
      </c>
      <c r="E781" s="33"/>
      <c r="F781" s="175" t="s">
        <v>1434</v>
      </c>
      <c r="G781" s="33"/>
      <c r="H781" s="33"/>
      <c r="I781" s="176"/>
      <c r="J781" s="33"/>
      <c r="K781" s="33"/>
      <c r="L781" s="36"/>
      <c r="M781" s="177"/>
      <c r="N781" s="178"/>
      <c r="O781" s="68"/>
      <c r="P781" s="68"/>
      <c r="Q781" s="68"/>
      <c r="R781" s="68"/>
      <c r="S781" s="68"/>
      <c r="T781" s="69"/>
      <c r="U781" s="31"/>
      <c r="V781" s="31"/>
      <c r="W781" s="31"/>
      <c r="X781" s="31"/>
      <c r="Y781" s="31"/>
      <c r="Z781" s="31"/>
      <c r="AA781" s="31"/>
      <c r="AB781" s="31"/>
      <c r="AC781" s="31"/>
      <c r="AD781" s="31"/>
      <c r="AE781" s="31"/>
      <c r="AT781" s="14" t="s">
        <v>143</v>
      </c>
      <c r="AU781" s="14" t="s">
        <v>78</v>
      </c>
    </row>
    <row r="782" spans="1:65" s="2" customFormat="1" ht="24.2" customHeight="1">
      <c r="A782" s="31"/>
      <c r="B782" s="32"/>
      <c r="C782" s="161" t="s">
        <v>1435</v>
      </c>
      <c r="D782" s="161" t="s">
        <v>135</v>
      </c>
      <c r="E782" s="162" t="s">
        <v>1436</v>
      </c>
      <c r="F782" s="163" t="s">
        <v>1437</v>
      </c>
      <c r="G782" s="164" t="s">
        <v>597</v>
      </c>
      <c r="H782" s="165">
        <v>0.2</v>
      </c>
      <c r="I782" s="166"/>
      <c r="J782" s="167">
        <f>ROUND(I782*H782,2)</f>
        <v>0</v>
      </c>
      <c r="K782" s="163" t="s">
        <v>139</v>
      </c>
      <c r="L782" s="36"/>
      <c r="M782" s="168" t="s">
        <v>1</v>
      </c>
      <c r="N782" s="169" t="s">
        <v>43</v>
      </c>
      <c r="O782" s="68"/>
      <c r="P782" s="170">
        <f>O782*H782</f>
        <v>0</v>
      </c>
      <c r="Q782" s="170">
        <v>0</v>
      </c>
      <c r="R782" s="170">
        <f>Q782*H782</f>
        <v>0</v>
      </c>
      <c r="S782" s="170">
        <v>0</v>
      </c>
      <c r="T782" s="171">
        <f>S782*H782</f>
        <v>0</v>
      </c>
      <c r="U782" s="31"/>
      <c r="V782" s="31"/>
      <c r="W782" s="31"/>
      <c r="X782" s="31"/>
      <c r="Y782" s="31"/>
      <c r="Z782" s="31"/>
      <c r="AA782" s="31"/>
      <c r="AB782" s="31"/>
      <c r="AC782" s="31"/>
      <c r="AD782" s="31"/>
      <c r="AE782" s="31"/>
      <c r="AR782" s="172" t="s">
        <v>140</v>
      </c>
      <c r="AT782" s="172" t="s">
        <v>135</v>
      </c>
      <c r="AU782" s="172" t="s">
        <v>78</v>
      </c>
      <c r="AY782" s="14" t="s">
        <v>141</v>
      </c>
      <c r="BE782" s="173">
        <f>IF(N782="základní",J782,0)</f>
        <v>0</v>
      </c>
      <c r="BF782" s="173">
        <f>IF(N782="snížená",J782,0)</f>
        <v>0</v>
      </c>
      <c r="BG782" s="173">
        <f>IF(N782="zákl. přenesená",J782,0)</f>
        <v>0</v>
      </c>
      <c r="BH782" s="173">
        <f>IF(N782="sníž. přenesená",J782,0)</f>
        <v>0</v>
      </c>
      <c r="BI782" s="173">
        <f>IF(N782="nulová",J782,0)</f>
        <v>0</v>
      </c>
      <c r="BJ782" s="14" t="s">
        <v>86</v>
      </c>
      <c r="BK782" s="173">
        <f>ROUND(I782*H782,2)</f>
        <v>0</v>
      </c>
      <c r="BL782" s="14" t="s">
        <v>140</v>
      </c>
      <c r="BM782" s="172" t="s">
        <v>1438</v>
      </c>
    </row>
    <row r="783" spans="1:65" s="2" customFormat="1" ht="39">
      <c r="A783" s="31"/>
      <c r="B783" s="32"/>
      <c r="C783" s="33"/>
      <c r="D783" s="174" t="s">
        <v>143</v>
      </c>
      <c r="E783" s="33"/>
      <c r="F783" s="175" t="s">
        <v>1439</v>
      </c>
      <c r="G783" s="33"/>
      <c r="H783" s="33"/>
      <c r="I783" s="176"/>
      <c r="J783" s="33"/>
      <c r="K783" s="33"/>
      <c r="L783" s="36"/>
      <c r="M783" s="177"/>
      <c r="N783" s="178"/>
      <c r="O783" s="68"/>
      <c r="P783" s="68"/>
      <c r="Q783" s="68"/>
      <c r="R783" s="68"/>
      <c r="S783" s="68"/>
      <c r="T783" s="69"/>
      <c r="U783" s="31"/>
      <c r="V783" s="31"/>
      <c r="W783" s="31"/>
      <c r="X783" s="31"/>
      <c r="Y783" s="31"/>
      <c r="Z783" s="31"/>
      <c r="AA783" s="31"/>
      <c r="AB783" s="31"/>
      <c r="AC783" s="31"/>
      <c r="AD783" s="31"/>
      <c r="AE783" s="31"/>
      <c r="AT783" s="14" t="s">
        <v>143</v>
      </c>
      <c r="AU783" s="14" t="s">
        <v>78</v>
      </c>
    </row>
    <row r="784" spans="1:65" s="2" customFormat="1" ht="24.2" customHeight="1">
      <c r="A784" s="31"/>
      <c r="B784" s="32"/>
      <c r="C784" s="161" t="s">
        <v>1440</v>
      </c>
      <c r="D784" s="161" t="s">
        <v>135</v>
      </c>
      <c r="E784" s="162" t="s">
        <v>1441</v>
      </c>
      <c r="F784" s="163" t="s">
        <v>1442</v>
      </c>
      <c r="G784" s="164" t="s">
        <v>597</v>
      </c>
      <c r="H784" s="165">
        <v>0.2</v>
      </c>
      <c r="I784" s="166"/>
      <c r="J784" s="167">
        <f>ROUND(I784*H784,2)</f>
        <v>0</v>
      </c>
      <c r="K784" s="163" t="s">
        <v>139</v>
      </c>
      <c r="L784" s="36"/>
      <c r="M784" s="168" t="s">
        <v>1</v>
      </c>
      <c r="N784" s="169" t="s">
        <v>43</v>
      </c>
      <c r="O784" s="68"/>
      <c r="P784" s="170">
        <f>O784*H784</f>
        <v>0</v>
      </c>
      <c r="Q784" s="170">
        <v>0</v>
      </c>
      <c r="R784" s="170">
        <f>Q784*H784</f>
        <v>0</v>
      </c>
      <c r="S784" s="170">
        <v>0</v>
      </c>
      <c r="T784" s="171">
        <f>S784*H784</f>
        <v>0</v>
      </c>
      <c r="U784" s="31"/>
      <c r="V784" s="31"/>
      <c r="W784" s="31"/>
      <c r="X784" s="31"/>
      <c r="Y784" s="31"/>
      <c r="Z784" s="31"/>
      <c r="AA784" s="31"/>
      <c r="AB784" s="31"/>
      <c r="AC784" s="31"/>
      <c r="AD784" s="31"/>
      <c r="AE784" s="31"/>
      <c r="AR784" s="172" t="s">
        <v>140</v>
      </c>
      <c r="AT784" s="172" t="s">
        <v>135</v>
      </c>
      <c r="AU784" s="172" t="s">
        <v>78</v>
      </c>
      <c r="AY784" s="14" t="s">
        <v>141</v>
      </c>
      <c r="BE784" s="173">
        <f>IF(N784="základní",J784,0)</f>
        <v>0</v>
      </c>
      <c r="BF784" s="173">
        <f>IF(N784="snížená",J784,0)</f>
        <v>0</v>
      </c>
      <c r="BG784" s="173">
        <f>IF(N784="zákl. přenesená",J784,0)</f>
        <v>0</v>
      </c>
      <c r="BH784" s="173">
        <f>IF(N784="sníž. přenesená",J784,0)</f>
        <v>0</v>
      </c>
      <c r="BI784" s="173">
        <f>IF(N784="nulová",J784,0)</f>
        <v>0</v>
      </c>
      <c r="BJ784" s="14" t="s">
        <v>86</v>
      </c>
      <c r="BK784" s="173">
        <f>ROUND(I784*H784,2)</f>
        <v>0</v>
      </c>
      <c r="BL784" s="14" t="s">
        <v>140</v>
      </c>
      <c r="BM784" s="172" t="s">
        <v>1443</v>
      </c>
    </row>
    <row r="785" spans="1:65" s="2" customFormat="1" ht="39">
      <c r="A785" s="31"/>
      <c r="B785" s="32"/>
      <c r="C785" s="33"/>
      <c r="D785" s="174" t="s">
        <v>143</v>
      </c>
      <c r="E785" s="33"/>
      <c r="F785" s="175" t="s">
        <v>1444</v>
      </c>
      <c r="G785" s="33"/>
      <c r="H785" s="33"/>
      <c r="I785" s="176"/>
      <c r="J785" s="33"/>
      <c r="K785" s="33"/>
      <c r="L785" s="36"/>
      <c r="M785" s="177"/>
      <c r="N785" s="178"/>
      <c r="O785" s="68"/>
      <c r="P785" s="68"/>
      <c r="Q785" s="68"/>
      <c r="R785" s="68"/>
      <c r="S785" s="68"/>
      <c r="T785" s="69"/>
      <c r="U785" s="31"/>
      <c r="V785" s="31"/>
      <c r="W785" s="31"/>
      <c r="X785" s="31"/>
      <c r="Y785" s="31"/>
      <c r="Z785" s="31"/>
      <c r="AA785" s="31"/>
      <c r="AB785" s="31"/>
      <c r="AC785" s="31"/>
      <c r="AD785" s="31"/>
      <c r="AE785" s="31"/>
      <c r="AT785" s="14" t="s">
        <v>143</v>
      </c>
      <c r="AU785" s="14" t="s">
        <v>78</v>
      </c>
    </row>
    <row r="786" spans="1:65" s="2" customFormat="1" ht="24.2" customHeight="1">
      <c r="A786" s="31"/>
      <c r="B786" s="32"/>
      <c r="C786" s="161" t="s">
        <v>1445</v>
      </c>
      <c r="D786" s="161" t="s">
        <v>135</v>
      </c>
      <c r="E786" s="162" t="s">
        <v>1446</v>
      </c>
      <c r="F786" s="163" t="s">
        <v>1447</v>
      </c>
      <c r="G786" s="164" t="s">
        <v>597</v>
      </c>
      <c r="H786" s="165">
        <v>0.2</v>
      </c>
      <c r="I786" s="166"/>
      <c r="J786" s="167">
        <f>ROUND(I786*H786,2)</f>
        <v>0</v>
      </c>
      <c r="K786" s="163" t="s">
        <v>139</v>
      </c>
      <c r="L786" s="36"/>
      <c r="M786" s="168" t="s">
        <v>1</v>
      </c>
      <c r="N786" s="169" t="s">
        <v>43</v>
      </c>
      <c r="O786" s="68"/>
      <c r="P786" s="170">
        <f>O786*H786</f>
        <v>0</v>
      </c>
      <c r="Q786" s="170">
        <v>0</v>
      </c>
      <c r="R786" s="170">
        <f>Q786*H786</f>
        <v>0</v>
      </c>
      <c r="S786" s="170">
        <v>0</v>
      </c>
      <c r="T786" s="171">
        <f>S786*H786</f>
        <v>0</v>
      </c>
      <c r="U786" s="31"/>
      <c r="V786" s="31"/>
      <c r="W786" s="31"/>
      <c r="X786" s="31"/>
      <c r="Y786" s="31"/>
      <c r="Z786" s="31"/>
      <c r="AA786" s="31"/>
      <c r="AB786" s="31"/>
      <c r="AC786" s="31"/>
      <c r="AD786" s="31"/>
      <c r="AE786" s="31"/>
      <c r="AR786" s="172" t="s">
        <v>140</v>
      </c>
      <c r="AT786" s="172" t="s">
        <v>135</v>
      </c>
      <c r="AU786" s="172" t="s">
        <v>78</v>
      </c>
      <c r="AY786" s="14" t="s">
        <v>141</v>
      </c>
      <c r="BE786" s="173">
        <f>IF(N786="základní",J786,0)</f>
        <v>0</v>
      </c>
      <c r="BF786" s="173">
        <f>IF(N786="snížená",J786,0)</f>
        <v>0</v>
      </c>
      <c r="BG786" s="173">
        <f>IF(N786="zákl. přenesená",J786,0)</f>
        <v>0</v>
      </c>
      <c r="BH786" s="173">
        <f>IF(N786="sníž. přenesená",J786,0)</f>
        <v>0</v>
      </c>
      <c r="BI786" s="173">
        <f>IF(N786="nulová",J786,0)</f>
        <v>0</v>
      </c>
      <c r="BJ786" s="14" t="s">
        <v>86</v>
      </c>
      <c r="BK786" s="173">
        <f>ROUND(I786*H786,2)</f>
        <v>0</v>
      </c>
      <c r="BL786" s="14" t="s">
        <v>140</v>
      </c>
      <c r="BM786" s="172" t="s">
        <v>1448</v>
      </c>
    </row>
    <row r="787" spans="1:65" s="2" customFormat="1" ht="39">
      <c r="A787" s="31"/>
      <c r="B787" s="32"/>
      <c r="C787" s="33"/>
      <c r="D787" s="174" t="s">
        <v>143</v>
      </c>
      <c r="E787" s="33"/>
      <c r="F787" s="175" t="s">
        <v>1449</v>
      </c>
      <c r="G787" s="33"/>
      <c r="H787" s="33"/>
      <c r="I787" s="176"/>
      <c r="J787" s="33"/>
      <c r="K787" s="33"/>
      <c r="L787" s="36"/>
      <c r="M787" s="177"/>
      <c r="N787" s="178"/>
      <c r="O787" s="68"/>
      <c r="P787" s="68"/>
      <c r="Q787" s="68"/>
      <c r="R787" s="68"/>
      <c r="S787" s="68"/>
      <c r="T787" s="69"/>
      <c r="U787" s="31"/>
      <c r="V787" s="31"/>
      <c r="W787" s="31"/>
      <c r="X787" s="31"/>
      <c r="Y787" s="31"/>
      <c r="Z787" s="31"/>
      <c r="AA787" s="31"/>
      <c r="AB787" s="31"/>
      <c r="AC787" s="31"/>
      <c r="AD787" s="31"/>
      <c r="AE787" s="31"/>
      <c r="AT787" s="14" t="s">
        <v>143</v>
      </c>
      <c r="AU787" s="14" t="s">
        <v>78</v>
      </c>
    </row>
    <row r="788" spans="1:65" s="2" customFormat="1" ht="33" customHeight="1">
      <c r="A788" s="31"/>
      <c r="B788" s="32"/>
      <c r="C788" s="161" t="s">
        <v>1450</v>
      </c>
      <c r="D788" s="161" t="s">
        <v>135</v>
      </c>
      <c r="E788" s="162" t="s">
        <v>1451</v>
      </c>
      <c r="F788" s="163" t="s">
        <v>1452</v>
      </c>
      <c r="G788" s="164" t="s">
        <v>597</v>
      </c>
      <c r="H788" s="165">
        <v>0.2</v>
      </c>
      <c r="I788" s="166"/>
      <c r="J788" s="167">
        <f>ROUND(I788*H788,2)</f>
        <v>0</v>
      </c>
      <c r="K788" s="163" t="s">
        <v>139</v>
      </c>
      <c r="L788" s="36"/>
      <c r="M788" s="168" t="s">
        <v>1</v>
      </c>
      <c r="N788" s="169" t="s">
        <v>43</v>
      </c>
      <c r="O788" s="68"/>
      <c r="P788" s="170">
        <f>O788*H788</f>
        <v>0</v>
      </c>
      <c r="Q788" s="170">
        <v>0</v>
      </c>
      <c r="R788" s="170">
        <f>Q788*H788</f>
        <v>0</v>
      </c>
      <c r="S788" s="170">
        <v>0</v>
      </c>
      <c r="T788" s="171">
        <f>S788*H788</f>
        <v>0</v>
      </c>
      <c r="U788" s="31"/>
      <c r="V788" s="31"/>
      <c r="W788" s="31"/>
      <c r="X788" s="31"/>
      <c r="Y788" s="31"/>
      <c r="Z788" s="31"/>
      <c r="AA788" s="31"/>
      <c r="AB788" s="31"/>
      <c r="AC788" s="31"/>
      <c r="AD788" s="31"/>
      <c r="AE788" s="31"/>
      <c r="AR788" s="172" t="s">
        <v>140</v>
      </c>
      <c r="AT788" s="172" t="s">
        <v>135</v>
      </c>
      <c r="AU788" s="172" t="s">
        <v>78</v>
      </c>
      <c r="AY788" s="14" t="s">
        <v>141</v>
      </c>
      <c r="BE788" s="173">
        <f>IF(N788="základní",J788,0)</f>
        <v>0</v>
      </c>
      <c r="BF788" s="173">
        <f>IF(N788="snížená",J788,0)</f>
        <v>0</v>
      </c>
      <c r="BG788" s="173">
        <f>IF(N788="zákl. přenesená",J788,0)</f>
        <v>0</v>
      </c>
      <c r="BH788" s="173">
        <f>IF(N788="sníž. přenesená",J788,0)</f>
        <v>0</v>
      </c>
      <c r="BI788" s="173">
        <f>IF(N788="nulová",J788,0)</f>
        <v>0</v>
      </c>
      <c r="BJ788" s="14" t="s">
        <v>86</v>
      </c>
      <c r="BK788" s="173">
        <f>ROUND(I788*H788,2)</f>
        <v>0</v>
      </c>
      <c r="BL788" s="14" t="s">
        <v>140</v>
      </c>
      <c r="BM788" s="172" t="s">
        <v>1453</v>
      </c>
    </row>
    <row r="789" spans="1:65" s="2" customFormat="1" ht="39">
      <c r="A789" s="31"/>
      <c r="B789" s="32"/>
      <c r="C789" s="33"/>
      <c r="D789" s="174" t="s">
        <v>143</v>
      </c>
      <c r="E789" s="33"/>
      <c r="F789" s="175" t="s">
        <v>1454</v>
      </c>
      <c r="G789" s="33"/>
      <c r="H789" s="33"/>
      <c r="I789" s="176"/>
      <c r="J789" s="33"/>
      <c r="K789" s="33"/>
      <c r="L789" s="36"/>
      <c r="M789" s="177"/>
      <c r="N789" s="178"/>
      <c r="O789" s="68"/>
      <c r="P789" s="68"/>
      <c r="Q789" s="68"/>
      <c r="R789" s="68"/>
      <c r="S789" s="68"/>
      <c r="T789" s="69"/>
      <c r="U789" s="31"/>
      <c r="V789" s="31"/>
      <c r="W789" s="31"/>
      <c r="X789" s="31"/>
      <c r="Y789" s="31"/>
      <c r="Z789" s="31"/>
      <c r="AA789" s="31"/>
      <c r="AB789" s="31"/>
      <c r="AC789" s="31"/>
      <c r="AD789" s="31"/>
      <c r="AE789" s="31"/>
      <c r="AT789" s="14" t="s">
        <v>143</v>
      </c>
      <c r="AU789" s="14" t="s">
        <v>78</v>
      </c>
    </row>
    <row r="790" spans="1:65" s="2" customFormat="1" ht="33" customHeight="1">
      <c r="A790" s="31"/>
      <c r="B790" s="32"/>
      <c r="C790" s="161" t="s">
        <v>1455</v>
      </c>
      <c r="D790" s="161" t="s">
        <v>135</v>
      </c>
      <c r="E790" s="162" t="s">
        <v>1456</v>
      </c>
      <c r="F790" s="163" t="s">
        <v>1457</v>
      </c>
      <c r="G790" s="164" t="s">
        <v>597</v>
      </c>
      <c r="H790" s="165">
        <v>0.2</v>
      </c>
      <c r="I790" s="166"/>
      <c r="J790" s="167">
        <f>ROUND(I790*H790,2)</f>
        <v>0</v>
      </c>
      <c r="K790" s="163" t="s">
        <v>139</v>
      </c>
      <c r="L790" s="36"/>
      <c r="M790" s="168" t="s">
        <v>1</v>
      </c>
      <c r="N790" s="169" t="s">
        <v>43</v>
      </c>
      <c r="O790" s="68"/>
      <c r="P790" s="170">
        <f>O790*H790</f>
        <v>0</v>
      </c>
      <c r="Q790" s="170">
        <v>0</v>
      </c>
      <c r="R790" s="170">
        <f>Q790*H790</f>
        <v>0</v>
      </c>
      <c r="S790" s="170">
        <v>0</v>
      </c>
      <c r="T790" s="171">
        <f>S790*H790</f>
        <v>0</v>
      </c>
      <c r="U790" s="31"/>
      <c r="V790" s="31"/>
      <c r="W790" s="31"/>
      <c r="X790" s="31"/>
      <c r="Y790" s="31"/>
      <c r="Z790" s="31"/>
      <c r="AA790" s="31"/>
      <c r="AB790" s="31"/>
      <c r="AC790" s="31"/>
      <c r="AD790" s="31"/>
      <c r="AE790" s="31"/>
      <c r="AR790" s="172" t="s">
        <v>140</v>
      </c>
      <c r="AT790" s="172" t="s">
        <v>135</v>
      </c>
      <c r="AU790" s="172" t="s">
        <v>78</v>
      </c>
      <c r="AY790" s="14" t="s">
        <v>141</v>
      </c>
      <c r="BE790" s="173">
        <f>IF(N790="základní",J790,0)</f>
        <v>0</v>
      </c>
      <c r="BF790" s="173">
        <f>IF(N790="snížená",J790,0)</f>
        <v>0</v>
      </c>
      <c r="BG790" s="173">
        <f>IF(N790="zákl. přenesená",J790,0)</f>
        <v>0</v>
      </c>
      <c r="BH790" s="173">
        <f>IF(N790="sníž. přenesená",J790,0)</f>
        <v>0</v>
      </c>
      <c r="BI790" s="173">
        <f>IF(N790="nulová",J790,0)</f>
        <v>0</v>
      </c>
      <c r="BJ790" s="14" t="s">
        <v>86</v>
      </c>
      <c r="BK790" s="173">
        <f>ROUND(I790*H790,2)</f>
        <v>0</v>
      </c>
      <c r="BL790" s="14" t="s">
        <v>140</v>
      </c>
      <c r="BM790" s="172" t="s">
        <v>1458</v>
      </c>
    </row>
    <row r="791" spans="1:65" s="2" customFormat="1" ht="39">
      <c r="A791" s="31"/>
      <c r="B791" s="32"/>
      <c r="C791" s="33"/>
      <c r="D791" s="174" t="s">
        <v>143</v>
      </c>
      <c r="E791" s="33"/>
      <c r="F791" s="175" t="s">
        <v>1459</v>
      </c>
      <c r="G791" s="33"/>
      <c r="H791" s="33"/>
      <c r="I791" s="176"/>
      <c r="J791" s="33"/>
      <c r="K791" s="33"/>
      <c r="L791" s="36"/>
      <c r="M791" s="177"/>
      <c r="N791" s="178"/>
      <c r="O791" s="68"/>
      <c r="P791" s="68"/>
      <c r="Q791" s="68"/>
      <c r="R791" s="68"/>
      <c r="S791" s="68"/>
      <c r="T791" s="69"/>
      <c r="U791" s="31"/>
      <c r="V791" s="31"/>
      <c r="W791" s="31"/>
      <c r="X791" s="31"/>
      <c r="Y791" s="31"/>
      <c r="Z791" s="31"/>
      <c r="AA791" s="31"/>
      <c r="AB791" s="31"/>
      <c r="AC791" s="31"/>
      <c r="AD791" s="31"/>
      <c r="AE791" s="31"/>
      <c r="AT791" s="14" t="s">
        <v>143</v>
      </c>
      <c r="AU791" s="14" t="s">
        <v>78</v>
      </c>
    </row>
    <row r="792" spans="1:65" s="2" customFormat="1" ht="24.2" customHeight="1">
      <c r="A792" s="31"/>
      <c r="B792" s="32"/>
      <c r="C792" s="161" t="s">
        <v>1460</v>
      </c>
      <c r="D792" s="161" t="s">
        <v>135</v>
      </c>
      <c r="E792" s="162" t="s">
        <v>1461</v>
      </c>
      <c r="F792" s="163" t="s">
        <v>1462</v>
      </c>
      <c r="G792" s="164" t="s">
        <v>597</v>
      </c>
      <c r="H792" s="165">
        <v>0.2</v>
      </c>
      <c r="I792" s="166"/>
      <c r="J792" s="167">
        <f>ROUND(I792*H792,2)</f>
        <v>0</v>
      </c>
      <c r="K792" s="163" t="s">
        <v>139</v>
      </c>
      <c r="L792" s="36"/>
      <c r="M792" s="168" t="s">
        <v>1</v>
      </c>
      <c r="N792" s="169" t="s">
        <v>43</v>
      </c>
      <c r="O792" s="68"/>
      <c r="P792" s="170">
        <f>O792*H792</f>
        <v>0</v>
      </c>
      <c r="Q792" s="170">
        <v>0</v>
      </c>
      <c r="R792" s="170">
        <f>Q792*H792</f>
        <v>0</v>
      </c>
      <c r="S792" s="170">
        <v>0</v>
      </c>
      <c r="T792" s="171">
        <f>S792*H792</f>
        <v>0</v>
      </c>
      <c r="U792" s="31"/>
      <c r="V792" s="31"/>
      <c r="W792" s="31"/>
      <c r="X792" s="31"/>
      <c r="Y792" s="31"/>
      <c r="Z792" s="31"/>
      <c r="AA792" s="31"/>
      <c r="AB792" s="31"/>
      <c r="AC792" s="31"/>
      <c r="AD792" s="31"/>
      <c r="AE792" s="31"/>
      <c r="AR792" s="172" t="s">
        <v>140</v>
      </c>
      <c r="AT792" s="172" t="s">
        <v>135</v>
      </c>
      <c r="AU792" s="172" t="s">
        <v>78</v>
      </c>
      <c r="AY792" s="14" t="s">
        <v>141</v>
      </c>
      <c r="BE792" s="173">
        <f>IF(N792="základní",J792,0)</f>
        <v>0</v>
      </c>
      <c r="BF792" s="173">
        <f>IF(N792="snížená",J792,0)</f>
        <v>0</v>
      </c>
      <c r="BG792" s="173">
        <f>IF(N792="zákl. přenesená",J792,0)</f>
        <v>0</v>
      </c>
      <c r="BH792" s="173">
        <f>IF(N792="sníž. přenesená",J792,0)</f>
        <v>0</v>
      </c>
      <c r="BI792" s="173">
        <f>IF(N792="nulová",J792,0)</f>
        <v>0</v>
      </c>
      <c r="BJ792" s="14" t="s">
        <v>86</v>
      </c>
      <c r="BK792" s="173">
        <f>ROUND(I792*H792,2)</f>
        <v>0</v>
      </c>
      <c r="BL792" s="14" t="s">
        <v>140</v>
      </c>
      <c r="BM792" s="172" t="s">
        <v>1463</v>
      </c>
    </row>
    <row r="793" spans="1:65" s="2" customFormat="1" ht="39">
      <c r="A793" s="31"/>
      <c r="B793" s="32"/>
      <c r="C793" s="33"/>
      <c r="D793" s="174" t="s">
        <v>143</v>
      </c>
      <c r="E793" s="33"/>
      <c r="F793" s="175" t="s">
        <v>1464</v>
      </c>
      <c r="G793" s="33"/>
      <c r="H793" s="33"/>
      <c r="I793" s="176"/>
      <c r="J793" s="33"/>
      <c r="K793" s="33"/>
      <c r="L793" s="36"/>
      <c r="M793" s="177"/>
      <c r="N793" s="178"/>
      <c r="O793" s="68"/>
      <c r="P793" s="68"/>
      <c r="Q793" s="68"/>
      <c r="R793" s="68"/>
      <c r="S793" s="68"/>
      <c r="T793" s="69"/>
      <c r="U793" s="31"/>
      <c r="V793" s="31"/>
      <c r="W793" s="31"/>
      <c r="X793" s="31"/>
      <c r="Y793" s="31"/>
      <c r="Z793" s="31"/>
      <c r="AA793" s="31"/>
      <c r="AB793" s="31"/>
      <c r="AC793" s="31"/>
      <c r="AD793" s="31"/>
      <c r="AE793" s="31"/>
      <c r="AT793" s="14" t="s">
        <v>143</v>
      </c>
      <c r="AU793" s="14" t="s">
        <v>78</v>
      </c>
    </row>
    <row r="794" spans="1:65" s="2" customFormat="1" ht="24.2" customHeight="1">
      <c r="A794" s="31"/>
      <c r="B794" s="32"/>
      <c r="C794" s="161" t="s">
        <v>1465</v>
      </c>
      <c r="D794" s="161" t="s">
        <v>135</v>
      </c>
      <c r="E794" s="162" t="s">
        <v>1466</v>
      </c>
      <c r="F794" s="163" t="s">
        <v>1467</v>
      </c>
      <c r="G794" s="164" t="s">
        <v>597</v>
      </c>
      <c r="H794" s="165">
        <v>0.2</v>
      </c>
      <c r="I794" s="166"/>
      <c r="J794" s="167">
        <f>ROUND(I794*H794,2)</f>
        <v>0</v>
      </c>
      <c r="K794" s="163" t="s">
        <v>139</v>
      </c>
      <c r="L794" s="36"/>
      <c r="M794" s="168" t="s">
        <v>1</v>
      </c>
      <c r="N794" s="169" t="s">
        <v>43</v>
      </c>
      <c r="O794" s="68"/>
      <c r="P794" s="170">
        <f>O794*H794</f>
        <v>0</v>
      </c>
      <c r="Q794" s="170">
        <v>0</v>
      </c>
      <c r="R794" s="170">
        <f>Q794*H794</f>
        <v>0</v>
      </c>
      <c r="S794" s="170">
        <v>0</v>
      </c>
      <c r="T794" s="171">
        <f>S794*H794</f>
        <v>0</v>
      </c>
      <c r="U794" s="31"/>
      <c r="V794" s="31"/>
      <c r="W794" s="31"/>
      <c r="X794" s="31"/>
      <c r="Y794" s="31"/>
      <c r="Z794" s="31"/>
      <c r="AA794" s="31"/>
      <c r="AB794" s="31"/>
      <c r="AC794" s="31"/>
      <c r="AD794" s="31"/>
      <c r="AE794" s="31"/>
      <c r="AR794" s="172" t="s">
        <v>140</v>
      </c>
      <c r="AT794" s="172" t="s">
        <v>135</v>
      </c>
      <c r="AU794" s="172" t="s">
        <v>78</v>
      </c>
      <c r="AY794" s="14" t="s">
        <v>141</v>
      </c>
      <c r="BE794" s="173">
        <f>IF(N794="základní",J794,0)</f>
        <v>0</v>
      </c>
      <c r="BF794" s="173">
        <f>IF(N794="snížená",J794,0)</f>
        <v>0</v>
      </c>
      <c r="BG794" s="173">
        <f>IF(N794="zákl. přenesená",J794,0)</f>
        <v>0</v>
      </c>
      <c r="BH794" s="173">
        <f>IF(N794="sníž. přenesená",J794,0)</f>
        <v>0</v>
      </c>
      <c r="BI794" s="173">
        <f>IF(N794="nulová",J794,0)</f>
        <v>0</v>
      </c>
      <c r="BJ794" s="14" t="s">
        <v>86</v>
      </c>
      <c r="BK794" s="173">
        <f>ROUND(I794*H794,2)</f>
        <v>0</v>
      </c>
      <c r="BL794" s="14" t="s">
        <v>140</v>
      </c>
      <c r="BM794" s="172" t="s">
        <v>1468</v>
      </c>
    </row>
    <row r="795" spans="1:65" s="2" customFormat="1" ht="39">
      <c r="A795" s="31"/>
      <c r="B795" s="32"/>
      <c r="C795" s="33"/>
      <c r="D795" s="174" t="s">
        <v>143</v>
      </c>
      <c r="E795" s="33"/>
      <c r="F795" s="175" t="s">
        <v>1469</v>
      </c>
      <c r="G795" s="33"/>
      <c r="H795" s="33"/>
      <c r="I795" s="176"/>
      <c r="J795" s="33"/>
      <c r="K795" s="33"/>
      <c r="L795" s="36"/>
      <c r="M795" s="177"/>
      <c r="N795" s="178"/>
      <c r="O795" s="68"/>
      <c r="P795" s="68"/>
      <c r="Q795" s="68"/>
      <c r="R795" s="68"/>
      <c r="S795" s="68"/>
      <c r="T795" s="69"/>
      <c r="U795" s="31"/>
      <c r="V795" s="31"/>
      <c r="W795" s="31"/>
      <c r="X795" s="31"/>
      <c r="Y795" s="31"/>
      <c r="Z795" s="31"/>
      <c r="AA795" s="31"/>
      <c r="AB795" s="31"/>
      <c r="AC795" s="31"/>
      <c r="AD795" s="31"/>
      <c r="AE795" s="31"/>
      <c r="AT795" s="14" t="s">
        <v>143</v>
      </c>
      <c r="AU795" s="14" t="s">
        <v>78</v>
      </c>
    </row>
    <row r="796" spans="1:65" s="2" customFormat="1" ht="33" customHeight="1">
      <c r="A796" s="31"/>
      <c r="B796" s="32"/>
      <c r="C796" s="161" t="s">
        <v>1470</v>
      </c>
      <c r="D796" s="161" t="s">
        <v>135</v>
      </c>
      <c r="E796" s="162" t="s">
        <v>1471</v>
      </c>
      <c r="F796" s="163" t="s">
        <v>1472</v>
      </c>
      <c r="G796" s="164" t="s">
        <v>574</v>
      </c>
      <c r="H796" s="165">
        <v>20</v>
      </c>
      <c r="I796" s="166"/>
      <c r="J796" s="167">
        <f>ROUND(I796*H796,2)</f>
        <v>0</v>
      </c>
      <c r="K796" s="163" t="s">
        <v>139</v>
      </c>
      <c r="L796" s="36"/>
      <c r="M796" s="168" t="s">
        <v>1</v>
      </c>
      <c r="N796" s="169" t="s">
        <v>43</v>
      </c>
      <c r="O796" s="68"/>
      <c r="P796" s="170">
        <f>O796*H796</f>
        <v>0</v>
      </c>
      <c r="Q796" s="170">
        <v>0</v>
      </c>
      <c r="R796" s="170">
        <f>Q796*H796</f>
        <v>0</v>
      </c>
      <c r="S796" s="170">
        <v>0</v>
      </c>
      <c r="T796" s="171">
        <f>S796*H796</f>
        <v>0</v>
      </c>
      <c r="U796" s="31"/>
      <c r="V796" s="31"/>
      <c r="W796" s="31"/>
      <c r="X796" s="31"/>
      <c r="Y796" s="31"/>
      <c r="Z796" s="31"/>
      <c r="AA796" s="31"/>
      <c r="AB796" s="31"/>
      <c r="AC796" s="31"/>
      <c r="AD796" s="31"/>
      <c r="AE796" s="31"/>
      <c r="AR796" s="172" t="s">
        <v>140</v>
      </c>
      <c r="AT796" s="172" t="s">
        <v>135</v>
      </c>
      <c r="AU796" s="172" t="s">
        <v>78</v>
      </c>
      <c r="AY796" s="14" t="s">
        <v>141</v>
      </c>
      <c r="BE796" s="173">
        <f>IF(N796="základní",J796,0)</f>
        <v>0</v>
      </c>
      <c r="BF796" s="173">
        <f>IF(N796="snížená",J796,0)</f>
        <v>0</v>
      </c>
      <c r="BG796" s="173">
        <f>IF(N796="zákl. přenesená",J796,0)</f>
        <v>0</v>
      </c>
      <c r="BH796" s="173">
        <f>IF(N796="sníž. přenesená",J796,0)</f>
        <v>0</v>
      </c>
      <c r="BI796" s="173">
        <f>IF(N796="nulová",J796,0)</f>
        <v>0</v>
      </c>
      <c r="BJ796" s="14" t="s">
        <v>86</v>
      </c>
      <c r="BK796" s="173">
        <f>ROUND(I796*H796,2)</f>
        <v>0</v>
      </c>
      <c r="BL796" s="14" t="s">
        <v>140</v>
      </c>
      <c r="BM796" s="172" t="s">
        <v>1473</v>
      </c>
    </row>
    <row r="797" spans="1:65" s="2" customFormat="1" ht="39">
      <c r="A797" s="31"/>
      <c r="B797" s="32"/>
      <c r="C797" s="33"/>
      <c r="D797" s="174" t="s">
        <v>143</v>
      </c>
      <c r="E797" s="33"/>
      <c r="F797" s="175" t="s">
        <v>1474</v>
      </c>
      <c r="G797" s="33"/>
      <c r="H797" s="33"/>
      <c r="I797" s="176"/>
      <c r="J797" s="33"/>
      <c r="K797" s="33"/>
      <c r="L797" s="36"/>
      <c r="M797" s="177"/>
      <c r="N797" s="178"/>
      <c r="O797" s="68"/>
      <c r="P797" s="68"/>
      <c r="Q797" s="68"/>
      <c r="R797" s="68"/>
      <c r="S797" s="68"/>
      <c r="T797" s="69"/>
      <c r="U797" s="31"/>
      <c r="V797" s="31"/>
      <c r="W797" s="31"/>
      <c r="X797" s="31"/>
      <c r="Y797" s="31"/>
      <c r="Z797" s="31"/>
      <c r="AA797" s="31"/>
      <c r="AB797" s="31"/>
      <c r="AC797" s="31"/>
      <c r="AD797" s="31"/>
      <c r="AE797" s="31"/>
      <c r="AT797" s="14" t="s">
        <v>143</v>
      </c>
      <c r="AU797" s="14" t="s">
        <v>78</v>
      </c>
    </row>
    <row r="798" spans="1:65" s="2" customFormat="1" ht="33" customHeight="1">
      <c r="A798" s="31"/>
      <c r="B798" s="32"/>
      <c r="C798" s="161" t="s">
        <v>1475</v>
      </c>
      <c r="D798" s="161" t="s">
        <v>135</v>
      </c>
      <c r="E798" s="162" t="s">
        <v>1476</v>
      </c>
      <c r="F798" s="163" t="s">
        <v>1477</v>
      </c>
      <c r="G798" s="164" t="s">
        <v>574</v>
      </c>
      <c r="H798" s="165">
        <v>20</v>
      </c>
      <c r="I798" s="166"/>
      <c r="J798" s="167">
        <f>ROUND(I798*H798,2)</f>
        <v>0</v>
      </c>
      <c r="K798" s="163" t="s">
        <v>139</v>
      </c>
      <c r="L798" s="36"/>
      <c r="M798" s="168" t="s">
        <v>1</v>
      </c>
      <c r="N798" s="169" t="s">
        <v>43</v>
      </c>
      <c r="O798" s="68"/>
      <c r="P798" s="170">
        <f>O798*H798</f>
        <v>0</v>
      </c>
      <c r="Q798" s="170">
        <v>0</v>
      </c>
      <c r="R798" s="170">
        <f>Q798*H798</f>
        <v>0</v>
      </c>
      <c r="S798" s="170">
        <v>0</v>
      </c>
      <c r="T798" s="171">
        <f>S798*H798</f>
        <v>0</v>
      </c>
      <c r="U798" s="31"/>
      <c r="V798" s="31"/>
      <c r="W798" s="31"/>
      <c r="X798" s="31"/>
      <c r="Y798" s="31"/>
      <c r="Z798" s="31"/>
      <c r="AA798" s="31"/>
      <c r="AB798" s="31"/>
      <c r="AC798" s="31"/>
      <c r="AD798" s="31"/>
      <c r="AE798" s="31"/>
      <c r="AR798" s="172" t="s">
        <v>140</v>
      </c>
      <c r="AT798" s="172" t="s">
        <v>135</v>
      </c>
      <c r="AU798" s="172" t="s">
        <v>78</v>
      </c>
      <c r="AY798" s="14" t="s">
        <v>141</v>
      </c>
      <c r="BE798" s="173">
        <f>IF(N798="základní",J798,0)</f>
        <v>0</v>
      </c>
      <c r="BF798" s="173">
        <f>IF(N798="snížená",J798,0)</f>
        <v>0</v>
      </c>
      <c r="BG798" s="173">
        <f>IF(N798="zákl. přenesená",J798,0)</f>
        <v>0</v>
      </c>
      <c r="BH798" s="173">
        <f>IF(N798="sníž. přenesená",J798,0)</f>
        <v>0</v>
      </c>
      <c r="BI798" s="173">
        <f>IF(N798="nulová",J798,0)</f>
        <v>0</v>
      </c>
      <c r="BJ798" s="14" t="s">
        <v>86</v>
      </c>
      <c r="BK798" s="173">
        <f>ROUND(I798*H798,2)</f>
        <v>0</v>
      </c>
      <c r="BL798" s="14" t="s">
        <v>140</v>
      </c>
      <c r="BM798" s="172" t="s">
        <v>1478</v>
      </c>
    </row>
    <row r="799" spans="1:65" s="2" customFormat="1" ht="39">
      <c r="A799" s="31"/>
      <c r="B799" s="32"/>
      <c r="C799" s="33"/>
      <c r="D799" s="174" t="s">
        <v>143</v>
      </c>
      <c r="E799" s="33"/>
      <c r="F799" s="175" t="s">
        <v>1479</v>
      </c>
      <c r="G799" s="33"/>
      <c r="H799" s="33"/>
      <c r="I799" s="176"/>
      <c r="J799" s="33"/>
      <c r="K799" s="33"/>
      <c r="L799" s="36"/>
      <c r="M799" s="177"/>
      <c r="N799" s="178"/>
      <c r="O799" s="68"/>
      <c r="P799" s="68"/>
      <c r="Q799" s="68"/>
      <c r="R799" s="68"/>
      <c r="S799" s="68"/>
      <c r="T799" s="69"/>
      <c r="U799" s="31"/>
      <c r="V799" s="31"/>
      <c r="W799" s="31"/>
      <c r="X799" s="31"/>
      <c r="Y799" s="31"/>
      <c r="Z799" s="31"/>
      <c r="AA799" s="31"/>
      <c r="AB799" s="31"/>
      <c r="AC799" s="31"/>
      <c r="AD799" s="31"/>
      <c r="AE799" s="31"/>
      <c r="AT799" s="14" t="s">
        <v>143</v>
      </c>
      <c r="AU799" s="14" t="s">
        <v>78</v>
      </c>
    </row>
    <row r="800" spans="1:65" s="2" customFormat="1" ht="24.2" customHeight="1">
      <c r="A800" s="31"/>
      <c r="B800" s="32"/>
      <c r="C800" s="161" t="s">
        <v>1480</v>
      </c>
      <c r="D800" s="161" t="s">
        <v>135</v>
      </c>
      <c r="E800" s="162" t="s">
        <v>1481</v>
      </c>
      <c r="F800" s="163" t="s">
        <v>1482</v>
      </c>
      <c r="G800" s="164" t="s">
        <v>574</v>
      </c>
      <c r="H800" s="165">
        <v>20</v>
      </c>
      <c r="I800" s="166"/>
      <c r="J800" s="167">
        <f>ROUND(I800*H800,2)</f>
        <v>0</v>
      </c>
      <c r="K800" s="163" t="s">
        <v>139</v>
      </c>
      <c r="L800" s="36"/>
      <c r="M800" s="168" t="s">
        <v>1</v>
      </c>
      <c r="N800" s="169" t="s">
        <v>43</v>
      </c>
      <c r="O800" s="68"/>
      <c r="P800" s="170">
        <f>O800*H800</f>
        <v>0</v>
      </c>
      <c r="Q800" s="170">
        <v>0</v>
      </c>
      <c r="R800" s="170">
        <f>Q800*H800</f>
        <v>0</v>
      </c>
      <c r="S800" s="170">
        <v>0</v>
      </c>
      <c r="T800" s="171">
        <f>S800*H800</f>
        <v>0</v>
      </c>
      <c r="U800" s="31"/>
      <c r="V800" s="31"/>
      <c r="W800" s="31"/>
      <c r="X800" s="31"/>
      <c r="Y800" s="31"/>
      <c r="Z800" s="31"/>
      <c r="AA800" s="31"/>
      <c r="AB800" s="31"/>
      <c r="AC800" s="31"/>
      <c r="AD800" s="31"/>
      <c r="AE800" s="31"/>
      <c r="AR800" s="172" t="s">
        <v>140</v>
      </c>
      <c r="AT800" s="172" t="s">
        <v>135</v>
      </c>
      <c r="AU800" s="172" t="s">
        <v>78</v>
      </c>
      <c r="AY800" s="14" t="s">
        <v>141</v>
      </c>
      <c r="BE800" s="173">
        <f>IF(N800="základní",J800,0)</f>
        <v>0</v>
      </c>
      <c r="BF800" s="173">
        <f>IF(N800="snížená",J800,0)</f>
        <v>0</v>
      </c>
      <c r="BG800" s="173">
        <f>IF(N800="zákl. přenesená",J800,0)</f>
        <v>0</v>
      </c>
      <c r="BH800" s="173">
        <f>IF(N800="sníž. přenesená",J800,0)</f>
        <v>0</v>
      </c>
      <c r="BI800" s="173">
        <f>IF(N800="nulová",J800,0)</f>
        <v>0</v>
      </c>
      <c r="BJ800" s="14" t="s">
        <v>86</v>
      </c>
      <c r="BK800" s="173">
        <f>ROUND(I800*H800,2)</f>
        <v>0</v>
      </c>
      <c r="BL800" s="14" t="s">
        <v>140</v>
      </c>
      <c r="BM800" s="172" t="s">
        <v>1483</v>
      </c>
    </row>
    <row r="801" spans="1:65" s="2" customFormat="1" ht="39">
      <c r="A801" s="31"/>
      <c r="B801" s="32"/>
      <c r="C801" s="33"/>
      <c r="D801" s="174" t="s">
        <v>143</v>
      </c>
      <c r="E801" s="33"/>
      <c r="F801" s="175" t="s">
        <v>1484</v>
      </c>
      <c r="G801" s="33"/>
      <c r="H801" s="33"/>
      <c r="I801" s="176"/>
      <c r="J801" s="33"/>
      <c r="K801" s="33"/>
      <c r="L801" s="36"/>
      <c r="M801" s="177"/>
      <c r="N801" s="178"/>
      <c r="O801" s="68"/>
      <c r="P801" s="68"/>
      <c r="Q801" s="68"/>
      <c r="R801" s="68"/>
      <c r="S801" s="68"/>
      <c r="T801" s="69"/>
      <c r="U801" s="31"/>
      <c r="V801" s="31"/>
      <c r="W801" s="31"/>
      <c r="X801" s="31"/>
      <c r="Y801" s="31"/>
      <c r="Z801" s="31"/>
      <c r="AA801" s="31"/>
      <c r="AB801" s="31"/>
      <c r="AC801" s="31"/>
      <c r="AD801" s="31"/>
      <c r="AE801" s="31"/>
      <c r="AT801" s="14" t="s">
        <v>143</v>
      </c>
      <c r="AU801" s="14" t="s">
        <v>78</v>
      </c>
    </row>
    <row r="802" spans="1:65" s="2" customFormat="1" ht="37.9" customHeight="1">
      <c r="A802" s="31"/>
      <c r="B802" s="32"/>
      <c r="C802" s="161" t="s">
        <v>1485</v>
      </c>
      <c r="D802" s="161" t="s">
        <v>135</v>
      </c>
      <c r="E802" s="162" t="s">
        <v>1486</v>
      </c>
      <c r="F802" s="163" t="s">
        <v>1487</v>
      </c>
      <c r="G802" s="164" t="s">
        <v>574</v>
      </c>
      <c r="H802" s="165">
        <v>20</v>
      </c>
      <c r="I802" s="166"/>
      <c r="J802" s="167">
        <f>ROUND(I802*H802,2)</f>
        <v>0</v>
      </c>
      <c r="K802" s="163" t="s">
        <v>139</v>
      </c>
      <c r="L802" s="36"/>
      <c r="M802" s="168" t="s">
        <v>1</v>
      </c>
      <c r="N802" s="169" t="s">
        <v>43</v>
      </c>
      <c r="O802" s="68"/>
      <c r="P802" s="170">
        <f>O802*H802</f>
        <v>0</v>
      </c>
      <c r="Q802" s="170">
        <v>0</v>
      </c>
      <c r="R802" s="170">
        <f>Q802*H802</f>
        <v>0</v>
      </c>
      <c r="S802" s="170">
        <v>0</v>
      </c>
      <c r="T802" s="171">
        <f>S802*H802</f>
        <v>0</v>
      </c>
      <c r="U802" s="31"/>
      <c r="V802" s="31"/>
      <c r="W802" s="31"/>
      <c r="X802" s="31"/>
      <c r="Y802" s="31"/>
      <c r="Z802" s="31"/>
      <c r="AA802" s="31"/>
      <c r="AB802" s="31"/>
      <c r="AC802" s="31"/>
      <c r="AD802" s="31"/>
      <c r="AE802" s="31"/>
      <c r="AR802" s="172" t="s">
        <v>140</v>
      </c>
      <c r="AT802" s="172" t="s">
        <v>135</v>
      </c>
      <c r="AU802" s="172" t="s">
        <v>78</v>
      </c>
      <c r="AY802" s="14" t="s">
        <v>141</v>
      </c>
      <c r="BE802" s="173">
        <f>IF(N802="základní",J802,0)</f>
        <v>0</v>
      </c>
      <c r="BF802" s="173">
        <f>IF(N802="snížená",J802,0)</f>
        <v>0</v>
      </c>
      <c r="BG802" s="173">
        <f>IF(N802="zákl. přenesená",J802,0)</f>
        <v>0</v>
      </c>
      <c r="BH802" s="173">
        <f>IF(N802="sníž. přenesená",J802,0)</f>
        <v>0</v>
      </c>
      <c r="BI802" s="173">
        <f>IF(N802="nulová",J802,0)</f>
        <v>0</v>
      </c>
      <c r="BJ802" s="14" t="s">
        <v>86</v>
      </c>
      <c r="BK802" s="173">
        <f>ROUND(I802*H802,2)</f>
        <v>0</v>
      </c>
      <c r="BL802" s="14" t="s">
        <v>140</v>
      </c>
      <c r="BM802" s="172" t="s">
        <v>1488</v>
      </c>
    </row>
    <row r="803" spans="1:65" s="2" customFormat="1" ht="39">
      <c r="A803" s="31"/>
      <c r="B803" s="32"/>
      <c r="C803" s="33"/>
      <c r="D803" s="174" t="s">
        <v>143</v>
      </c>
      <c r="E803" s="33"/>
      <c r="F803" s="175" t="s">
        <v>1489</v>
      </c>
      <c r="G803" s="33"/>
      <c r="H803" s="33"/>
      <c r="I803" s="176"/>
      <c r="J803" s="33"/>
      <c r="K803" s="33"/>
      <c r="L803" s="36"/>
      <c r="M803" s="177"/>
      <c r="N803" s="178"/>
      <c r="O803" s="68"/>
      <c r="P803" s="68"/>
      <c r="Q803" s="68"/>
      <c r="R803" s="68"/>
      <c r="S803" s="68"/>
      <c r="T803" s="69"/>
      <c r="U803" s="31"/>
      <c r="V803" s="31"/>
      <c r="W803" s="31"/>
      <c r="X803" s="31"/>
      <c r="Y803" s="31"/>
      <c r="Z803" s="31"/>
      <c r="AA803" s="31"/>
      <c r="AB803" s="31"/>
      <c r="AC803" s="31"/>
      <c r="AD803" s="31"/>
      <c r="AE803" s="31"/>
      <c r="AT803" s="14" t="s">
        <v>143</v>
      </c>
      <c r="AU803" s="14" t="s">
        <v>78</v>
      </c>
    </row>
    <row r="804" spans="1:65" s="2" customFormat="1" ht="37.9" customHeight="1">
      <c r="A804" s="31"/>
      <c r="B804" s="32"/>
      <c r="C804" s="161" t="s">
        <v>1490</v>
      </c>
      <c r="D804" s="161" t="s">
        <v>135</v>
      </c>
      <c r="E804" s="162" t="s">
        <v>1491</v>
      </c>
      <c r="F804" s="163" t="s">
        <v>1492</v>
      </c>
      <c r="G804" s="164" t="s">
        <v>574</v>
      </c>
      <c r="H804" s="165">
        <v>20</v>
      </c>
      <c r="I804" s="166"/>
      <c r="J804" s="167">
        <f>ROUND(I804*H804,2)</f>
        <v>0</v>
      </c>
      <c r="K804" s="163" t="s">
        <v>139</v>
      </c>
      <c r="L804" s="36"/>
      <c r="M804" s="168" t="s">
        <v>1</v>
      </c>
      <c r="N804" s="169" t="s">
        <v>43</v>
      </c>
      <c r="O804" s="68"/>
      <c r="P804" s="170">
        <f>O804*H804</f>
        <v>0</v>
      </c>
      <c r="Q804" s="170">
        <v>0</v>
      </c>
      <c r="R804" s="170">
        <f>Q804*H804</f>
        <v>0</v>
      </c>
      <c r="S804" s="170">
        <v>0</v>
      </c>
      <c r="T804" s="171">
        <f>S804*H804</f>
        <v>0</v>
      </c>
      <c r="U804" s="31"/>
      <c r="V804" s="31"/>
      <c r="W804" s="31"/>
      <c r="X804" s="31"/>
      <c r="Y804" s="31"/>
      <c r="Z804" s="31"/>
      <c r="AA804" s="31"/>
      <c r="AB804" s="31"/>
      <c r="AC804" s="31"/>
      <c r="AD804" s="31"/>
      <c r="AE804" s="31"/>
      <c r="AR804" s="172" t="s">
        <v>140</v>
      </c>
      <c r="AT804" s="172" t="s">
        <v>135</v>
      </c>
      <c r="AU804" s="172" t="s">
        <v>78</v>
      </c>
      <c r="AY804" s="14" t="s">
        <v>141</v>
      </c>
      <c r="BE804" s="173">
        <f>IF(N804="základní",J804,0)</f>
        <v>0</v>
      </c>
      <c r="BF804" s="173">
        <f>IF(N804="snížená",J804,0)</f>
        <v>0</v>
      </c>
      <c r="BG804" s="173">
        <f>IF(N804="zákl. přenesená",J804,0)</f>
        <v>0</v>
      </c>
      <c r="BH804" s="173">
        <f>IF(N804="sníž. přenesená",J804,0)</f>
        <v>0</v>
      </c>
      <c r="BI804" s="173">
        <f>IF(N804="nulová",J804,0)</f>
        <v>0</v>
      </c>
      <c r="BJ804" s="14" t="s">
        <v>86</v>
      </c>
      <c r="BK804" s="173">
        <f>ROUND(I804*H804,2)</f>
        <v>0</v>
      </c>
      <c r="BL804" s="14" t="s">
        <v>140</v>
      </c>
      <c r="BM804" s="172" t="s">
        <v>1493</v>
      </c>
    </row>
    <row r="805" spans="1:65" s="2" customFormat="1" ht="39">
      <c r="A805" s="31"/>
      <c r="B805" s="32"/>
      <c r="C805" s="33"/>
      <c r="D805" s="174" t="s">
        <v>143</v>
      </c>
      <c r="E805" s="33"/>
      <c r="F805" s="175" t="s">
        <v>1494</v>
      </c>
      <c r="G805" s="33"/>
      <c r="H805" s="33"/>
      <c r="I805" s="176"/>
      <c r="J805" s="33"/>
      <c r="K805" s="33"/>
      <c r="L805" s="36"/>
      <c r="M805" s="177"/>
      <c r="N805" s="178"/>
      <c r="O805" s="68"/>
      <c r="P805" s="68"/>
      <c r="Q805" s="68"/>
      <c r="R805" s="68"/>
      <c r="S805" s="68"/>
      <c r="T805" s="69"/>
      <c r="U805" s="31"/>
      <c r="V805" s="31"/>
      <c r="W805" s="31"/>
      <c r="X805" s="31"/>
      <c r="Y805" s="31"/>
      <c r="Z805" s="31"/>
      <c r="AA805" s="31"/>
      <c r="AB805" s="31"/>
      <c r="AC805" s="31"/>
      <c r="AD805" s="31"/>
      <c r="AE805" s="31"/>
      <c r="AT805" s="14" t="s">
        <v>143</v>
      </c>
      <c r="AU805" s="14" t="s">
        <v>78</v>
      </c>
    </row>
    <row r="806" spans="1:65" s="2" customFormat="1" ht="33" customHeight="1">
      <c r="A806" s="31"/>
      <c r="B806" s="32"/>
      <c r="C806" s="161" t="s">
        <v>1495</v>
      </c>
      <c r="D806" s="161" t="s">
        <v>135</v>
      </c>
      <c r="E806" s="162" t="s">
        <v>1496</v>
      </c>
      <c r="F806" s="163" t="s">
        <v>1497</v>
      </c>
      <c r="G806" s="164" t="s">
        <v>574</v>
      </c>
      <c r="H806" s="165">
        <v>20</v>
      </c>
      <c r="I806" s="166"/>
      <c r="J806" s="167">
        <f>ROUND(I806*H806,2)</f>
        <v>0</v>
      </c>
      <c r="K806" s="163" t="s">
        <v>139</v>
      </c>
      <c r="L806" s="36"/>
      <c r="M806" s="168" t="s">
        <v>1</v>
      </c>
      <c r="N806" s="169" t="s">
        <v>43</v>
      </c>
      <c r="O806" s="68"/>
      <c r="P806" s="170">
        <f>O806*H806</f>
        <v>0</v>
      </c>
      <c r="Q806" s="170">
        <v>0</v>
      </c>
      <c r="R806" s="170">
        <f>Q806*H806</f>
        <v>0</v>
      </c>
      <c r="S806" s="170">
        <v>0</v>
      </c>
      <c r="T806" s="171">
        <f>S806*H806</f>
        <v>0</v>
      </c>
      <c r="U806" s="31"/>
      <c r="V806" s="31"/>
      <c r="W806" s="31"/>
      <c r="X806" s="31"/>
      <c r="Y806" s="31"/>
      <c r="Z806" s="31"/>
      <c r="AA806" s="31"/>
      <c r="AB806" s="31"/>
      <c r="AC806" s="31"/>
      <c r="AD806" s="31"/>
      <c r="AE806" s="31"/>
      <c r="AR806" s="172" t="s">
        <v>140</v>
      </c>
      <c r="AT806" s="172" t="s">
        <v>135</v>
      </c>
      <c r="AU806" s="172" t="s">
        <v>78</v>
      </c>
      <c r="AY806" s="14" t="s">
        <v>141</v>
      </c>
      <c r="BE806" s="173">
        <f>IF(N806="základní",J806,0)</f>
        <v>0</v>
      </c>
      <c r="BF806" s="173">
        <f>IF(N806="snížená",J806,0)</f>
        <v>0</v>
      </c>
      <c r="BG806" s="173">
        <f>IF(N806="zákl. přenesená",J806,0)</f>
        <v>0</v>
      </c>
      <c r="BH806" s="173">
        <f>IF(N806="sníž. přenesená",J806,0)</f>
        <v>0</v>
      </c>
      <c r="BI806" s="173">
        <f>IF(N806="nulová",J806,0)</f>
        <v>0</v>
      </c>
      <c r="BJ806" s="14" t="s">
        <v>86</v>
      </c>
      <c r="BK806" s="173">
        <f>ROUND(I806*H806,2)</f>
        <v>0</v>
      </c>
      <c r="BL806" s="14" t="s">
        <v>140</v>
      </c>
      <c r="BM806" s="172" t="s">
        <v>1498</v>
      </c>
    </row>
    <row r="807" spans="1:65" s="2" customFormat="1" ht="39">
      <c r="A807" s="31"/>
      <c r="B807" s="32"/>
      <c r="C807" s="33"/>
      <c r="D807" s="174" t="s">
        <v>143</v>
      </c>
      <c r="E807" s="33"/>
      <c r="F807" s="175" t="s">
        <v>1499</v>
      </c>
      <c r="G807" s="33"/>
      <c r="H807" s="33"/>
      <c r="I807" s="176"/>
      <c r="J807" s="33"/>
      <c r="K807" s="33"/>
      <c r="L807" s="36"/>
      <c r="M807" s="177"/>
      <c r="N807" s="178"/>
      <c r="O807" s="68"/>
      <c r="P807" s="68"/>
      <c r="Q807" s="68"/>
      <c r="R807" s="68"/>
      <c r="S807" s="68"/>
      <c r="T807" s="69"/>
      <c r="U807" s="31"/>
      <c r="V807" s="31"/>
      <c r="W807" s="31"/>
      <c r="X807" s="31"/>
      <c r="Y807" s="31"/>
      <c r="Z807" s="31"/>
      <c r="AA807" s="31"/>
      <c r="AB807" s="31"/>
      <c r="AC807" s="31"/>
      <c r="AD807" s="31"/>
      <c r="AE807" s="31"/>
      <c r="AT807" s="14" t="s">
        <v>143</v>
      </c>
      <c r="AU807" s="14" t="s">
        <v>78</v>
      </c>
    </row>
    <row r="808" spans="1:65" s="2" customFormat="1" ht="33" customHeight="1">
      <c r="A808" s="31"/>
      <c r="B808" s="32"/>
      <c r="C808" s="161" t="s">
        <v>1500</v>
      </c>
      <c r="D808" s="161" t="s">
        <v>135</v>
      </c>
      <c r="E808" s="162" t="s">
        <v>1501</v>
      </c>
      <c r="F808" s="163" t="s">
        <v>1502</v>
      </c>
      <c r="G808" s="164" t="s">
        <v>574</v>
      </c>
      <c r="H808" s="165">
        <v>20</v>
      </c>
      <c r="I808" s="166"/>
      <c r="J808" s="167">
        <f>ROUND(I808*H808,2)</f>
        <v>0</v>
      </c>
      <c r="K808" s="163" t="s">
        <v>139</v>
      </c>
      <c r="L808" s="36"/>
      <c r="M808" s="168" t="s">
        <v>1</v>
      </c>
      <c r="N808" s="169" t="s">
        <v>43</v>
      </c>
      <c r="O808" s="68"/>
      <c r="P808" s="170">
        <f>O808*H808</f>
        <v>0</v>
      </c>
      <c r="Q808" s="170">
        <v>0</v>
      </c>
      <c r="R808" s="170">
        <f>Q808*H808</f>
        <v>0</v>
      </c>
      <c r="S808" s="170">
        <v>0</v>
      </c>
      <c r="T808" s="171">
        <f>S808*H808</f>
        <v>0</v>
      </c>
      <c r="U808" s="31"/>
      <c r="V808" s="31"/>
      <c r="W808" s="31"/>
      <c r="X808" s="31"/>
      <c r="Y808" s="31"/>
      <c r="Z808" s="31"/>
      <c r="AA808" s="31"/>
      <c r="AB808" s="31"/>
      <c r="AC808" s="31"/>
      <c r="AD808" s="31"/>
      <c r="AE808" s="31"/>
      <c r="AR808" s="172" t="s">
        <v>140</v>
      </c>
      <c r="AT808" s="172" t="s">
        <v>135</v>
      </c>
      <c r="AU808" s="172" t="s">
        <v>78</v>
      </c>
      <c r="AY808" s="14" t="s">
        <v>141</v>
      </c>
      <c r="BE808" s="173">
        <f>IF(N808="základní",J808,0)</f>
        <v>0</v>
      </c>
      <c r="BF808" s="173">
        <f>IF(N808="snížená",J808,0)</f>
        <v>0</v>
      </c>
      <c r="BG808" s="173">
        <f>IF(N808="zákl. přenesená",J808,0)</f>
        <v>0</v>
      </c>
      <c r="BH808" s="173">
        <f>IF(N808="sníž. přenesená",J808,0)</f>
        <v>0</v>
      </c>
      <c r="BI808" s="173">
        <f>IF(N808="nulová",J808,0)</f>
        <v>0</v>
      </c>
      <c r="BJ808" s="14" t="s">
        <v>86</v>
      </c>
      <c r="BK808" s="173">
        <f>ROUND(I808*H808,2)</f>
        <v>0</v>
      </c>
      <c r="BL808" s="14" t="s">
        <v>140</v>
      </c>
      <c r="BM808" s="172" t="s">
        <v>1503</v>
      </c>
    </row>
    <row r="809" spans="1:65" s="2" customFormat="1" ht="39">
      <c r="A809" s="31"/>
      <c r="B809" s="32"/>
      <c r="C809" s="33"/>
      <c r="D809" s="174" t="s">
        <v>143</v>
      </c>
      <c r="E809" s="33"/>
      <c r="F809" s="175" t="s">
        <v>1504</v>
      </c>
      <c r="G809" s="33"/>
      <c r="H809" s="33"/>
      <c r="I809" s="176"/>
      <c r="J809" s="33"/>
      <c r="K809" s="33"/>
      <c r="L809" s="36"/>
      <c r="M809" s="177"/>
      <c r="N809" s="178"/>
      <c r="O809" s="68"/>
      <c r="P809" s="68"/>
      <c r="Q809" s="68"/>
      <c r="R809" s="68"/>
      <c r="S809" s="68"/>
      <c r="T809" s="69"/>
      <c r="U809" s="31"/>
      <c r="V809" s="31"/>
      <c r="W809" s="31"/>
      <c r="X809" s="31"/>
      <c r="Y809" s="31"/>
      <c r="Z809" s="31"/>
      <c r="AA809" s="31"/>
      <c r="AB809" s="31"/>
      <c r="AC809" s="31"/>
      <c r="AD809" s="31"/>
      <c r="AE809" s="31"/>
      <c r="AT809" s="14" t="s">
        <v>143</v>
      </c>
      <c r="AU809" s="14" t="s">
        <v>78</v>
      </c>
    </row>
    <row r="810" spans="1:65" s="2" customFormat="1" ht="16.5" customHeight="1">
      <c r="A810" s="31"/>
      <c r="B810" s="32"/>
      <c r="C810" s="161" t="s">
        <v>1505</v>
      </c>
      <c r="D810" s="161" t="s">
        <v>135</v>
      </c>
      <c r="E810" s="162" t="s">
        <v>1506</v>
      </c>
      <c r="F810" s="163" t="s">
        <v>1507</v>
      </c>
      <c r="G810" s="164" t="s">
        <v>147</v>
      </c>
      <c r="H810" s="165">
        <v>20</v>
      </c>
      <c r="I810" s="166"/>
      <c r="J810" s="167">
        <f>ROUND(I810*H810,2)</f>
        <v>0</v>
      </c>
      <c r="K810" s="163" t="s">
        <v>139</v>
      </c>
      <c r="L810" s="36"/>
      <c r="M810" s="168" t="s">
        <v>1</v>
      </c>
      <c r="N810" s="169" t="s">
        <v>43</v>
      </c>
      <c r="O810" s="68"/>
      <c r="P810" s="170">
        <f>O810*H810</f>
        <v>0</v>
      </c>
      <c r="Q810" s="170">
        <v>0</v>
      </c>
      <c r="R810" s="170">
        <f>Q810*H810</f>
        <v>0</v>
      </c>
      <c r="S810" s="170">
        <v>0</v>
      </c>
      <c r="T810" s="171">
        <f>S810*H810</f>
        <v>0</v>
      </c>
      <c r="U810" s="31"/>
      <c r="V810" s="31"/>
      <c r="W810" s="31"/>
      <c r="X810" s="31"/>
      <c r="Y810" s="31"/>
      <c r="Z810" s="31"/>
      <c r="AA810" s="31"/>
      <c r="AB810" s="31"/>
      <c r="AC810" s="31"/>
      <c r="AD810" s="31"/>
      <c r="AE810" s="31"/>
      <c r="AR810" s="172" t="s">
        <v>140</v>
      </c>
      <c r="AT810" s="172" t="s">
        <v>135</v>
      </c>
      <c r="AU810" s="172" t="s">
        <v>78</v>
      </c>
      <c r="AY810" s="14" t="s">
        <v>141</v>
      </c>
      <c r="BE810" s="173">
        <f>IF(N810="základní",J810,0)</f>
        <v>0</v>
      </c>
      <c r="BF810" s="173">
        <f>IF(N810="snížená",J810,0)</f>
        <v>0</v>
      </c>
      <c r="BG810" s="173">
        <f>IF(N810="zákl. přenesená",J810,0)</f>
        <v>0</v>
      </c>
      <c r="BH810" s="173">
        <f>IF(N810="sníž. přenesená",J810,0)</f>
        <v>0</v>
      </c>
      <c r="BI810" s="173">
        <f>IF(N810="nulová",J810,0)</f>
        <v>0</v>
      </c>
      <c r="BJ810" s="14" t="s">
        <v>86</v>
      </c>
      <c r="BK810" s="173">
        <f>ROUND(I810*H810,2)</f>
        <v>0</v>
      </c>
      <c r="BL810" s="14" t="s">
        <v>140</v>
      </c>
      <c r="BM810" s="172" t="s">
        <v>1508</v>
      </c>
    </row>
    <row r="811" spans="1:65" s="2" customFormat="1" ht="48.75">
      <c r="A811" s="31"/>
      <c r="B811" s="32"/>
      <c r="C811" s="33"/>
      <c r="D811" s="174" t="s">
        <v>143</v>
      </c>
      <c r="E811" s="33"/>
      <c r="F811" s="175" t="s">
        <v>1509</v>
      </c>
      <c r="G811" s="33"/>
      <c r="H811" s="33"/>
      <c r="I811" s="176"/>
      <c r="J811" s="33"/>
      <c r="K811" s="33"/>
      <c r="L811" s="36"/>
      <c r="M811" s="177"/>
      <c r="N811" s="178"/>
      <c r="O811" s="68"/>
      <c r="P811" s="68"/>
      <c r="Q811" s="68"/>
      <c r="R811" s="68"/>
      <c r="S811" s="68"/>
      <c r="T811" s="69"/>
      <c r="U811" s="31"/>
      <c r="V811" s="31"/>
      <c r="W811" s="31"/>
      <c r="X811" s="31"/>
      <c r="Y811" s="31"/>
      <c r="Z811" s="31"/>
      <c r="AA811" s="31"/>
      <c r="AB811" s="31"/>
      <c r="AC811" s="31"/>
      <c r="AD811" s="31"/>
      <c r="AE811" s="31"/>
      <c r="AT811" s="14" t="s">
        <v>143</v>
      </c>
      <c r="AU811" s="14" t="s">
        <v>78</v>
      </c>
    </row>
    <row r="812" spans="1:65" s="2" customFormat="1" ht="21.75" customHeight="1">
      <c r="A812" s="31"/>
      <c r="B812" s="32"/>
      <c r="C812" s="161" t="s">
        <v>1510</v>
      </c>
      <c r="D812" s="161" t="s">
        <v>135</v>
      </c>
      <c r="E812" s="162" t="s">
        <v>1511</v>
      </c>
      <c r="F812" s="163" t="s">
        <v>1512</v>
      </c>
      <c r="G812" s="164" t="s">
        <v>147</v>
      </c>
      <c r="H812" s="165">
        <v>20</v>
      </c>
      <c r="I812" s="166"/>
      <c r="J812" s="167">
        <f>ROUND(I812*H812,2)</f>
        <v>0</v>
      </c>
      <c r="K812" s="163" t="s">
        <v>139</v>
      </c>
      <c r="L812" s="36"/>
      <c r="M812" s="168" t="s">
        <v>1</v>
      </c>
      <c r="N812" s="169" t="s">
        <v>43</v>
      </c>
      <c r="O812" s="68"/>
      <c r="P812" s="170">
        <f>O812*H812</f>
        <v>0</v>
      </c>
      <c r="Q812" s="170">
        <v>0</v>
      </c>
      <c r="R812" s="170">
        <f>Q812*H812</f>
        <v>0</v>
      </c>
      <c r="S812" s="170">
        <v>0</v>
      </c>
      <c r="T812" s="171">
        <f>S812*H812</f>
        <v>0</v>
      </c>
      <c r="U812" s="31"/>
      <c r="V812" s="31"/>
      <c r="W812" s="31"/>
      <c r="X812" s="31"/>
      <c r="Y812" s="31"/>
      <c r="Z812" s="31"/>
      <c r="AA812" s="31"/>
      <c r="AB812" s="31"/>
      <c r="AC812" s="31"/>
      <c r="AD812" s="31"/>
      <c r="AE812" s="31"/>
      <c r="AR812" s="172" t="s">
        <v>140</v>
      </c>
      <c r="AT812" s="172" t="s">
        <v>135</v>
      </c>
      <c r="AU812" s="172" t="s">
        <v>78</v>
      </c>
      <c r="AY812" s="14" t="s">
        <v>141</v>
      </c>
      <c r="BE812" s="173">
        <f>IF(N812="základní",J812,0)</f>
        <v>0</v>
      </c>
      <c r="BF812" s="173">
        <f>IF(N812="snížená",J812,0)</f>
        <v>0</v>
      </c>
      <c r="BG812" s="173">
        <f>IF(N812="zákl. přenesená",J812,0)</f>
        <v>0</v>
      </c>
      <c r="BH812" s="173">
        <f>IF(N812="sníž. přenesená",J812,0)</f>
        <v>0</v>
      </c>
      <c r="BI812" s="173">
        <f>IF(N812="nulová",J812,0)</f>
        <v>0</v>
      </c>
      <c r="BJ812" s="14" t="s">
        <v>86</v>
      </c>
      <c r="BK812" s="173">
        <f>ROUND(I812*H812,2)</f>
        <v>0</v>
      </c>
      <c r="BL812" s="14" t="s">
        <v>140</v>
      </c>
      <c r="BM812" s="172" t="s">
        <v>1513</v>
      </c>
    </row>
    <row r="813" spans="1:65" s="2" customFormat="1" ht="48.75">
      <c r="A813" s="31"/>
      <c r="B813" s="32"/>
      <c r="C813" s="33"/>
      <c r="D813" s="174" t="s">
        <v>143</v>
      </c>
      <c r="E813" s="33"/>
      <c r="F813" s="175" t="s">
        <v>1514</v>
      </c>
      <c r="G813" s="33"/>
      <c r="H813" s="33"/>
      <c r="I813" s="176"/>
      <c r="J813" s="33"/>
      <c r="K813" s="33"/>
      <c r="L813" s="36"/>
      <c r="M813" s="177"/>
      <c r="N813" s="178"/>
      <c r="O813" s="68"/>
      <c r="P813" s="68"/>
      <c r="Q813" s="68"/>
      <c r="R813" s="68"/>
      <c r="S813" s="68"/>
      <c r="T813" s="69"/>
      <c r="U813" s="31"/>
      <c r="V813" s="31"/>
      <c r="W813" s="31"/>
      <c r="X813" s="31"/>
      <c r="Y813" s="31"/>
      <c r="Z813" s="31"/>
      <c r="AA813" s="31"/>
      <c r="AB813" s="31"/>
      <c r="AC813" s="31"/>
      <c r="AD813" s="31"/>
      <c r="AE813" s="31"/>
      <c r="AT813" s="14" t="s">
        <v>143</v>
      </c>
      <c r="AU813" s="14" t="s">
        <v>78</v>
      </c>
    </row>
    <row r="814" spans="1:65" s="2" customFormat="1" ht="24.2" customHeight="1">
      <c r="A814" s="31"/>
      <c r="B814" s="32"/>
      <c r="C814" s="161" t="s">
        <v>1515</v>
      </c>
      <c r="D814" s="161" t="s">
        <v>135</v>
      </c>
      <c r="E814" s="162" t="s">
        <v>1516</v>
      </c>
      <c r="F814" s="163" t="s">
        <v>1517</v>
      </c>
      <c r="G814" s="164" t="s">
        <v>147</v>
      </c>
      <c r="H814" s="165">
        <v>10</v>
      </c>
      <c r="I814" s="166"/>
      <c r="J814" s="167">
        <f>ROUND(I814*H814,2)</f>
        <v>0</v>
      </c>
      <c r="K814" s="163" t="s">
        <v>139</v>
      </c>
      <c r="L814" s="36"/>
      <c r="M814" s="168" t="s">
        <v>1</v>
      </c>
      <c r="N814" s="169" t="s">
        <v>43</v>
      </c>
      <c r="O814" s="68"/>
      <c r="P814" s="170">
        <f>O814*H814</f>
        <v>0</v>
      </c>
      <c r="Q814" s="170">
        <v>0</v>
      </c>
      <c r="R814" s="170">
        <f>Q814*H814</f>
        <v>0</v>
      </c>
      <c r="S814" s="170">
        <v>0</v>
      </c>
      <c r="T814" s="171">
        <f>S814*H814</f>
        <v>0</v>
      </c>
      <c r="U814" s="31"/>
      <c r="V814" s="31"/>
      <c r="W814" s="31"/>
      <c r="X814" s="31"/>
      <c r="Y814" s="31"/>
      <c r="Z814" s="31"/>
      <c r="AA814" s="31"/>
      <c r="AB814" s="31"/>
      <c r="AC814" s="31"/>
      <c r="AD814" s="31"/>
      <c r="AE814" s="31"/>
      <c r="AR814" s="172" t="s">
        <v>140</v>
      </c>
      <c r="AT814" s="172" t="s">
        <v>135</v>
      </c>
      <c r="AU814" s="172" t="s">
        <v>78</v>
      </c>
      <c r="AY814" s="14" t="s">
        <v>141</v>
      </c>
      <c r="BE814" s="173">
        <f>IF(N814="základní",J814,0)</f>
        <v>0</v>
      </c>
      <c r="BF814" s="173">
        <f>IF(N814="snížená",J814,0)</f>
        <v>0</v>
      </c>
      <c r="BG814" s="173">
        <f>IF(N814="zákl. přenesená",J814,0)</f>
        <v>0</v>
      </c>
      <c r="BH814" s="173">
        <f>IF(N814="sníž. přenesená",J814,0)</f>
        <v>0</v>
      </c>
      <c r="BI814" s="173">
        <f>IF(N814="nulová",J814,0)</f>
        <v>0</v>
      </c>
      <c r="BJ814" s="14" t="s">
        <v>86</v>
      </c>
      <c r="BK814" s="173">
        <f>ROUND(I814*H814,2)</f>
        <v>0</v>
      </c>
      <c r="BL814" s="14" t="s">
        <v>140</v>
      </c>
      <c r="BM814" s="172" t="s">
        <v>1518</v>
      </c>
    </row>
    <row r="815" spans="1:65" s="2" customFormat="1" ht="48.75">
      <c r="A815" s="31"/>
      <c r="B815" s="32"/>
      <c r="C815" s="33"/>
      <c r="D815" s="174" t="s">
        <v>143</v>
      </c>
      <c r="E815" s="33"/>
      <c r="F815" s="175" t="s">
        <v>1519</v>
      </c>
      <c r="G815" s="33"/>
      <c r="H815" s="33"/>
      <c r="I815" s="176"/>
      <c r="J815" s="33"/>
      <c r="K815" s="33"/>
      <c r="L815" s="36"/>
      <c r="M815" s="177"/>
      <c r="N815" s="178"/>
      <c r="O815" s="68"/>
      <c r="P815" s="68"/>
      <c r="Q815" s="68"/>
      <c r="R815" s="68"/>
      <c r="S815" s="68"/>
      <c r="T815" s="69"/>
      <c r="U815" s="31"/>
      <c r="V815" s="31"/>
      <c r="W815" s="31"/>
      <c r="X815" s="31"/>
      <c r="Y815" s="31"/>
      <c r="Z815" s="31"/>
      <c r="AA815" s="31"/>
      <c r="AB815" s="31"/>
      <c r="AC815" s="31"/>
      <c r="AD815" s="31"/>
      <c r="AE815" s="31"/>
      <c r="AT815" s="14" t="s">
        <v>143</v>
      </c>
      <c r="AU815" s="14" t="s">
        <v>78</v>
      </c>
    </row>
    <row r="816" spans="1:65" s="2" customFormat="1" ht="24.2" customHeight="1">
      <c r="A816" s="31"/>
      <c r="B816" s="32"/>
      <c r="C816" s="161" t="s">
        <v>1520</v>
      </c>
      <c r="D816" s="161" t="s">
        <v>135</v>
      </c>
      <c r="E816" s="162" t="s">
        <v>1521</v>
      </c>
      <c r="F816" s="163" t="s">
        <v>1522</v>
      </c>
      <c r="G816" s="164" t="s">
        <v>147</v>
      </c>
      <c r="H816" s="165">
        <v>10</v>
      </c>
      <c r="I816" s="166"/>
      <c r="J816" s="167">
        <f>ROUND(I816*H816,2)</f>
        <v>0</v>
      </c>
      <c r="K816" s="163" t="s">
        <v>139</v>
      </c>
      <c r="L816" s="36"/>
      <c r="M816" s="168" t="s">
        <v>1</v>
      </c>
      <c r="N816" s="169" t="s">
        <v>43</v>
      </c>
      <c r="O816" s="68"/>
      <c r="P816" s="170">
        <f>O816*H816</f>
        <v>0</v>
      </c>
      <c r="Q816" s="170">
        <v>0</v>
      </c>
      <c r="R816" s="170">
        <f>Q816*H816</f>
        <v>0</v>
      </c>
      <c r="S816" s="170">
        <v>0</v>
      </c>
      <c r="T816" s="171">
        <f>S816*H816</f>
        <v>0</v>
      </c>
      <c r="U816" s="31"/>
      <c r="V816" s="31"/>
      <c r="W816" s="31"/>
      <c r="X816" s="31"/>
      <c r="Y816" s="31"/>
      <c r="Z816" s="31"/>
      <c r="AA816" s="31"/>
      <c r="AB816" s="31"/>
      <c r="AC816" s="31"/>
      <c r="AD816" s="31"/>
      <c r="AE816" s="31"/>
      <c r="AR816" s="172" t="s">
        <v>140</v>
      </c>
      <c r="AT816" s="172" t="s">
        <v>135</v>
      </c>
      <c r="AU816" s="172" t="s">
        <v>78</v>
      </c>
      <c r="AY816" s="14" t="s">
        <v>141</v>
      </c>
      <c r="BE816" s="173">
        <f>IF(N816="základní",J816,0)</f>
        <v>0</v>
      </c>
      <c r="BF816" s="173">
        <f>IF(N816="snížená",J816,0)</f>
        <v>0</v>
      </c>
      <c r="BG816" s="173">
        <f>IF(N816="zákl. přenesená",J816,0)</f>
        <v>0</v>
      </c>
      <c r="BH816" s="173">
        <f>IF(N816="sníž. přenesená",J816,0)</f>
        <v>0</v>
      </c>
      <c r="BI816" s="173">
        <f>IF(N816="nulová",J816,0)</f>
        <v>0</v>
      </c>
      <c r="BJ816" s="14" t="s">
        <v>86</v>
      </c>
      <c r="BK816" s="173">
        <f>ROUND(I816*H816,2)</f>
        <v>0</v>
      </c>
      <c r="BL816" s="14" t="s">
        <v>140</v>
      </c>
      <c r="BM816" s="172" t="s">
        <v>1523</v>
      </c>
    </row>
    <row r="817" spans="1:65" s="2" customFormat="1" ht="48.75">
      <c r="A817" s="31"/>
      <c r="B817" s="32"/>
      <c r="C817" s="33"/>
      <c r="D817" s="174" t="s">
        <v>143</v>
      </c>
      <c r="E817" s="33"/>
      <c r="F817" s="175" t="s">
        <v>1524</v>
      </c>
      <c r="G817" s="33"/>
      <c r="H817" s="33"/>
      <c r="I817" s="176"/>
      <c r="J817" s="33"/>
      <c r="K817" s="33"/>
      <c r="L817" s="36"/>
      <c r="M817" s="177"/>
      <c r="N817" s="178"/>
      <c r="O817" s="68"/>
      <c r="P817" s="68"/>
      <c r="Q817" s="68"/>
      <c r="R817" s="68"/>
      <c r="S817" s="68"/>
      <c r="T817" s="69"/>
      <c r="U817" s="31"/>
      <c r="V817" s="31"/>
      <c r="W817" s="31"/>
      <c r="X817" s="31"/>
      <c r="Y817" s="31"/>
      <c r="Z817" s="31"/>
      <c r="AA817" s="31"/>
      <c r="AB817" s="31"/>
      <c r="AC817" s="31"/>
      <c r="AD817" s="31"/>
      <c r="AE817" s="31"/>
      <c r="AT817" s="14" t="s">
        <v>143</v>
      </c>
      <c r="AU817" s="14" t="s">
        <v>78</v>
      </c>
    </row>
    <row r="818" spans="1:65" s="2" customFormat="1" ht="24.2" customHeight="1">
      <c r="A818" s="31"/>
      <c r="B818" s="32"/>
      <c r="C818" s="161" t="s">
        <v>1525</v>
      </c>
      <c r="D818" s="161" t="s">
        <v>135</v>
      </c>
      <c r="E818" s="162" t="s">
        <v>1526</v>
      </c>
      <c r="F818" s="163" t="s">
        <v>1527</v>
      </c>
      <c r="G818" s="164" t="s">
        <v>147</v>
      </c>
      <c r="H818" s="165">
        <v>10</v>
      </c>
      <c r="I818" s="166"/>
      <c r="J818" s="167">
        <f>ROUND(I818*H818,2)</f>
        <v>0</v>
      </c>
      <c r="K818" s="163" t="s">
        <v>139</v>
      </c>
      <c r="L818" s="36"/>
      <c r="M818" s="168" t="s">
        <v>1</v>
      </c>
      <c r="N818" s="169" t="s">
        <v>43</v>
      </c>
      <c r="O818" s="68"/>
      <c r="P818" s="170">
        <f>O818*H818</f>
        <v>0</v>
      </c>
      <c r="Q818" s="170">
        <v>0</v>
      </c>
      <c r="R818" s="170">
        <f>Q818*H818</f>
        <v>0</v>
      </c>
      <c r="S818" s="170">
        <v>0</v>
      </c>
      <c r="T818" s="171">
        <f>S818*H818</f>
        <v>0</v>
      </c>
      <c r="U818" s="31"/>
      <c r="V818" s="31"/>
      <c r="W818" s="31"/>
      <c r="X818" s="31"/>
      <c r="Y818" s="31"/>
      <c r="Z818" s="31"/>
      <c r="AA818" s="31"/>
      <c r="AB818" s="31"/>
      <c r="AC818" s="31"/>
      <c r="AD818" s="31"/>
      <c r="AE818" s="31"/>
      <c r="AR818" s="172" t="s">
        <v>140</v>
      </c>
      <c r="AT818" s="172" t="s">
        <v>135</v>
      </c>
      <c r="AU818" s="172" t="s">
        <v>78</v>
      </c>
      <c r="AY818" s="14" t="s">
        <v>141</v>
      </c>
      <c r="BE818" s="173">
        <f>IF(N818="základní",J818,0)</f>
        <v>0</v>
      </c>
      <c r="BF818" s="173">
        <f>IF(N818="snížená",J818,0)</f>
        <v>0</v>
      </c>
      <c r="BG818" s="173">
        <f>IF(N818="zákl. přenesená",J818,0)</f>
        <v>0</v>
      </c>
      <c r="BH818" s="173">
        <f>IF(N818="sníž. přenesená",J818,0)</f>
        <v>0</v>
      </c>
      <c r="BI818" s="173">
        <f>IF(N818="nulová",J818,0)</f>
        <v>0</v>
      </c>
      <c r="BJ818" s="14" t="s">
        <v>86</v>
      </c>
      <c r="BK818" s="173">
        <f>ROUND(I818*H818,2)</f>
        <v>0</v>
      </c>
      <c r="BL818" s="14" t="s">
        <v>140</v>
      </c>
      <c r="BM818" s="172" t="s">
        <v>1528</v>
      </c>
    </row>
    <row r="819" spans="1:65" s="2" customFormat="1" ht="48.75">
      <c r="A819" s="31"/>
      <c r="B819" s="32"/>
      <c r="C819" s="33"/>
      <c r="D819" s="174" t="s">
        <v>143</v>
      </c>
      <c r="E819" s="33"/>
      <c r="F819" s="175" t="s">
        <v>1529</v>
      </c>
      <c r="G819" s="33"/>
      <c r="H819" s="33"/>
      <c r="I819" s="176"/>
      <c r="J819" s="33"/>
      <c r="K819" s="33"/>
      <c r="L819" s="36"/>
      <c r="M819" s="177"/>
      <c r="N819" s="178"/>
      <c r="O819" s="68"/>
      <c r="P819" s="68"/>
      <c r="Q819" s="68"/>
      <c r="R819" s="68"/>
      <c r="S819" s="68"/>
      <c r="T819" s="69"/>
      <c r="U819" s="31"/>
      <c r="V819" s="31"/>
      <c r="W819" s="31"/>
      <c r="X819" s="31"/>
      <c r="Y819" s="31"/>
      <c r="Z819" s="31"/>
      <c r="AA819" s="31"/>
      <c r="AB819" s="31"/>
      <c r="AC819" s="31"/>
      <c r="AD819" s="31"/>
      <c r="AE819" s="31"/>
      <c r="AT819" s="14" t="s">
        <v>143</v>
      </c>
      <c r="AU819" s="14" t="s">
        <v>78</v>
      </c>
    </row>
    <row r="820" spans="1:65" s="2" customFormat="1" ht="24.2" customHeight="1">
      <c r="A820" s="31"/>
      <c r="B820" s="32"/>
      <c r="C820" s="161" t="s">
        <v>1530</v>
      </c>
      <c r="D820" s="161" t="s">
        <v>135</v>
      </c>
      <c r="E820" s="162" t="s">
        <v>1531</v>
      </c>
      <c r="F820" s="163" t="s">
        <v>1532</v>
      </c>
      <c r="G820" s="164" t="s">
        <v>147</v>
      </c>
      <c r="H820" s="165">
        <v>2</v>
      </c>
      <c r="I820" s="166"/>
      <c r="J820" s="167">
        <f>ROUND(I820*H820,2)</f>
        <v>0</v>
      </c>
      <c r="K820" s="163" t="s">
        <v>139</v>
      </c>
      <c r="L820" s="36"/>
      <c r="M820" s="168" t="s">
        <v>1</v>
      </c>
      <c r="N820" s="169" t="s">
        <v>43</v>
      </c>
      <c r="O820" s="68"/>
      <c r="P820" s="170">
        <f>O820*H820</f>
        <v>0</v>
      </c>
      <c r="Q820" s="170">
        <v>0</v>
      </c>
      <c r="R820" s="170">
        <f>Q820*H820</f>
        <v>0</v>
      </c>
      <c r="S820" s="170">
        <v>0</v>
      </c>
      <c r="T820" s="171">
        <f>S820*H820</f>
        <v>0</v>
      </c>
      <c r="U820" s="31"/>
      <c r="V820" s="31"/>
      <c r="W820" s="31"/>
      <c r="X820" s="31"/>
      <c r="Y820" s="31"/>
      <c r="Z820" s="31"/>
      <c r="AA820" s="31"/>
      <c r="AB820" s="31"/>
      <c r="AC820" s="31"/>
      <c r="AD820" s="31"/>
      <c r="AE820" s="31"/>
      <c r="AR820" s="172" t="s">
        <v>140</v>
      </c>
      <c r="AT820" s="172" t="s">
        <v>135</v>
      </c>
      <c r="AU820" s="172" t="s">
        <v>78</v>
      </c>
      <c r="AY820" s="14" t="s">
        <v>141</v>
      </c>
      <c r="BE820" s="173">
        <f>IF(N820="základní",J820,0)</f>
        <v>0</v>
      </c>
      <c r="BF820" s="173">
        <f>IF(N820="snížená",J820,0)</f>
        <v>0</v>
      </c>
      <c r="BG820" s="173">
        <f>IF(N820="zákl. přenesená",J820,0)</f>
        <v>0</v>
      </c>
      <c r="BH820" s="173">
        <f>IF(N820="sníž. přenesená",J820,0)</f>
        <v>0</v>
      </c>
      <c r="BI820" s="173">
        <f>IF(N820="nulová",J820,0)</f>
        <v>0</v>
      </c>
      <c r="BJ820" s="14" t="s">
        <v>86</v>
      </c>
      <c r="BK820" s="173">
        <f>ROUND(I820*H820,2)</f>
        <v>0</v>
      </c>
      <c r="BL820" s="14" t="s">
        <v>140</v>
      </c>
      <c r="BM820" s="172" t="s">
        <v>1533</v>
      </c>
    </row>
    <row r="821" spans="1:65" s="2" customFormat="1" ht="48.75">
      <c r="A821" s="31"/>
      <c r="B821" s="32"/>
      <c r="C821" s="33"/>
      <c r="D821" s="174" t="s">
        <v>143</v>
      </c>
      <c r="E821" s="33"/>
      <c r="F821" s="175" t="s">
        <v>1534</v>
      </c>
      <c r="G821" s="33"/>
      <c r="H821" s="33"/>
      <c r="I821" s="176"/>
      <c r="J821" s="33"/>
      <c r="K821" s="33"/>
      <c r="L821" s="36"/>
      <c r="M821" s="177"/>
      <c r="N821" s="178"/>
      <c r="O821" s="68"/>
      <c r="P821" s="68"/>
      <c r="Q821" s="68"/>
      <c r="R821" s="68"/>
      <c r="S821" s="68"/>
      <c r="T821" s="69"/>
      <c r="U821" s="31"/>
      <c r="V821" s="31"/>
      <c r="W821" s="31"/>
      <c r="X821" s="31"/>
      <c r="Y821" s="31"/>
      <c r="Z821" s="31"/>
      <c r="AA821" s="31"/>
      <c r="AB821" s="31"/>
      <c r="AC821" s="31"/>
      <c r="AD821" s="31"/>
      <c r="AE821" s="31"/>
      <c r="AT821" s="14" t="s">
        <v>143</v>
      </c>
      <c r="AU821" s="14" t="s">
        <v>78</v>
      </c>
    </row>
    <row r="822" spans="1:65" s="2" customFormat="1" ht="24.2" customHeight="1">
      <c r="A822" s="31"/>
      <c r="B822" s="32"/>
      <c r="C822" s="161" t="s">
        <v>1535</v>
      </c>
      <c r="D822" s="161" t="s">
        <v>135</v>
      </c>
      <c r="E822" s="162" t="s">
        <v>1536</v>
      </c>
      <c r="F822" s="163" t="s">
        <v>1537</v>
      </c>
      <c r="G822" s="164" t="s">
        <v>147</v>
      </c>
      <c r="H822" s="165">
        <v>2</v>
      </c>
      <c r="I822" s="166"/>
      <c r="J822" s="167">
        <f>ROUND(I822*H822,2)</f>
        <v>0</v>
      </c>
      <c r="K822" s="163" t="s">
        <v>139</v>
      </c>
      <c r="L822" s="36"/>
      <c r="M822" s="168" t="s">
        <v>1</v>
      </c>
      <c r="N822" s="169" t="s">
        <v>43</v>
      </c>
      <c r="O822" s="68"/>
      <c r="P822" s="170">
        <f>O822*H822</f>
        <v>0</v>
      </c>
      <c r="Q822" s="170">
        <v>0</v>
      </c>
      <c r="R822" s="170">
        <f>Q822*H822</f>
        <v>0</v>
      </c>
      <c r="S822" s="170">
        <v>0</v>
      </c>
      <c r="T822" s="171">
        <f>S822*H822</f>
        <v>0</v>
      </c>
      <c r="U822" s="31"/>
      <c r="V822" s="31"/>
      <c r="W822" s="31"/>
      <c r="X822" s="31"/>
      <c r="Y822" s="31"/>
      <c r="Z822" s="31"/>
      <c r="AA822" s="31"/>
      <c r="AB822" s="31"/>
      <c r="AC822" s="31"/>
      <c r="AD822" s="31"/>
      <c r="AE822" s="31"/>
      <c r="AR822" s="172" t="s">
        <v>140</v>
      </c>
      <c r="AT822" s="172" t="s">
        <v>135</v>
      </c>
      <c r="AU822" s="172" t="s">
        <v>78</v>
      </c>
      <c r="AY822" s="14" t="s">
        <v>141</v>
      </c>
      <c r="BE822" s="173">
        <f>IF(N822="základní",J822,0)</f>
        <v>0</v>
      </c>
      <c r="BF822" s="173">
        <f>IF(N822="snížená",J822,0)</f>
        <v>0</v>
      </c>
      <c r="BG822" s="173">
        <f>IF(N822="zákl. přenesená",J822,0)</f>
        <v>0</v>
      </c>
      <c r="BH822" s="173">
        <f>IF(N822="sníž. přenesená",J822,0)</f>
        <v>0</v>
      </c>
      <c r="BI822" s="173">
        <f>IF(N822="nulová",J822,0)</f>
        <v>0</v>
      </c>
      <c r="BJ822" s="14" t="s">
        <v>86</v>
      </c>
      <c r="BK822" s="173">
        <f>ROUND(I822*H822,2)</f>
        <v>0</v>
      </c>
      <c r="BL822" s="14" t="s">
        <v>140</v>
      </c>
      <c r="BM822" s="172" t="s">
        <v>1538</v>
      </c>
    </row>
    <row r="823" spans="1:65" s="2" customFormat="1" ht="48.75">
      <c r="A823" s="31"/>
      <c r="B823" s="32"/>
      <c r="C823" s="33"/>
      <c r="D823" s="174" t="s">
        <v>143</v>
      </c>
      <c r="E823" s="33"/>
      <c r="F823" s="175" t="s">
        <v>1539</v>
      </c>
      <c r="G823" s="33"/>
      <c r="H823" s="33"/>
      <c r="I823" s="176"/>
      <c r="J823" s="33"/>
      <c r="K823" s="33"/>
      <c r="L823" s="36"/>
      <c r="M823" s="177"/>
      <c r="N823" s="178"/>
      <c r="O823" s="68"/>
      <c r="P823" s="68"/>
      <c r="Q823" s="68"/>
      <c r="R823" s="68"/>
      <c r="S823" s="68"/>
      <c r="T823" s="69"/>
      <c r="U823" s="31"/>
      <c r="V823" s="31"/>
      <c r="W823" s="31"/>
      <c r="X823" s="31"/>
      <c r="Y823" s="31"/>
      <c r="Z823" s="31"/>
      <c r="AA823" s="31"/>
      <c r="AB823" s="31"/>
      <c r="AC823" s="31"/>
      <c r="AD823" s="31"/>
      <c r="AE823" s="31"/>
      <c r="AT823" s="14" t="s">
        <v>143</v>
      </c>
      <c r="AU823" s="14" t="s">
        <v>78</v>
      </c>
    </row>
    <row r="824" spans="1:65" s="2" customFormat="1" ht="24.2" customHeight="1">
      <c r="A824" s="31"/>
      <c r="B824" s="32"/>
      <c r="C824" s="161" t="s">
        <v>1540</v>
      </c>
      <c r="D824" s="161" t="s">
        <v>135</v>
      </c>
      <c r="E824" s="162" t="s">
        <v>1541</v>
      </c>
      <c r="F824" s="163" t="s">
        <v>1542</v>
      </c>
      <c r="G824" s="164" t="s">
        <v>147</v>
      </c>
      <c r="H824" s="165">
        <v>2</v>
      </c>
      <c r="I824" s="166"/>
      <c r="J824" s="167">
        <f>ROUND(I824*H824,2)</f>
        <v>0</v>
      </c>
      <c r="K824" s="163" t="s">
        <v>139</v>
      </c>
      <c r="L824" s="36"/>
      <c r="M824" s="168" t="s">
        <v>1</v>
      </c>
      <c r="N824" s="169" t="s">
        <v>43</v>
      </c>
      <c r="O824" s="68"/>
      <c r="P824" s="170">
        <f>O824*H824</f>
        <v>0</v>
      </c>
      <c r="Q824" s="170">
        <v>0</v>
      </c>
      <c r="R824" s="170">
        <f>Q824*H824</f>
        <v>0</v>
      </c>
      <c r="S824" s="170">
        <v>0</v>
      </c>
      <c r="T824" s="171">
        <f>S824*H824</f>
        <v>0</v>
      </c>
      <c r="U824" s="31"/>
      <c r="V824" s="31"/>
      <c r="W824" s="31"/>
      <c r="X824" s="31"/>
      <c r="Y824" s="31"/>
      <c r="Z824" s="31"/>
      <c r="AA824" s="31"/>
      <c r="AB824" s="31"/>
      <c r="AC824" s="31"/>
      <c r="AD824" s="31"/>
      <c r="AE824" s="31"/>
      <c r="AR824" s="172" t="s">
        <v>140</v>
      </c>
      <c r="AT824" s="172" t="s">
        <v>135</v>
      </c>
      <c r="AU824" s="172" t="s">
        <v>78</v>
      </c>
      <c r="AY824" s="14" t="s">
        <v>141</v>
      </c>
      <c r="BE824" s="173">
        <f>IF(N824="základní",J824,0)</f>
        <v>0</v>
      </c>
      <c r="BF824" s="173">
        <f>IF(N824="snížená",J824,0)</f>
        <v>0</v>
      </c>
      <c r="BG824" s="173">
        <f>IF(N824="zákl. přenesená",J824,0)</f>
        <v>0</v>
      </c>
      <c r="BH824" s="173">
        <f>IF(N824="sníž. přenesená",J824,0)</f>
        <v>0</v>
      </c>
      <c r="BI824" s="173">
        <f>IF(N824="nulová",J824,0)</f>
        <v>0</v>
      </c>
      <c r="BJ824" s="14" t="s">
        <v>86</v>
      </c>
      <c r="BK824" s="173">
        <f>ROUND(I824*H824,2)</f>
        <v>0</v>
      </c>
      <c r="BL824" s="14" t="s">
        <v>140</v>
      </c>
      <c r="BM824" s="172" t="s">
        <v>1543</v>
      </c>
    </row>
    <row r="825" spans="1:65" s="2" customFormat="1" ht="48.75">
      <c r="A825" s="31"/>
      <c r="B825" s="32"/>
      <c r="C825" s="33"/>
      <c r="D825" s="174" t="s">
        <v>143</v>
      </c>
      <c r="E825" s="33"/>
      <c r="F825" s="175" t="s">
        <v>1544</v>
      </c>
      <c r="G825" s="33"/>
      <c r="H825" s="33"/>
      <c r="I825" s="176"/>
      <c r="J825" s="33"/>
      <c r="K825" s="33"/>
      <c r="L825" s="36"/>
      <c r="M825" s="177"/>
      <c r="N825" s="178"/>
      <c r="O825" s="68"/>
      <c r="P825" s="68"/>
      <c r="Q825" s="68"/>
      <c r="R825" s="68"/>
      <c r="S825" s="68"/>
      <c r="T825" s="69"/>
      <c r="U825" s="31"/>
      <c r="V825" s="31"/>
      <c r="W825" s="31"/>
      <c r="X825" s="31"/>
      <c r="Y825" s="31"/>
      <c r="Z825" s="31"/>
      <c r="AA825" s="31"/>
      <c r="AB825" s="31"/>
      <c r="AC825" s="31"/>
      <c r="AD825" s="31"/>
      <c r="AE825" s="31"/>
      <c r="AT825" s="14" t="s">
        <v>143</v>
      </c>
      <c r="AU825" s="14" t="s">
        <v>78</v>
      </c>
    </row>
    <row r="826" spans="1:65" s="2" customFormat="1" ht="16.5" customHeight="1">
      <c r="A826" s="31"/>
      <c r="B826" s="32"/>
      <c r="C826" s="161" t="s">
        <v>1545</v>
      </c>
      <c r="D826" s="161" t="s">
        <v>135</v>
      </c>
      <c r="E826" s="162" t="s">
        <v>1546</v>
      </c>
      <c r="F826" s="163" t="s">
        <v>1547</v>
      </c>
      <c r="G826" s="164" t="s">
        <v>147</v>
      </c>
      <c r="H826" s="165">
        <v>10</v>
      </c>
      <c r="I826" s="166"/>
      <c r="J826" s="167">
        <f>ROUND(I826*H826,2)</f>
        <v>0</v>
      </c>
      <c r="K826" s="163" t="s">
        <v>139</v>
      </c>
      <c r="L826" s="36"/>
      <c r="M826" s="168" t="s">
        <v>1</v>
      </c>
      <c r="N826" s="169" t="s">
        <v>43</v>
      </c>
      <c r="O826" s="68"/>
      <c r="P826" s="170">
        <f>O826*H826</f>
        <v>0</v>
      </c>
      <c r="Q826" s="170">
        <v>0</v>
      </c>
      <c r="R826" s="170">
        <f>Q826*H826</f>
        <v>0</v>
      </c>
      <c r="S826" s="170">
        <v>0</v>
      </c>
      <c r="T826" s="171">
        <f>S826*H826</f>
        <v>0</v>
      </c>
      <c r="U826" s="31"/>
      <c r="V826" s="31"/>
      <c r="W826" s="31"/>
      <c r="X826" s="31"/>
      <c r="Y826" s="31"/>
      <c r="Z826" s="31"/>
      <c r="AA826" s="31"/>
      <c r="AB826" s="31"/>
      <c r="AC826" s="31"/>
      <c r="AD826" s="31"/>
      <c r="AE826" s="31"/>
      <c r="AR826" s="172" t="s">
        <v>140</v>
      </c>
      <c r="AT826" s="172" t="s">
        <v>135</v>
      </c>
      <c r="AU826" s="172" t="s">
        <v>78</v>
      </c>
      <c r="AY826" s="14" t="s">
        <v>141</v>
      </c>
      <c r="BE826" s="173">
        <f>IF(N826="základní",J826,0)</f>
        <v>0</v>
      </c>
      <c r="BF826" s="173">
        <f>IF(N826="snížená",J826,0)</f>
        <v>0</v>
      </c>
      <c r="BG826" s="173">
        <f>IF(N826="zákl. přenesená",J826,0)</f>
        <v>0</v>
      </c>
      <c r="BH826" s="173">
        <f>IF(N826="sníž. přenesená",J826,0)</f>
        <v>0</v>
      </c>
      <c r="BI826" s="173">
        <f>IF(N826="nulová",J826,0)</f>
        <v>0</v>
      </c>
      <c r="BJ826" s="14" t="s">
        <v>86</v>
      </c>
      <c r="BK826" s="173">
        <f>ROUND(I826*H826,2)</f>
        <v>0</v>
      </c>
      <c r="BL826" s="14" t="s">
        <v>140</v>
      </c>
      <c r="BM826" s="172" t="s">
        <v>1548</v>
      </c>
    </row>
    <row r="827" spans="1:65" s="2" customFormat="1">
      <c r="A827" s="31"/>
      <c r="B827" s="32"/>
      <c r="C827" s="33"/>
      <c r="D827" s="174" t="s">
        <v>143</v>
      </c>
      <c r="E827" s="33"/>
      <c r="F827" s="175" t="s">
        <v>1547</v>
      </c>
      <c r="G827" s="33"/>
      <c r="H827" s="33"/>
      <c r="I827" s="176"/>
      <c r="J827" s="33"/>
      <c r="K827" s="33"/>
      <c r="L827" s="36"/>
      <c r="M827" s="177"/>
      <c r="N827" s="178"/>
      <c r="O827" s="68"/>
      <c r="P827" s="68"/>
      <c r="Q827" s="68"/>
      <c r="R827" s="68"/>
      <c r="S827" s="68"/>
      <c r="T827" s="69"/>
      <c r="U827" s="31"/>
      <c r="V827" s="31"/>
      <c r="W827" s="31"/>
      <c r="X827" s="31"/>
      <c r="Y827" s="31"/>
      <c r="Z827" s="31"/>
      <c r="AA827" s="31"/>
      <c r="AB827" s="31"/>
      <c r="AC827" s="31"/>
      <c r="AD827" s="31"/>
      <c r="AE827" s="31"/>
      <c r="AT827" s="14" t="s">
        <v>143</v>
      </c>
      <c r="AU827" s="14" t="s">
        <v>78</v>
      </c>
    </row>
    <row r="828" spans="1:65" s="2" customFormat="1" ht="16.5" customHeight="1">
      <c r="A828" s="31"/>
      <c r="B828" s="32"/>
      <c r="C828" s="161" t="s">
        <v>1549</v>
      </c>
      <c r="D828" s="161" t="s">
        <v>135</v>
      </c>
      <c r="E828" s="162" t="s">
        <v>1550</v>
      </c>
      <c r="F828" s="163" t="s">
        <v>1551</v>
      </c>
      <c r="G828" s="164" t="s">
        <v>574</v>
      </c>
      <c r="H828" s="165">
        <v>100</v>
      </c>
      <c r="I828" s="166"/>
      <c r="J828" s="167">
        <f>ROUND(I828*H828,2)</f>
        <v>0</v>
      </c>
      <c r="K828" s="163" t="s">
        <v>139</v>
      </c>
      <c r="L828" s="36"/>
      <c r="M828" s="168" t="s">
        <v>1</v>
      </c>
      <c r="N828" s="169" t="s">
        <v>43</v>
      </c>
      <c r="O828" s="68"/>
      <c r="P828" s="170">
        <f>O828*H828</f>
        <v>0</v>
      </c>
      <c r="Q828" s="170">
        <v>0</v>
      </c>
      <c r="R828" s="170">
        <f>Q828*H828</f>
        <v>0</v>
      </c>
      <c r="S828" s="170">
        <v>0</v>
      </c>
      <c r="T828" s="171">
        <f>S828*H828</f>
        <v>0</v>
      </c>
      <c r="U828" s="31"/>
      <c r="V828" s="31"/>
      <c r="W828" s="31"/>
      <c r="X828" s="31"/>
      <c r="Y828" s="31"/>
      <c r="Z828" s="31"/>
      <c r="AA828" s="31"/>
      <c r="AB828" s="31"/>
      <c r="AC828" s="31"/>
      <c r="AD828" s="31"/>
      <c r="AE828" s="31"/>
      <c r="AR828" s="172" t="s">
        <v>140</v>
      </c>
      <c r="AT828" s="172" t="s">
        <v>135</v>
      </c>
      <c r="AU828" s="172" t="s">
        <v>78</v>
      </c>
      <c r="AY828" s="14" t="s">
        <v>141</v>
      </c>
      <c r="BE828" s="173">
        <f>IF(N828="základní",J828,0)</f>
        <v>0</v>
      </c>
      <c r="BF828" s="173">
        <f>IF(N828="snížená",J828,0)</f>
        <v>0</v>
      </c>
      <c r="BG828" s="173">
        <f>IF(N828="zákl. přenesená",J828,0)</f>
        <v>0</v>
      </c>
      <c r="BH828" s="173">
        <f>IF(N828="sníž. přenesená",J828,0)</f>
        <v>0</v>
      </c>
      <c r="BI828" s="173">
        <f>IF(N828="nulová",J828,0)</f>
        <v>0</v>
      </c>
      <c r="BJ828" s="14" t="s">
        <v>86</v>
      </c>
      <c r="BK828" s="173">
        <f>ROUND(I828*H828,2)</f>
        <v>0</v>
      </c>
      <c r="BL828" s="14" t="s">
        <v>140</v>
      </c>
      <c r="BM828" s="172" t="s">
        <v>1552</v>
      </c>
    </row>
    <row r="829" spans="1:65" s="2" customFormat="1" ht="58.5">
      <c r="A829" s="31"/>
      <c r="B829" s="32"/>
      <c r="C829" s="33"/>
      <c r="D829" s="174" t="s">
        <v>143</v>
      </c>
      <c r="E829" s="33"/>
      <c r="F829" s="175" t="s">
        <v>1553</v>
      </c>
      <c r="G829" s="33"/>
      <c r="H829" s="33"/>
      <c r="I829" s="176"/>
      <c r="J829" s="33"/>
      <c r="K829" s="33"/>
      <c r="L829" s="36"/>
      <c r="M829" s="177"/>
      <c r="N829" s="178"/>
      <c r="O829" s="68"/>
      <c r="P829" s="68"/>
      <c r="Q829" s="68"/>
      <c r="R829" s="68"/>
      <c r="S829" s="68"/>
      <c r="T829" s="69"/>
      <c r="U829" s="31"/>
      <c r="V829" s="31"/>
      <c r="W829" s="31"/>
      <c r="X829" s="31"/>
      <c r="Y829" s="31"/>
      <c r="Z829" s="31"/>
      <c r="AA829" s="31"/>
      <c r="AB829" s="31"/>
      <c r="AC829" s="31"/>
      <c r="AD829" s="31"/>
      <c r="AE829" s="31"/>
      <c r="AT829" s="14" t="s">
        <v>143</v>
      </c>
      <c r="AU829" s="14" t="s">
        <v>78</v>
      </c>
    </row>
    <row r="830" spans="1:65" s="2" customFormat="1" ht="19.5">
      <c r="A830" s="31"/>
      <c r="B830" s="32"/>
      <c r="C830" s="33"/>
      <c r="D830" s="174" t="s">
        <v>224</v>
      </c>
      <c r="E830" s="33"/>
      <c r="F830" s="179" t="s">
        <v>577</v>
      </c>
      <c r="G830" s="33"/>
      <c r="H830" s="33"/>
      <c r="I830" s="176"/>
      <c r="J830" s="33"/>
      <c r="K830" s="33"/>
      <c r="L830" s="36"/>
      <c r="M830" s="177"/>
      <c r="N830" s="178"/>
      <c r="O830" s="68"/>
      <c r="P830" s="68"/>
      <c r="Q830" s="68"/>
      <c r="R830" s="68"/>
      <c r="S830" s="68"/>
      <c r="T830" s="69"/>
      <c r="U830" s="31"/>
      <c r="V830" s="31"/>
      <c r="W830" s="31"/>
      <c r="X830" s="31"/>
      <c r="Y830" s="31"/>
      <c r="Z830" s="31"/>
      <c r="AA830" s="31"/>
      <c r="AB830" s="31"/>
      <c r="AC830" s="31"/>
      <c r="AD830" s="31"/>
      <c r="AE830" s="31"/>
      <c r="AT830" s="14" t="s">
        <v>224</v>
      </c>
      <c r="AU830" s="14" t="s">
        <v>78</v>
      </c>
    </row>
    <row r="831" spans="1:65" s="2" customFormat="1" ht="16.5" customHeight="1">
      <c r="A831" s="31"/>
      <c r="B831" s="32"/>
      <c r="C831" s="161" t="s">
        <v>1554</v>
      </c>
      <c r="D831" s="161" t="s">
        <v>135</v>
      </c>
      <c r="E831" s="162" t="s">
        <v>1555</v>
      </c>
      <c r="F831" s="163" t="s">
        <v>1556</v>
      </c>
      <c r="G831" s="164" t="s">
        <v>574</v>
      </c>
      <c r="H831" s="165">
        <v>100</v>
      </c>
      <c r="I831" s="166"/>
      <c r="J831" s="167">
        <f>ROUND(I831*H831,2)</f>
        <v>0</v>
      </c>
      <c r="K831" s="163" t="s">
        <v>139</v>
      </c>
      <c r="L831" s="36"/>
      <c r="M831" s="168" t="s">
        <v>1</v>
      </c>
      <c r="N831" s="169" t="s">
        <v>43</v>
      </c>
      <c r="O831" s="68"/>
      <c r="P831" s="170">
        <f>O831*H831</f>
        <v>0</v>
      </c>
      <c r="Q831" s="170">
        <v>0</v>
      </c>
      <c r="R831" s="170">
        <f>Q831*H831</f>
        <v>0</v>
      </c>
      <c r="S831" s="170">
        <v>0</v>
      </c>
      <c r="T831" s="171">
        <f>S831*H831</f>
        <v>0</v>
      </c>
      <c r="U831" s="31"/>
      <c r="V831" s="31"/>
      <c r="W831" s="31"/>
      <c r="X831" s="31"/>
      <c r="Y831" s="31"/>
      <c r="Z831" s="31"/>
      <c r="AA831" s="31"/>
      <c r="AB831" s="31"/>
      <c r="AC831" s="31"/>
      <c r="AD831" s="31"/>
      <c r="AE831" s="31"/>
      <c r="AR831" s="172" t="s">
        <v>140</v>
      </c>
      <c r="AT831" s="172" t="s">
        <v>135</v>
      </c>
      <c r="AU831" s="172" t="s">
        <v>78</v>
      </c>
      <c r="AY831" s="14" t="s">
        <v>141</v>
      </c>
      <c r="BE831" s="173">
        <f>IF(N831="základní",J831,0)</f>
        <v>0</v>
      </c>
      <c r="BF831" s="173">
        <f>IF(N831="snížená",J831,0)</f>
        <v>0</v>
      </c>
      <c r="BG831" s="173">
        <f>IF(N831="zákl. přenesená",J831,0)</f>
        <v>0</v>
      </c>
      <c r="BH831" s="173">
        <f>IF(N831="sníž. přenesená",J831,0)</f>
        <v>0</v>
      </c>
      <c r="BI831" s="173">
        <f>IF(N831="nulová",J831,0)</f>
        <v>0</v>
      </c>
      <c r="BJ831" s="14" t="s">
        <v>86</v>
      </c>
      <c r="BK831" s="173">
        <f>ROUND(I831*H831,2)</f>
        <v>0</v>
      </c>
      <c r="BL831" s="14" t="s">
        <v>140</v>
      </c>
      <c r="BM831" s="172" t="s">
        <v>1557</v>
      </c>
    </row>
    <row r="832" spans="1:65" s="2" customFormat="1" ht="58.5">
      <c r="A832" s="31"/>
      <c r="B832" s="32"/>
      <c r="C832" s="33"/>
      <c r="D832" s="174" t="s">
        <v>143</v>
      </c>
      <c r="E832" s="33"/>
      <c r="F832" s="175" t="s">
        <v>1558</v>
      </c>
      <c r="G832" s="33"/>
      <c r="H832" s="33"/>
      <c r="I832" s="176"/>
      <c r="J832" s="33"/>
      <c r="K832" s="33"/>
      <c r="L832" s="36"/>
      <c r="M832" s="177"/>
      <c r="N832" s="178"/>
      <c r="O832" s="68"/>
      <c r="P832" s="68"/>
      <c r="Q832" s="68"/>
      <c r="R832" s="68"/>
      <c r="S832" s="68"/>
      <c r="T832" s="69"/>
      <c r="U832" s="31"/>
      <c r="V832" s="31"/>
      <c r="W832" s="31"/>
      <c r="X832" s="31"/>
      <c r="Y832" s="31"/>
      <c r="Z832" s="31"/>
      <c r="AA832" s="31"/>
      <c r="AB832" s="31"/>
      <c r="AC832" s="31"/>
      <c r="AD832" s="31"/>
      <c r="AE832" s="31"/>
      <c r="AT832" s="14" t="s">
        <v>143</v>
      </c>
      <c r="AU832" s="14" t="s">
        <v>78</v>
      </c>
    </row>
    <row r="833" spans="1:65" s="2" customFormat="1" ht="19.5">
      <c r="A833" s="31"/>
      <c r="B833" s="32"/>
      <c r="C833" s="33"/>
      <c r="D833" s="174" t="s">
        <v>224</v>
      </c>
      <c r="E833" s="33"/>
      <c r="F833" s="179" t="s">
        <v>588</v>
      </c>
      <c r="G833" s="33"/>
      <c r="H833" s="33"/>
      <c r="I833" s="176"/>
      <c r="J833" s="33"/>
      <c r="K833" s="33"/>
      <c r="L833" s="36"/>
      <c r="M833" s="177"/>
      <c r="N833" s="178"/>
      <c r="O833" s="68"/>
      <c r="P833" s="68"/>
      <c r="Q833" s="68"/>
      <c r="R833" s="68"/>
      <c r="S833" s="68"/>
      <c r="T833" s="69"/>
      <c r="U833" s="31"/>
      <c r="V833" s="31"/>
      <c r="W833" s="31"/>
      <c r="X833" s="31"/>
      <c r="Y833" s="31"/>
      <c r="Z833" s="31"/>
      <c r="AA833" s="31"/>
      <c r="AB833" s="31"/>
      <c r="AC833" s="31"/>
      <c r="AD833" s="31"/>
      <c r="AE833" s="31"/>
      <c r="AT833" s="14" t="s">
        <v>224</v>
      </c>
      <c r="AU833" s="14" t="s">
        <v>78</v>
      </c>
    </row>
    <row r="834" spans="1:65" s="2" customFormat="1" ht="24.2" customHeight="1">
      <c r="A834" s="31"/>
      <c r="B834" s="32"/>
      <c r="C834" s="161" t="s">
        <v>1559</v>
      </c>
      <c r="D834" s="161" t="s">
        <v>135</v>
      </c>
      <c r="E834" s="162" t="s">
        <v>1560</v>
      </c>
      <c r="F834" s="163" t="s">
        <v>1561</v>
      </c>
      <c r="G834" s="164" t="s">
        <v>597</v>
      </c>
      <c r="H834" s="165">
        <v>20</v>
      </c>
      <c r="I834" s="166"/>
      <c r="J834" s="167">
        <f>ROUND(I834*H834,2)</f>
        <v>0</v>
      </c>
      <c r="K834" s="163" t="s">
        <v>139</v>
      </c>
      <c r="L834" s="36"/>
      <c r="M834" s="168" t="s">
        <v>1</v>
      </c>
      <c r="N834" s="169" t="s">
        <v>43</v>
      </c>
      <c r="O834" s="68"/>
      <c r="P834" s="170">
        <f>O834*H834</f>
        <v>0</v>
      </c>
      <c r="Q834" s="170">
        <v>0</v>
      </c>
      <c r="R834" s="170">
        <f>Q834*H834</f>
        <v>0</v>
      </c>
      <c r="S834" s="170">
        <v>0</v>
      </c>
      <c r="T834" s="171">
        <f>S834*H834</f>
        <v>0</v>
      </c>
      <c r="U834" s="31"/>
      <c r="V834" s="31"/>
      <c r="W834" s="31"/>
      <c r="X834" s="31"/>
      <c r="Y834" s="31"/>
      <c r="Z834" s="31"/>
      <c r="AA834" s="31"/>
      <c r="AB834" s="31"/>
      <c r="AC834" s="31"/>
      <c r="AD834" s="31"/>
      <c r="AE834" s="31"/>
      <c r="AR834" s="172" t="s">
        <v>140</v>
      </c>
      <c r="AT834" s="172" t="s">
        <v>135</v>
      </c>
      <c r="AU834" s="172" t="s">
        <v>78</v>
      </c>
      <c r="AY834" s="14" t="s">
        <v>141</v>
      </c>
      <c r="BE834" s="173">
        <f>IF(N834="základní",J834,0)</f>
        <v>0</v>
      </c>
      <c r="BF834" s="173">
        <f>IF(N834="snížená",J834,0)</f>
        <v>0</v>
      </c>
      <c r="BG834" s="173">
        <f>IF(N834="zákl. přenesená",J834,0)</f>
        <v>0</v>
      </c>
      <c r="BH834" s="173">
        <f>IF(N834="sníž. přenesená",J834,0)</f>
        <v>0</v>
      </c>
      <c r="BI834" s="173">
        <f>IF(N834="nulová",J834,0)</f>
        <v>0</v>
      </c>
      <c r="BJ834" s="14" t="s">
        <v>86</v>
      </c>
      <c r="BK834" s="173">
        <f>ROUND(I834*H834,2)</f>
        <v>0</v>
      </c>
      <c r="BL834" s="14" t="s">
        <v>140</v>
      </c>
      <c r="BM834" s="172" t="s">
        <v>1562</v>
      </c>
    </row>
    <row r="835" spans="1:65" s="2" customFormat="1" ht="78">
      <c r="A835" s="31"/>
      <c r="B835" s="32"/>
      <c r="C835" s="33"/>
      <c r="D835" s="174" t="s">
        <v>143</v>
      </c>
      <c r="E835" s="33"/>
      <c r="F835" s="175" t="s">
        <v>1563</v>
      </c>
      <c r="G835" s="33"/>
      <c r="H835" s="33"/>
      <c r="I835" s="176"/>
      <c r="J835" s="33"/>
      <c r="K835" s="33"/>
      <c r="L835" s="36"/>
      <c r="M835" s="177"/>
      <c r="N835" s="178"/>
      <c r="O835" s="68"/>
      <c r="P835" s="68"/>
      <c r="Q835" s="68"/>
      <c r="R835" s="68"/>
      <c r="S835" s="68"/>
      <c r="T835" s="69"/>
      <c r="U835" s="31"/>
      <c r="V835" s="31"/>
      <c r="W835" s="31"/>
      <c r="X835" s="31"/>
      <c r="Y835" s="31"/>
      <c r="Z835" s="31"/>
      <c r="AA835" s="31"/>
      <c r="AB835" s="31"/>
      <c r="AC835" s="31"/>
      <c r="AD835" s="31"/>
      <c r="AE835" s="31"/>
      <c r="AT835" s="14" t="s">
        <v>143</v>
      </c>
      <c r="AU835" s="14" t="s">
        <v>78</v>
      </c>
    </row>
    <row r="836" spans="1:65" s="2" customFormat="1" ht="19.5">
      <c r="A836" s="31"/>
      <c r="B836" s="32"/>
      <c r="C836" s="33"/>
      <c r="D836" s="174" t="s">
        <v>224</v>
      </c>
      <c r="E836" s="33"/>
      <c r="F836" s="179" t="s">
        <v>600</v>
      </c>
      <c r="G836" s="33"/>
      <c r="H836" s="33"/>
      <c r="I836" s="176"/>
      <c r="J836" s="33"/>
      <c r="K836" s="33"/>
      <c r="L836" s="36"/>
      <c r="M836" s="177"/>
      <c r="N836" s="178"/>
      <c r="O836" s="68"/>
      <c r="P836" s="68"/>
      <c r="Q836" s="68"/>
      <c r="R836" s="68"/>
      <c r="S836" s="68"/>
      <c r="T836" s="69"/>
      <c r="U836" s="31"/>
      <c r="V836" s="31"/>
      <c r="W836" s="31"/>
      <c r="X836" s="31"/>
      <c r="Y836" s="31"/>
      <c r="Z836" s="31"/>
      <c r="AA836" s="31"/>
      <c r="AB836" s="31"/>
      <c r="AC836" s="31"/>
      <c r="AD836" s="31"/>
      <c r="AE836" s="31"/>
      <c r="AT836" s="14" t="s">
        <v>224</v>
      </c>
      <c r="AU836" s="14" t="s">
        <v>78</v>
      </c>
    </row>
    <row r="837" spans="1:65" s="2" customFormat="1" ht="24.2" customHeight="1">
      <c r="A837" s="31"/>
      <c r="B837" s="32"/>
      <c r="C837" s="161" t="s">
        <v>1564</v>
      </c>
      <c r="D837" s="161" t="s">
        <v>135</v>
      </c>
      <c r="E837" s="162" t="s">
        <v>1565</v>
      </c>
      <c r="F837" s="163" t="s">
        <v>1566</v>
      </c>
      <c r="G837" s="164" t="s">
        <v>597</v>
      </c>
      <c r="H837" s="165">
        <v>20</v>
      </c>
      <c r="I837" s="166"/>
      <c r="J837" s="167">
        <f>ROUND(I837*H837,2)</f>
        <v>0</v>
      </c>
      <c r="K837" s="163" t="s">
        <v>139</v>
      </c>
      <c r="L837" s="36"/>
      <c r="M837" s="168" t="s">
        <v>1</v>
      </c>
      <c r="N837" s="169" t="s">
        <v>43</v>
      </c>
      <c r="O837" s="68"/>
      <c r="P837" s="170">
        <f>O837*H837</f>
        <v>0</v>
      </c>
      <c r="Q837" s="170">
        <v>0</v>
      </c>
      <c r="R837" s="170">
        <f>Q837*H837</f>
        <v>0</v>
      </c>
      <c r="S837" s="170">
        <v>0</v>
      </c>
      <c r="T837" s="171">
        <f>S837*H837</f>
        <v>0</v>
      </c>
      <c r="U837" s="31"/>
      <c r="V837" s="31"/>
      <c r="W837" s="31"/>
      <c r="X837" s="31"/>
      <c r="Y837" s="31"/>
      <c r="Z837" s="31"/>
      <c r="AA837" s="31"/>
      <c r="AB837" s="31"/>
      <c r="AC837" s="31"/>
      <c r="AD837" s="31"/>
      <c r="AE837" s="31"/>
      <c r="AR837" s="172" t="s">
        <v>140</v>
      </c>
      <c r="AT837" s="172" t="s">
        <v>135</v>
      </c>
      <c r="AU837" s="172" t="s">
        <v>78</v>
      </c>
      <c r="AY837" s="14" t="s">
        <v>141</v>
      </c>
      <c r="BE837" s="173">
        <f>IF(N837="základní",J837,0)</f>
        <v>0</v>
      </c>
      <c r="BF837" s="173">
        <f>IF(N837="snížená",J837,0)</f>
        <v>0</v>
      </c>
      <c r="BG837" s="173">
        <f>IF(N837="zákl. přenesená",J837,0)</f>
        <v>0</v>
      </c>
      <c r="BH837" s="173">
        <f>IF(N837="sníž. přenesená",J837,0)</f>
        <v>0</v>
      </c>
      <c r="BI837" s="173">
        <f>IF(N837="nulová",J837,0)</f>
        <v>0</v>
      </c>
      <c r="BJ837" s="14" t="s">
        <v>86</v>
      </c>
      <c r="BK837" s="173">
        <f>ROUND(I837*H837,2)</f>
        <v>0</v>
      </c>
      <c r="BL837" s="14" t="s">
        <v>140</v>
      </c>
      <c r="BM837" s="172" t="s">
        <v>1567</v>
      </c>
    </row>
    <row r="838" spans="1:65" s="2" customFormat="1" ht="78">
      <c r="A838" s="31"/>
      <c r="B838" s="32"/>
      <c r="C838" s="33"/>
      <c r="D838" s="174" t="s">
        <v>143</v>
      </c>
      <c r="E838" s="33"/>
      <c r="F838" s="175" t="s">
        <v>1568</v>
      </c>
      <c r="G838" s="33"/>
      <c r="H838" s="33"/>
      <c r="I838" s="176"/>
      <c r="J838" s="33"/>
      <c r="K838" s="33"/>
      <c r="L838" s="36"/>
      <c r="M838" s="177"/>
      <c r="N838" s="178"/>
      <c r="O838" s="68"/>
      <c r="P838" s="68"/>
      <c r="Q838" s="68"/>
      <c r="R838" s="68"/>
      <c r="S838" s="68"/>
      <c r="T838" s="69"/>
      <c r="U838" s="31"/>
      <c r="V838" s="31"/>
      <c r="W838" s="31"/>
      <c r="X838" s="31"/>
      <c r="Y838" s="31"/>
      <c r="Z838" s="31"/>
      <c r="AA838" s="31"/>
      <c r="AB838" s="31"/>
      <c r="AC838" s="31"/>
      <c r="AD838" s="31"/>
      <c r="AE838" s="31"/>
      <c r="AT838" s="14" t="s">
        <v>143</v>
      </c>
      <c r="AU838" s="14" t="s">
        <v>78</v>
      </c>
    </row>
    <row r="839" spans="1:65" s="2" customFormat="1" ht="19.5">
      <c r="A839" s="31"/>
      <c r="B839" s="32"/>
      <c r="C839" s="33"/>
      <c r="D839" s="174" t="s">
        <v>224</v>
      </c>
      <c r="E839" s="33"/>
      <c r="F839" s="179" t="s">
        <v>600</v>
      </c>
      <c r="G839" s="33"/>
      <c r="H839" s="33"/>
      <c r="I839" s="176"/>
      <c r="J839" s="33"/>
      <c r="K839" s="33"/>
      <c r="L839" s="36"/>
      <c r="M839" s="177"/>
      <c r="N839" s="178"/>
      <c r="O839" s="68"/>
      <c r="P839" s="68"/>
      <c r="Q839" s="68"/>
      <c r="R839" s="68"/>
      <c r="S839" s="68"/>
      <c r="T839" s="69"/>
      <c r="U839" s="31"/>
      <c r="V839" s="31"/>
      <c r="W839" s="31"/>
      <c r="X839" s="31"/>
      <c r="Y839" s="31"/>
      <c r="Z839" s="31"/>
      <c r="AA839" s="31"/>
      <c r="AB839" s="31"/>
      <c r="AC839" s="31"/>
      <c r="AD839" s="31"/>
      <c r="AE839" s="31"/>
      <c r="AT839" s="14" t="s">
        <v>224</v>
      </c>
      <c r="AU839" s="14" t="s">
        <v>78</v>
      </c>
    </row>
    <row r="840" spans="1:65" s="2" customFormat="1" ht="24.2" customHeight="1">
      <c r="A840" s="31"/>
      <c r="B840" s="32"/>
      <c r="C840" s="161" t="s">
        <v>1569</v>
      </c>
      <c r="D840" s="161" t="s">
        <v>135</v>
      </c>
      <c r="E840" s="162" t="s">
        <v>1570</v>
      </c>
      <c r="F840" s="163" t="s">
        <v>1571</v>
      </c>
      <c r="G840" s="164" t="s">
        <v>574</v>
      </c>
      <c r="H840" s="165">
        <v>600</v>
      </c>
      <c r="I840" s="166"/>
      <c r="J840" s="167">
        <f>ROUND(I840*H840,2)</f>
        <v>0</v>
      </c>
      <c r="K840" s="163" t="s">
        <v>139</v>
      </c>
      <c r="L840" s="36"/>
      <c r="M840" s="168" t="s">
        <v>1</v>
      </c>
      <c r="N840" s="169" t="s">
        <v>43</v>
      </c>
      <c r="O840" s="68"/>
      <c r="P840" s="170">
        <f>O840*H840</f>
        <v>0</v>
      </c>
      <c r="Q840" s="170">
        <v>0</v>
      </c>
      <c r="R840" s="170">
        <f>Q840*H840</f>
        <v>0</v>
      </c>
      <c r="S840" s="170">
        <v>0</v>
      </c>
      <c r="T840" s="171">
        <f>S840*H840</f>
        <v>0</v>
      </c>
      <c r="U840" s="31"/>
      <c r="V840" s="31"/>
      <c r="W840" s="31"/>
      <c r="X840" s="31"/>
      <c r="Y840" s="31"/>
      <c r="Z840" s="31"/>
      <c r="AA840" s="31"/>
      <c r="AB840" s="31"/>
      <c r="AC840" s="31"/>
      <c r="AD840" s="31"/>
      <c r="AE840" s="31"/>
      <c r="AR840" s="172" t="s">
        <v>140</v>
      </c>
      <c r="AT840" s="172" t="s">
        <v>135</v>
      </c>
      <c r="AU840" s="172" t="s">
        <v>78</v>
      </c>
      <c r="AY840" s="14" t="s">
        <v>141</v>
      </c>
      <c r="BE840" s="173">
        <f>IF(N840="základní",J840,0)</f>
        <v>0</v>
      </c>
      <c r="BF840" s="173">
        <f>IF(N840="snížená",J840,0)</f>
        <v>0</v>
      </c>
      <c r="BG840" s="173">
        <f>IF(N840="zákl. přenesená",J840,0)</f>
        <v>0</v>
      </c>
      <c r="BH840" s="173">
        <f>IF(N840="sníž. přenesená",J840,0)</f>
        <v>0</v>
      </c>
      <c r="BI840" s="173">
        <f>IF(N840="nulová",J840,0)</f>
        <v>0</v>
      </c>
      <c r="BJ840" s="14" t="s">
        <v>86</v>
      </c>
      <c r="BK840" s="173">
        <f>ROUND(I840*H840,2)</f>
        <v>0</v>
      </c>
      <c r="BL840" s="14" t="s">
        <v>140</v>
      </c>
      <c r="BM840" s="172" t="s">
        <v>1572</v>
      </c>
    </row>
    <row r="841" spans="1:65" s="2" customFormat="1" ht="78">
      <c r="A841" s="31"/>
      <c r="B841" s="32"/>
      <c r="C841" s="33"/>
      <c r="D841" s="174" t="s">
        <v>143</v>
      </c>
      <c r="E841" s="33"/>
      <c r="F841" s="175" t="s">
        <v>1573</v>
      </c>
      <c r="G841" s="33"/>
      <c r="H841" s="33"/>
      <c r="I841" s="176"/>
      <c r="J841" s="33"/>
      <c r="K841" s="33"/>
      <c r="L841" s="36"/>
      <c r="M841" s="177"/>
      <c r="N841" s="178"/>
      <c r="O841" s="68"/>
      <c r="P841" s="68"/>
      <c r="Q841" s="68"/>
      <c r="R841" s="68"/>
      <c r="S841" s="68"/>
      <c r="T841" s="69"/>
      <c r="U841" s="31"/>
      <c r="V841" s="31"/>
      <c r="W841" s="31"/>
      <c r="X841" s="31"/>
      <c r="Y841" s="31"/>
      <c r="Z841" s="31"/>
      <c r="AA841" s="31"/>
      <c r="AB841" s="31"/>
      <c r="AC841" s="31"/>
      <c r="AD841" s="31"/>
      <c r="AE841" s="31"/>
      <c r="AT841" s="14" t="s">
        <v>143</v>
      </c>
      <c r="AU841" s="14" t="s">
        <v>78</v>
      </c>
    </row>
    <row r="842" spans="1:65" s="2" customFormat="1" ht="19.5">
      <c r="A842" s="31"/>
      <c r="B842" s="32"/>
      <c r="C842" s="33"/>
      <c r="D842" s="174" t="s">
        <v>224</v>
      </c>
      <c r="E842" s="33"/>
      <c r="F842" s="179" t="s">
        <v>1574</v>
      </c>
      <c r="G842" s="33"/>
      <c r="H842" s="33"/>
      <c r="I842" s="176"/>
      <c r="J842" s="33"/>
      <c r="K842" s="33"/>
      <c r="L842" s="36"/>
      <c r="M842" s="177"/>
      <c r="N842" s="178"/>
      <c r="O842" s="68"/>
      <c r="P842" s="68"/>
      <c r="Q842" s="68"/>
      <c r="R842" s="68"/>
      <c r="S842" s="68"/>
      <c r="T842" s="69"/>
      <c r="U842" s="31"/>
      <c r="V842" s="31"/>
      <c r="W842" s="31"/>
      <c r="X842" s="31"/>
      <c r="Y842" s="31"/>
      <c r="Z842" s="31"/>
      <c r="AA842" s="31"/>
      <c r="AB842" s="31"/>
      <c r="AC842" s="31"/>
      <c r="AD842" s="31"/>
      <c r="AE842" s="31"/>
      <c r="AT842" s="14" t="s">
        <v>224</v>
      </c>
      <c r="AU842" s="14" t="s">
        <v>78</v>
      </c>
    </row>
    <row r="843" spans="1:65" s="2" customFormat="1" ht="24.2" customHeight="1">
      <c r="A843" s="31"/>
      <c r="B843" s="32"/>
      <c r="C843" s="161" t="s">
        <v>1575</v>
      </c>
      <c r="D843" s="161" t="s">
        <v>135</v>
      </c>
      <c r="E843" s="162" t="s">
        <v>1576</v>
      </c>
      <c r="F843" s="163" t="s">
        <v>1577</v>
      </c>
      <c r="G843" s="164" t="s">
        <v>574</v>
      </c>
      <c r="H843" s="165">
        <v>600</v>
      </c>
      <c r="I843" s="166"/>
      <c r="J843" s="167">
        <f>ROUND(I843*H843,2)</f>
        <v>0</v>
      </c>
      <c r="K843" s="163" t="s">
        <v>139</v>
      </c>
      <c r="L843" s="36"/>
      <c r="M843" s="168" t="s">
        <v>1</v>
      </c>
      <c r="N843" s="169" t="s">
        <v>43</v>
      </c>
      <c r="O843" s="68"/>
      <c r="P843" s="170">
        <f>O843*H843</f>
        <v>0</v>
      </c>
      <c r="Q843" s="170">
        <v>0</v>
      </c>
      <c r="R843" s="170">
        <f>Q843*H843</f>
        <v>0</v>
      </c>
      <c r="S843" s="170">
        <v>0</v>
      </c>
      <c r="T843" s="171">
        <f>S843*H843</f>
        <v>0</v>
      </c>
      <c r="U843" s="31"/>
      <c r="V843" s="31"/>
      <c r="W843" s="31"/>
      <c r="X843" s="31"/>
      <c r="Y843" s="31"/>
      <c r="Z843" s="31"/>
      <c r="AA843" s="31"/>
      <c r="AB843" s="31"/>
      <c r="AC843" s="31"/>
      <c r="AD843" s="31"/>
      <c r="AE843" s="31"/>
      <c r="AR843" s="172" t="s">
        <v>140</v>
      </c>
      <c r="AT843" s="172" t="s">
        <v>135</v>
      </c>
      <c r="AU843" s="172" t="s">
        <v>78</v>
      </c>
      <c r="AY843" s="14" t="s">
        <v>141</v>
      </c>
      <c r="BE843" s="173">
        <f>IF(N843="základní",J843,0)</f>
        <v>0</v>
      </c>
      <c r="BF843" s="173">
        <f>IF(N843="snížená",J843,0)</f>
        <v>0</v>
      </c>
      <c r="BG843" s="173">
        <f>IF(N843="zákl. přenesená",J843,0)</f>
        <v>0</v>
      </c>
      <c r="BH843" s="173">
        <f>IF(N843="sníž. přenesená",J843,0)</f>
        <v>0</v>
      </c>
      <c r="BI843" s="173">
        <f>IF(N843="nulová",J843,0)</f>
        <v>0</v>
      </c>
      <c r="BJ843" s="14" t="s">
        <v>86</v>
      </c>
      <c r="BK843" s="173">
        <f>ROUND(I843*H843,2)</f>
        <v>0</v>
      </c>
      <c r="BL843" s="14" t="s">
        <v>140</v>
      </c>
      <c r="BM843" s="172" t="s">
        <v>1578</v>
      </c>
    </row>
    <row r="844" spans="1:65" s="2" customFormat="1" ht="78">
      <c r="A844" s="31"/>
      <c r="B844" s="32"/>
      <c r="C844" s="33"/>
      <c r="D844" s="174" t="s">
        <v>143</v>
      </c>
      <c r="E844" s="33"/>
      <c r="F844" s="175" t="s">
        <v>1579</v>
      </c>
      <c r="G844" s="33"/>
      <c r="H844" s="33"/>
      <c r="I844" s="176"/>
      <c r="J844" s="33"/>
      <c r="K844" s="33"/>
      <c r="L844" s="36"/>
      <c r="M844" s="177"/>
      <c r="N844" s="178"/>
      <c r="O844" s="68"/>
      <c r="P844" s="68"/>
      <c r="Q844" s="68"/>
      <c r="R844" s="68"/>
      <c r="S844" s="68"/>
      <c r="T844" s="69"/>
      <c r="U844" s="31"/>
      <c r="V844" s="31"/>
      <c r="W844" s="31"/>
      <c r="X844" s="31"/>
      <c r="Y844" s="31"/>
      <c r="Z844" s="31"/>
      <c r="AA844" s="31"/>
      <c r="AB844" s="31"/>
      <c r="AC844" s="31"/>
      <c r="AD844" s="31"/>
      <c r="AE844" s="31"/>
      <c r="AT844" s="14" t="s">
        <v>143</v>
      </c>
      <c r="AU844" s="14" t="s">
        <v>78</v>
      </c>
    </row>
    <row r="845" spans="1:65" s="2" customFormat="1" ht="19.5">
      <c r="A845" s="31"/>
      <c r="B845" s="32"/>
      <c r="C845" s="33"/>
      <c r="D845" s="174" t="s">
        <v>224</v>
      </c>
      <c r="E845" s="33"/>
      <c r="F845" s="179" t="s">
        <v>1574</v>
      </c>
      <c r="G845" s="33"/>
      <c r="H845" s="33"/>
      <c r="I845" s="176"/>
      <c r="J845" s="33"/>
      <c r="K845" s="33"/>
      <c r="L845" s="36"/>
      <c r="M845" s="177"/>
      <c r="N845" s="178"/>
      <c r="O845" s="68"/>
      <c r="P845" s="68"/>
      <c r="Q845" s="68"/>
      <c r="R845" s="68"/>
      <c r="S845" s="68"/>
      <c r="T845" s="69"/>
      <c r="U845" s="31"/>
      <c r="V845" s="31"/>
      <c r="W845" s="31"/>
      <c r="X845" s="31"/>
      <c r="Y845" s="31"/>
      <c r="Z845" s="31"/>
      <c r="AA845" s="31"/>
      <c r="AB845" s="31"/>
      <c r="AC845" s="31"/>
      <c r="AD845" s="31"/>
      <c r="AE845" s="31"/>
      <c r="AT845" s="14" t="s">
        <v>224</v>
      </c>
      <c r="AU845" s="14" t="s">
        <v>78</v>
      </c>
    </row>
    <row r="846" spans="1:65" s="2" customFormat="1" ht="16.5" customHeight="1">
      <c r="A846" s="31"/>
      <c r="B846" s="32"/>
      <c r="C846" s="161" t="s">
        <v>1580</v>
      </c>
      <c r="D846" s="161" t="s">
        <v>135</v>
      </c>
      <c r="E846" s="162" t="s">
        <v>1581</v>
      </c>
      <c r="F846" s="163" t="s">
        <v>1582</v>
      </c>
      <c r="G846" s="164" t="s">
        <v>1583</v>
      </c>
      <c r="H846" s="165">
        <v>50</v>
      </c>
      <c r="I846" s="166"/>
      <c r="J846" s="167">
        <f>ROUND(I846*H846,2)</f>
        <v>0</v>
      </c>
      <c r="K846" s="163" t="s">
        <v>139</v>
      </c>
      <c r="L846" s="36"/>
      <c r="M846" s="168" t="s">
        <v>1</v>
      </c>
      <c r="N846" s="169" t="s">
        <v>43</v>
      </c>
      <c r="O846" s="68"/>
      <c r="P846" s="170">
        <f>O846*H846</f>
        <v>0</v>
      </c>
      <c r="Q846" s="170">
        <v>0</v>
      </c>
      <c r="R846" s="170">
        <f>Q846*H846</f>
        <v>0</v>
      </c>
      <c r="S846" s="170">
        <v>0</v>
      </c>
      <c r="T846" s="171">
        <f>S846*H846</f>
        <v>0</v>
      </c>
      <c r="U846" s="31"/>
      <c r="V846" s="31"/>
      <c r="W846" s="31"/>
      <c r="X846" s="31"/>
      <c r="Y846" s="31"/>
      <c r="Z846" s="31"/>
      <c r="AA846" s="31"/>
      <c r="AB846" s="31"/>
      <c r="AC846" s="31"/>
      <c r="AD846" s="31"/>
      <c r="AE846" s="31"/>
      <c r="AR846" s="172" t="s">
        <v>140</v>
      </c>
      <c r="AT846" s="172" t="s">
        <v>135</v>
      </c>
      <c r="AU846" s="172" t="s">
        <v>78</v>
      </c>
      <c r="AY846" s="14" t="s">
        <v>141</v>
      </c>
      <c r="BE846" s="173">
        <f>IF(N846="základní",J846,0)</f>
        <v>0</v>
      </c>
      <c r="BF846" s="173">
        <f>IF(N846="snížená",J846,0)</f>
        <v>0</v>
      </c>
      <c r="BG846" s="173">
        <f>IF(N846="zákl. přenesená",J846,0)</f>
        <v>0</v>
      </c>
      <c r="BH846" s="173">
        <f>IF(N846="sníž. přenesená",J846,0)</f>
        <v>0</v>
      </c>
      <c r="BI846" s="173">
        <f>IF(N846="nulová",J846,0)</f>
        <v>0</v>
      </c>
      <c r="BJ846" s="14" t="s">
        <v>86</v>
      </c>
      <c r="BK846" s="173">
        <f>ROUND(I846*H846,2)</f>
        <v>0</v>
      </c>
      <c r="BL846" s="14" t="s">
        <v>140</v>
      </c>
      <c r="BM846" s="172" t="s">
        <v>1584</v>
      </c>
    </row>
    <row r="847" spans="1:65" s="2" customFormat="1" ht="29.25">
      <c r="A847" s="31"/>
      <c r="B847" s="32"/>
      <c r="C847" s="33"/>
      <c r="D847" s="174" t="s">
        <v>143</v>
      </c>
      <c r="E847" s="33"/>
      <c r="F847" s="175" t="s">
        <v>1585</v>
      </c>
      <c r="G847" s="33"/>
      <c r="H847" s="33"/>
      <c r="I847" s="176"/>
      <c r="J847" s="33"/>
      <c r="K847" s="33"/>
      <c r="L847" s="36"/>
      <c r="M847" s="177"/>
      <c r="N847" s="178"/>
      <c r="O847" s="68"/>
      <c r="P847" s="68"/>
      <c r="Q847" s="68"/>
      <c r="R847" s="68"/>
      <c r="S847" s="68"/>
      <c r="T847" s="69"/>
      <c r="U847" s="31"/>
      <c r="V847" s="31"/>
      <c r="W847" s="31"/>
      <c r="X847" s="31"/>
      <c r="Y847" s="31"/>
      <c r="Z847" s="31"/>
      <c r="AA847" s="31"/>
      <c r="AB847" s="31"/>
      <c r="AC847" s="31"/>
      <c r="AD847" s="31"/>
      <c r="AE847" s="31"/>
      <c r="AT847" s="14" t="s">
        <v>143</v>
      </c>
      <c r="AU847" s="14" t="s">
        <v>78</v>
      </c>
    </row>
    <row r="848" spans="1:65" s="2" customFormat="1" ht="16.5" customHeight="1">
      <c r="A848" s="31"/>
      <c r="B848" s="32"/>
      <c r="C848" s="161" t="s">
        <v>1586</v>
      </c>
      <c r="D848" s="161" t="s">
        <v>135</v>
      </c>
      <c r="E848" s="162" t="s">
        <v>1587</v>
      </c>
      <c r="F848" s="163" t="s">
        <v>1588</v>
      </c>
      <c r="G848" s="164" t="s">
        <v>1583</v>
      </c>
      <c r="H848" s="165">
        <v>50</v>
      </c>
      <c r="I848" s="166"/>
      <c r="J848" s="167">
        <f>ROUND(I848*H848,2)</f>
        <v>0</v>
      </c>
      <c r="K848" s="163" t="s">
        <v>139</v>
      </c>
      <c r="L848" s="36"/>
      <c r="M848" s="168" t="s">
        <v>1</v>
      </c>
      <c r="N848" s="169" t="s">
        <v>43</v>
      </c>
      <c r="O848" s="68"/>
      <c r="P848" s="170">
        <f>O848*H848</f>
        <v>0</v>
      </c>
      <c r="Q848" s="170">
        <v>0</v>
      </c>
      <c r="R848" s="170">
        <f>Q848*H848</f>
        <v>0</v>
      </c>
      <c r="S848" s="170">
        <v>0</v>
      </c>
      <c r="T848" s="171">
        <f>S848*H848</f>
        <v>0</v>
      </c>
      <c r="U848" s="31"/>
      <c r="V848" s="31"/>
      <c r="W848" s="31"/>
      <c r="X848" s="31"/>
      <c r="Y848" s="31"/>
      <c r="Z848" s="31"/>
      <c r="AA848" s="31"/>
      <c r="AB848" s="31"/>
      <c r="AC848" s="31"/>
      <c r="AD848" s="31"/>
      <c r="AE848" s="31"/>
      <c r="AR848" s="172" t="s">
        <v>140</v>
      </c>
      <c r="AT848" s="172" t="s">
        <v>135</v>
      </c>
      <c r="AU848" s="172" t="s">
        <v>78</v>
      </c>
      <c r="AY848" s="14" t="s">
        <v>141</v>
      </c>
      <c r="BE848" s="173">
        <f>IF(N848="základní",J848,0)</f>
        <v>0</v>
      </c>
      <c r="BF848" s="173">
        <f>IF(N848="snížená",J848,0)</f>
        <v>0</v>
      </c>
      <c r="BG848" s="173">
        <f>IF(N848="zákl. přenesená",J848,0)</f>
        <v>0</v>
      </c>
      <c r="BH848" s="173">
        <f>IF(N848="sníž. přenesená",J848,0)</f>
        <v>0</v>
      </c>
      <c r="BI848" s="173">
        <f>IF(N848="nulová",J848,0)</f>
        <v>0</v>
      </c>
      <c r="BJ848" s="14" t="s">
        <v>86</v>
      </c>
      <c r="BK848" s="173">
        <f>ROUND(I848*H848,2)</f>
        <v>0</v>
      </c>
      <c r="BL848" s="14" t="s">
        <v>140</v>
      </c>
      <c r="BM848" s="172" t="s">
        <v>1589</v>
      </c>
    </row>
    <row r="849" spans="1:65" s="2" customFormat="1" ht="29.25">
      <c r="A849" s="31"/>
      <c r="B849" s="32"/>
      <c r="C849" s="33"/>
      <c r="D849" s="174" t="s">
        <v>143</v>
      </c>
      <c r="E849" s="33"/>
      <c r="F849" s="175" t="s">
        <v>1590</v>
      </c>
      <c r="G849" s="33"/>
      <c r="H849" s="33"/>
      <c r="I849" s="176"/>
      <c r="J849" s="33"/>
      <c r="K849" s="33"/>
      <c r="L849" s="36"/>
      <c r="M849" s="177"/>
      <c r="N849" s="178"/>
      <c r="O849" s="68"/>
      <c r="P849" s="68"/>
      <c r="Q849" s="68"/>
      <c r="R849" s="68"/>
      <c r="S849" s="68"/>
      <c r="T849" s="69"/>
      <c r="U849" s="31"/>
      <c r="V849" s="31"/>
      <c r="W849" s="31"/>
      <c r="X849" s="31"/>
      <c r="Y849" s="31"/>
      <c r="Z849" s="31"/>
      <c r="AA849" s="31"/>
      <c r="AB849" s="31"/>
      <c r="AC849" s="31"/>
      <c r="AD849" s="31"/>
      <c r="AE849" s="31"/>
      <c r="AT849" s="14" t="s">
        <v>143</v>
      </c>
      <c r="AU849" s="14" t="s">
        <v>78</v>
      </c>
    </row>
    <row r="850" spans="1:65" s="2" customFormat="1" ht="16.5" customHeight="1">
      <c r="A850" s="31"/>
      <c r="B850" s="32"/>
      <c r="C850" s="161" t="s">
        <v>1591</v>
      </c>
      <c r="D850" s="161" t="s">
        <v>135</v>
      </c>
      <c r="E850" s="162" t="s">
        <v>1592</v>
      </c>
      <c r="F850" s="163" t="s">
        <v>1593</v>
      </c>
      <c r="G850" s="164" t="s">
        <v>1583</v>
      </c>
      <c r="H850" s="165">
        <v>50</v>
      </c>
      <c r="I850" s="166"/>
      <c r="J850" s="167">
        <f>ROUND(I850*H850,2)</f>
        <v>0</v>
      </c>
      <c r="K850" s="163" t="s">
        <v>139</v>
      </c>
      <c r="L850" s="36"/>
      <c r="M850" s="168" t="s">
        <v>1</v>
      </c>
      <c r="N850" s="169" t="s">
        <v>43</v>
      </c>
      <c r="O850" s="68"/>
      <c r="P850" s="170">
        <f>O850*H850</f>
        <v>0</v>
      </c>
      <c r="Q850" s="170">
        <v>0</v>
      </c>
      <c r="R850" s="170">
        <f>Q850*H850</f>
        <v>0</v>
      </c>
      <c r="S850" s="170">
        <v>0</v>
      </c>
      <c r="T850" s="171">
        <f>S850*H850</f>
        <v>0</v>
      </c>
      <c r="U850" s="31"/>
      <c r="V850" s="31"/>
      <c r="W850" s="31"/>
      <c r="X850" s="31"/>
      <c r="Y850" s="31"/>
      <c r="Z850" s="31"/>
      <c r="AA850" s="31"/>
      <c r="AB850" s="31"/>
      <c r="AC850" s="31"/>
      <c r="AD850" s="31"/>
      <c r="AE850" s="31"/>
      <c r="AR850" s="172" t="s">
        <v>140</v>
      </c>
      <c r="AT850" s="172" t="s">
        <v>135</v>
      </c>
      <c r="AU850" s="172" t="s">
        <v>78</v>
      </c>
      <c r="AY850" s="14" t="s">
        <v>141</v>
      </c>
      <c r="BE850" s="173">
        <f>IF(N850="základní",J850,0)</f>
        <v>0</v>
      </c>
      <c r="BF850" s="173">
        <f>IF(N850="snížená",J850,0)</f>
        <v>0</v>
      </c>
      <c r="BG850" s="173">
        <f>IF(N850="zákl. přenesená",J850,0)</f>
        <v>0</v>
      </c>
      <c r="BH850" s="173">
        <f>IF(N850="sníž. přenesená",J850,0)</f>
        <v>0</v>
      </c>
      <c r="BI850" s="173">
        <f>IF(N850="nulová",J850,0)</f>
        <v>0</v>
      </c>
      <c r="BJ850" s="14" t="s">
        <v>86</v>
      </c>
      <c r="BK850" s="173">
        <f>ROUND(I850*H850,2)</f>
        <v>0</v>
      </c>
      <c r="BL850" s="14" t="s">
        <v>140</v>
      </c>
      <c r="BM850" s="172" t="s">
        <v>1594</v>
      </c>
    </row>
    <row r="851" spans="1:65" s="2" customFormat="1" ht="29.25">
      <c r="A851" s="31"/>
      <c r="B851" s="32"/>
      <c r="C851" s="33"/>
      <c r="D851" s="174" t="s">
        <v>143</v>
      </c>
      <c r="E851" s="33"/>
      <c r="F851" s="175" t="s">
        <v>1595</v>
      </c>
      <c r="G851" s="33"/>
      <c r="H851" s="33"/>
      <c r="I851" s="176"/>
      <c r="J851" s="33"/>
      <c r="K851" s="33"/>
      <c r="L851" s="36"/>
      <c r="M851" s="177"/>
      <c r="N851" s="178"/>
      <c r="O851" s="68"/>
      <c r="P851" s="68"/>
      <c r="Q851" s="68"/>
      <c r="R851" s="68"/>
      <c r="S851" s="68"/>
      <c r="T851" s="69"/>
      <c r="U851" s="31"/>
      <c r="V851" s="31"/>
      <c r="W851" s="31"/>
      <c r="X851" s="31"/>
      <c r="Y851" s="31"/>
      <c r="Z851" s="31"/>
      <c r="AA851" s="31"/>
      <c r="AB851" s="31"/>
      <c r="AC851" s="31"/>
      <c r="AD851" s="31"/>
      <c r="AE851" s="31"/>
      <c r="AT851" s="14" t="s">
        <v>143</v>
      </c>
      <c r="AU851" s="14" t="s">
        <v>78</v>
      </c>
    </row>
    <row r="852" spans="1:65" s="2" customFormat="1" ht="16.5" customHeight="1">
      <c r="A852" s="31"/>
      <c r="B852" s="32"/>
      <c r="C852" s="161" t="s">
        <v>1596</v>
      </c>
      <c r="D852" s="161" t="s">
        <v>135</v>
      </c>
      <c r="E852" s="162" t="s">
        <v>1597</v>
      </c>
      <c r="F852" s="163" t="s">
        <v>1598</v>
      </c>
      <c r="G852" s="164" t="s">
        <v>147</v>
      </c>
      <c r="H852" s="165">
        <v>10</v>
      </c>
      <c r="I852" s="166"/>
      <c r="J852" s="167">
        <f>ROUND(I852*H852,2)</f>
        <v>0</v>
      </c>
      <c r="K852" s="163" t="s">
        <v>139</v>
      </c>
      <c r="L852" s="36"/>
      <c r="M852" s="168" t="s">
        <v>1</v>
      </c>
      <c r="N852" s="169" t="s">
        <v>43</v>
      </c>
      <c r="O852" s="68"/>
      <c r="P852" s="170">
        <f>O852*H852</f>
        <v>0</v>
      </c>
      <c r="Q852" s="170">
        <v>0</v>
      </c>
      <c r="R852" s="170">
        <f>Q852*H852</f>
        <v>0</v>
      </c>
      <c r="S852" s="170">
        <v>0</v>
      </c>
      <c r="T852" s="171">
        <f>S852*H852</f>
        <v>0</v>
      </c>
      <c r="U852" s="31"/>
      <c r="V852" s="31"/>
      <c r="W852" s="31"/>
      <c r="X852" s="31"/>
      <c r="Y852" s="31"/>
      <c r="Z852" s="31"/>
      <c r="AA852" s="31"/>
      <c r="AB852" s="31"/>
      <c r="AC852" s="31"/>
      <c r="AD852" s="31"/>
      <c r="AE852" s="31"/>
      <c r="AR852" s="172" t="s">
        <v>140</v>
      </c>
      <c r="AT852" s="172" t="s">
        <v>135</v>
      </c>
      <c r="AU852" s="172" t="s">
        <v>78</v>
      </c>
      <c r="AY852" s="14" t="s">
        <v>141</v>
      </c>
      <c r="BE852" s="173">
        <f>IF(N852="základní",J852,0)</f>
        <v>0</v>
      </c>
      <c r="BF852" s="173">
        <f>IF(N852="snížená",J852,0)</f>
        <v>0</v>
      </c>
      <c r="BG852" s="173">
        <f>IF(N852="zákl. přenesená",J852,0)</f>
        <v>0</v>
      </c>
      <c r="BH852" s="173">
        <f>IF(N852="sníž. přenesená",J852,0)</f>
        <v>0</v>
      </c>
      <c r="BI852" s="173">
        <f>IF(N852="nulová",J852,0)</f>
        <v>0</v>
      </c>
      <c r="BJ852" s="14" t="s">
        <v>86</v>
      </c>
      <c r="BK852" s="173">
        <f>ROUND(I852*H852,2)</f>
        <v>0</v>
      </c>
      <c r="BL852" s="14" t="s">
        <v>140</v>
      </c>
      <c r="BM852" s="172" t="s">
        <v>1599</v>
      </c>
    </row>
    <row r="853" spans="1:65" s="2" customFormat="1" ht="39">
      <c r="A853" s="31"/>
      <c r="B853" s="32"/>
      <c r="C853" s="33"/>
      <c r="D853" s="174" t="s">
        <v>143</v>
      </c>
      <c r="E853" s="33"/>
      <c r="F853" s="175" t="s">
        <v>1600</v>
      </c>
      <c r="G853" s="33"/>
      <c r="H853" s="33"/>
      <c r="I853" s="176"/>
      <c r="J853" s="33"/>
      <c r="K853" s="33"/>
      <c r="L853" s="36"/>
      <c r="M853" s="177"/>
      <c r="N853" s="178"/>
      <c r="O853" s="68"/>
      <c r="P853" s="68"/>
      <c r="Q853" s="68"/>
      <c r="R853" s="68"/>
      <c r="S853" s="68"/>
      <c r="T853" s="69"/>
      <c r="U853" s="31"/>
      <c r="V853" s="31"/>
      <c r="W853" s="31"/>
      <c r="X853" s="31"/>
      <c r="Y853" s="31"/>
      <c r="Z853" s="31"/>
      <c r="AA853" s="31"/>
      <c r="AB853" s="31"/>
      <c r="AC853" s="31"/>
      <c r="AD853" s="31"/>
      <c r="AE853" s="31"/>
      <c r="AT853" s="14" t="s">
        <v>143</v>
      </c>
      <c r="AU853" s="14" t="s">
        <v>78</v>
      </c>
    </row>
    <row r="854" spans="1:65" s="2" customFormat="1" ht="16.5" customHeight="1">
      <c r="A854" s="31"/>
      <c r="B854" s="32"/>
      <c r="C854" s="161" t="s">
        <v>1601</v>
      </c>
      <c r="D854" s="161" t="s">
        <v>135</v>
      </c>
      <c r="E854" s="162" t="s">
        <v>1602</v>
      </c>
      <c r="F854" s="163" t="s">
        <v>1603</v>
      </c>
      <c r="G854" s="164" t="s">
        <v>147</v>
      </c>
      <c r="H854" s="165">
        <v>10</v>
      </c>
      <c r="I854" s="166"/>
      <c r="J854" s="167">
        <f>ROUND(I854*H854,2)</f>
        <v>0</v>
      </c>
      <c r="K854" s="163" t="s">
        <v>139</v>
      </c>
      <c r="L854" s="36"/>
      <c r="M854" s="168" t="s">
        <v>1</v>
      </c>
      <c r="N854" s="169" t="s">
        <v>43</v>
      </c>
      <c r="O854" s="68"/>
      <c r="P854" s="170">
        <f>O854*H854</f>
        <v>0</v>
      </c>
      <c r="Q854" s="170">
        <v>0</v>
      </c>
      <c r="R854" s="170">
        <f>Q854*H854</f>
        <v>0</v>
      </c>
      <c r="S854" s="170">
        <v>0</v>
      </c>
      <c r="T854" s="171">
        <f>S854*H854</f>
        <v>0</v>
      </c>
      <c r="U854" s="31"/>
      <c r="V854" s="31"/>
      <c r="W854" s="31"/>
      <c r="X854" s="31"/>
      <c r="Y854" s="31"/>
      <c r="Z854" s="31"/>
      <c r="AA854" s="31"/>
      <c r="AB854" s="31"/>
      <c r="AC854" s="31"/>
      <c r="AD854" s="31"/>
      <c r="AE854" s="31"/>
      <c r="AR854" s="172" t="s">
        <v>140</v>
      </c>
      <c r="AT854" s="172" t="s">
        <v>135</v>
      </c>
      <c r="AU854" s="172" t="s">
        <v>78</v>
      </c>
      <c r="AY854" s="14" t="s">
        <v>141</v>
      </c>
      <c r="BE854" s="173">
        <f>IF(N854="základní",J854,0)</f>
        <v>0</v>
      </c>
      <c r="BF854" s="173">
        <f>IF(N854="snížená",J854,0)</f>
        <v>0</v>
      </c>
      <c r="BG854" s="173">
        <f>IF(N854="zákl. přenesená",J854,0)</f>
        <v>0</v>
      </c>
      <c r="BH854" s="173">
        <f>IF(N854="sníž. přenesená",J854,0)</f>
        <v>0</v>
      </c>
      <c r="BI854" s="173">
        <f>IF(N854="nulová",J854,0)</f>
        <v>0</v>
      </c>
      <c r="BJ854" s="14" t="s">
        <v>86</v>
      </c>
      <c r="BK854" s="173">
        <f>ROUND(I854*H854,2)</f>
        <v>0</v>
      </c>
      <c r="BL854" s="14" t="s">
        <v>140</v>
      </c>
      <c r="BM854" s="172" t="s">
        <v>1604</v>
      </c>
    </row>
    <row r="855" spans="1:65" s="2" customFormat="1" ht="29.25">
      <c r="A855" s="31"/>
      <c r="B855" s="32"/>
      <c r="C855" s="33"/>
      <c r="D855" s="174" t="s">
        <v>143</v>
      </c>
      <c r="E855" s="33"/>
      <c r="F855" s="175" t="s">
        <v>1605</v>
      </c>
      <c r="G855" s="33"/>
      <c r="H855" s="33"/>
      <c r="I855" s="176"/>
      <c r="J855" s="33"/>
      <c r="K855" s="33"/>
      <c r="L855" s="36"/>
      <c r="M855" s="177"/>
      <c r="N855" s="178"/>
      <c r="O855" s="68"/>
      <c r="P855" s="68"/>
      <c r="Q855" s="68"/>
      <c r="R855" s="68"/>
      <c r="S855" s="68"/>
      <c r="T855" s="69"/>
      <c r="U855" s="31"/>
      <c r="V855" s="31"/>
      <c r="W855" s="31"/>
      <c r="X855" s="31"/>
      <c r="Y855" s="31"/>
      <c r="Z855" s="31"/>
      <c r="AA855" s="31"/>
      <c r="AB855" s="31"/>
      <c r="AC855" s="31"/>
      <c r="AD855" s="31"/>
      <c r="AE855" s="31"/>
      <c r="AT855" s="14" t="s">
        <v>143</v>
      </c>
      <c r="AU855" s="14" t="s">
        <v>78</v>
      </c>
    </row>
    <row r="856" spans="1:65" s="2" customFormat="1" ht="16.5" customHeight="1">
      <c r="A856" s="31"/>
      <c r="B856" s="32"/>
      <c r="C856" s="161" t="s">
        <v>1606</v>
      </c>
      <c r="D856" s="161" t="s">
        <v>135</v>
      </c>
      <c r="E856" s="162" t="s">
        <v>1607</v>
      </c>
      <c r="F856" s="163" t="s">
        <v>1608</v>
      </c>
      <c r="G856" s="164" t="s">
        <v>147</v>
      </c>
      <c r="H856" s="165">
        <v>10</v>
      </c>
      <c r="I856" s="166"/>
      <c r="J856" s="167">
        <f>ROUND(I856*H856,2)</f>
        <v>0</v>
      </c>
      <c r="K856" s="163" t="s">
        <v>139</v>
      </c>
      <c r="L856" s="36"/>
      <c r="M856" s="168" t="s">
        <v>1</v>
      </c>
      <c r="N856" s="169" t="s">
        <v>43</v>
      </c>
      <c r="O856" s="68"/>
      <c r="P856" s="170">
        <f>O856*H856</f>
        <v>0</v>
      </c>
      <c r="Q856" s="170">
        <v>0</v>
      </c>
      <c r="R856" s="170">
        <f>Q856*H856</f>
        <v>0</v>
      </c>
      <c r="S856" s="170">
        <v>0</v>
      </c>
      <c r="T856" s="171">
        <f>S856*H856</f>
        <v>0</v>
      </c>
      <c r="U856" s="31"/>
      <c r="V856" s="31"/>
      <c r="W856" s="31"/>
      <c r="X856" s="31"/>
      <c r="Y856" s="31"/>
      <c r="Z856" s="31"/>
      <c r="AA856" s="31"/>
      <c r="AB856" s="31"/>
      <c r="AC856" s="31"/>
      <c r="AD856" s="31"/>
      <c r="AE856" s="31"/>
      <c r="AR856" s="172" t="s">
        <v>140</v>
      </c>
      <c r="AT856" s="172" t="s">
        <v>135</v>
      </c>
      <c r="AU856" s="172" t="s">
        <v>78</v>
      </c>
      <c r="AY856" s="14" t="s">
        <v>141</v>
      </c>
      <c r="BE856" s="173">
        <f>IF(N856="základní",J856,0)</f>
        <v>0</v>
      </c>
      <c r="BF856" s="173">
        <f>IF(N856="snížená",J856,0)</f>
        <v>0</v>
      </c>
      <c r="BG856" s="173">
        <f>IF(N856="zákl. přenesená",J856,0)</f>
        <v>0</v>
      </c>
      <c r="BH856" s="173">
        <f>IF(N856="sníž. přenesená",J856,0)</f>
        <v>0</v>
      </c>
      <c r="BI856" s="173">
        <f>IF(N856="nulová",J856,0)</f>
        <v>0</v>
      </c>
      <c r="BJ856" s="14" t="s">
        <v>86</v>
      </c>
      <c r="BK856" s="173">
        <f>ROUND(I856*H856,2)</f>
        <v>0</v>
      </c>
      <c r="BL856" s="14" t="s">
        <v>140</v>
      </c>
      <c r="BM856" s="172" t="s">
        <v>1609</v>
      </c>
    </row>
    <row r="857" spans="1:65" s="2" customFormat="1" ht="39">
      <c r="A857" s="31"/>
      <c r="B857" s="32"/>
      <c r="C857" s="33"/>
      <c r="D857" s="174" t="s">
        <v>143</v>
      </c>
      <c r="E857" s="33"/>
      <c r="F857" s="175" t="s">
        <v>1610</v>
      </c>
      <c r="G857" s="33"/>
      <c r="H857" s="33"/>
      <c r="I857" s="176"/>
      <c r="J857" s="33"/>
      <c r="K857" s="33"/>
      <c r="L857" s="36"/>
      <c r="M857" s="177"/>
      <c r="N857" s="178"/>
      <c r="O857" s="68"/>
      <c r="P857" s="68"/>
      <c r="Q857" s="68"/>
      <c r="R857" s="68"/>
      <c r="S857" s="68"/>
      <c r="T857" s="69"/>
      <c r="U857" s="31"/>
      <c r="V857" s="31"/>
      <c r="W857" s="31"/>
      <c r="X857" s="31"/>
      <c r="Y857" s="31"/>
      <c r="Z857" s="31"/>
      <c r="AA857" s="31"/>
      <c r="AB857" s="31"/>
      <c r="AC857" s="31"/>
      <c r="AD857" s="31"/>
      <c r="AE857" s="31"/>
      <c r="AT857" s="14" t="s">
        <v>143</v>
      </c>
      <c r="AU857" s="14" t="s">
        <v>78</v>
      </c>
    </row>
    <row r="858" spans="1:65" s="2" customFormat="1" ht="16.5" customHeight="1">
      <c r="A858" s="31"/>
      <c r="B858" s="32"/>
      <c r="C858" s="161" t="s">
        <v>1611</v>
      </c>
      <c r="D858" s="161" t="s">
        <v>135</v>
      </c>
      <c r="E858" s="162" t="s">
        <v>1612</v>
      </c>
      <c r="F858" s="163" t="s">
        <v>1613</v>
      </c>
      <c r="G858" s="164" t="s">
        <v>147</v>
      </c>
      <c r="H858" s="165">
        <v>10</v>
      </c>
      <c r="I858" s="166"/>
      <c r="J858" s="167">
        <f>ROUND(I858*H858,2)</f>
        <v>0</v>
      </c>
      <c r="K858" s="163" t="s">
        <v>139</v>
      </c>
      <c r="L858" s="36"/>
      <c r="M858" s="168" t="s">
        <v>1</v>
      </c>
      <c r="N858" s="169" t="s">
        <v>43</v>
      </c>
      <c r="O858" s="68"/>
      <c r="P858" s="170">
        <f>O858*H858</f>
        <v>0</v>
      </c>
      <c r="Q858" s="170">
        <v>0</v>
      </c>
      <c r="R858" s="170">
        <f>Q858*H858</f>
        <v>0</v>
      </c>
      <c r="S858" s="170">
        <v>0</v>
      </c>
      <c r="T858" s="171">
        <f>S858*H858</f>
        <v>0</v>
      </c>
      <c r="U858" s="31"/>
      <c r="V858" s="31"/>
      <c r="W858" s="31"/>
      <c r="X858" s="31"/>
      <c r="Y858" s="31"/>
      <c r="Z858" s="31"/>
      <c r="AA858" s="31"/>
      <c r="AB858" s="31"/>
      <c r="AC858" s="31"/>
      <c r="AD858" s="31"/>
      <c r="AE858" s="31"/>
      <c r="AR858" s="172" t="s">
        <v>140</v>
      </c>
      <c r="AT858" s="172" t="s">
        <v>135</v>
      </c>
      <c r="AU858" s="172" t="s">
        <v>78</v>
      </c>
      <c r="AY858" s="14" t="s">
        <v>141</v>
      </c>
      <c r="BE858" s="173">
        <f>IF(N858="základní",J858,0)</f>
        <v>0</v>
      </c>
      <c r="BF858" s="173">
        <f>IF(N858="snížená",J858,0)</f>
        <v>0</v>
      </c>
      <c r="BG858" s="173">
        <f>IF(N858="zákl. přenesená",J858,0)</f>
        <v>0</v>
      </c>
      <c r="BH858" s="173">
        <f>IF(N858="sníž. přenesená",J858,0)</f>
        <v>0</v>
      </c>
      <c r="BI858" s="173">
        <f>IF(N858="nulová",J858,0)</f>
        <v>0</v>
      </c>
      <c r="BJ858" s="14" t="s">
        <v>86</v>
      </c>
      <c r="BK858" s="173">
        <f>ROUND(I858*H858,2)</f>
        <v>0</v>
      </c>
      <c r="BL858" s="14" t="s">
        <v>140</v>
      </c>
      <c r="BM858" s="172" t="s">
        <v>1614</v>
      </c>
    </row>
    <row r="859" spans="1:65" s="2" customFormat="1" ht="48.75">
      <c r="A859" s="31"/>
      <c r="B859" s="32"/>
      <c r="C859" s="33"/>
      <c r="D859" s="174" t="s">
        <v>143</v>
      </c>
      <c r="E859" s="33"/>
      <c r="F859" s="175" t="s">
        <v>1615</v>
      </c>
      <c r="G859" s="33"/>
      <c r="H859" s="33"/>
      <c r="I859" s="176"/>
      <c r="J859" s="33"/>
      <c r="K859" s="33"/>
      <c r="L859" s="36"/>
      <c r="M859" s="177"/>
      <c r="N859" s="178"/>
      <c r="O859" s="68"/>
      <c r="P859" s="68"/>
      <c r="Q859" s="68"/>
      <c r="R859" s="68"/>
      <c r="S859" s="68"/>
      <c r="T859" s="69"/>
      <c r="U859" s="31"/>
      <c r="V859" s="31"/>
      <c r="W859" s="31"/>
      <c r="X859" s="31"/>
      <c r="Y859" s="31"/>
      <c r="Z859" s="31"/>
      <c r="AA859" s="31"/>
      <c r="AB859" s="31"/>
      <c r="AC859" s="31"/>
      <c r="AD859" s="31"/>
      <c r="AE859" s="31"/>
      <c r="AT859" s="14" t="s">
        <v>143</v>
      </c>
      <c r="AU859" s="14" t="s">
        <v>78</v>
      </c>
    </row>
    <row r="860" spans="1:65" s="2" customFormat="1" ht="24.2" customHeight="1">
      <c r="A860" s="31"/>
      <c r="B860" s="32"/>
      <c r="C860" s="161" t="s">
        <v>1616</v>
      </c>
      <c r="D860" s="161" t="s">
        <v>135</v>
      </c>
      <c r="E860" s="162" t="s">
        <v>1617</v>
      </c>
      <c r="F860" s="163" t="s">
        <v>1618</v>
      </c>
      <c r="G860" s="164" t="s">
        <v>147</v>
      </c>
      <c r="H860" s="165">
        <v>10</v>
      </c>
      <c r="I860" s="166"/>
      <c r="J860" s="167">
        <f>ROUND(I860*H860,2)</f>
        <v>0</v>
      </c>
      <c r="K860" s="163" t="s">
        <v>139</v>
      </c>
      <c r="L860" s="36"/>
      <c r="M860" s="168" t="s">
        <v>1</v>
      </c>
      <c r="N860" s="169" t="s">
        <v>43</v>
      </c>
      <c r="O860" s="68"/>
      <c r="P860" s="170">
        <f>O860*H860</f>
        <v>0</v>
      </c>
      <c r="Q860" s="170">
        <v>0</v>
      </c>
      <c r="R860" s="170">
        <f>Q860*H860</f>
        <v>0</v>
      </c>
      <c r="S860" s="170">
        <v>0</v>
      </c>
      <c r="T860" s="171">
        <f>S860*H860</f>
        <v>0</v>
      </c>
      <c r="U860" s="31"/>
      <c r="V860" s="31"/>
      <c r="W860" s="31"/>
      <c r="X860" s="31"/>
      <c r="Y860" s="31"/>
      <c r="Z860" s="31"/>
      <c r="AA860" s="31"/>
      <c r="AB860" s="31"/>
      <c r="AC860" s="31"/>
      <c r="AD860" s="31"/>
      <c r="AE860" s="31"/>
      <c r="AR860" s="172" t="s">
        <v>140</v>
      </c>
      <c r="AT860" s="172" t="s">
        <v>135</v>
      </c>
      <c r="AU860" s="172" t="s">
        <v>78</v>
      </c>
      <c r="AY860" s="14" t="s">
        <v>141</v>
      </c>
      <c r="BE860" s="173">
        <f>IF(N860="základní",J860,0)</f>
        <v>0</v>
      </c>
      <c r="BF860" s="173">
        <f>IF(N860="snížená",J860,0)</f>
        <v>0</v>
      </c>
      <c r="BG860" s="173">
        <f>IF(N860="zákl. přenesená",J860,0)</f>
        <v>0</v>
      </c>
      <c r="BH860" s="173">
        <f>IF(N860="sníž. přenesená",J860,0)</f>
        <v>0</v>
      </c>
      <c r="BI860" s="173">
        <f>IF(N860="nulová",J860,0)</f>
        <v>0</v>
      </c>
      <c r="BJ860" s="14" t="s">
        <v>86</v>
      </c>
      <c r="BK860" s="173">
        <f>ROUND(I860*H860,2)</f>
        <v>0</v>
      </c>
      <c r="BL860" s="14" t="s">
        <v>140</v>
      </c>
      <c r="BM860" s="172" t="s">
        <v>1619</v>
      </c>
    </row>
    <row r="861" spans="1:65" s="2" customFormat="1" ht="48.75">
      <c r="A861" s="31"/>
      <c r="B861" s="32"/>
      <c r="C861" s="33"/>
      <c r="D861" s="174" t="s">
        <v>143</v>
      </c>
      <c r="E861" s="33"/>
      <c r="F861" s="175" t="s">
        <v>1620</v>
      </c>
      <c r="G861" s="33"/>
      <c r="H861" s="33"/>
      <c r="I861" s="176"/>
      <c r="J861" s="33"/>
      <c r="K861" s="33"/>
      <c r="L861" s="36"/>
      <c r="M861" s="177"/>
      <c r="N861" s="178"/>
      <c r="O861" s="68"/>
      <c r="P861" s="68"/>
      <c r="Q861" s="68"/>
      <c r="R861" s="68"/>
      <c r="S861" s="68"/>
      <c r="T861" s="69"/>
      <c r="U861" s="31"/>
      <c r="V861" s="31"/>
      <c r="W861" s="31"/>
      <c r="X861" s="31"/>
      <c r="Y861" s="31"/>
      <c r="Z861" s="31"/>
      <c r="AA861" s="31"/>
      <c r="AB861" s="31"/>
      <c r="AC861" s="31"/>
      <c r="AD861" s="31"/>
      <c r="AE861" s="31"/>
      <c r="AT861" s="14" t="s">
        <v>143</v>
      </c>
      <c r="AU861" s="14" t="s">
        <v>78</v>
      </c>
    </row>
    <row r="862" spans="1:65" s="2" customFormat="1" ht="24.2" customHeight="1">
      <c r="A862" s="31"/>
      <c r="B862" s="32"/>
      <c r="C862" s="161" t="s">
        <v>1621</v>
      </c>
      <c r="D862" s="161" t="s">
        <v>135</v>
      </c>
      <c r="E862" s="162" t="s">
        <v>1622</v>
      </c>
      <c r="F862" s="163" t="s">
        <v>1623</v>
      </c>
      <c r="G862" s="164" t="s">
        <v>147</v>
      </c>
      <c r="H862" s="165">
        <v>10</v>
      </c>
      <c r="I862" s="166"/>
      <c r="J862" s="167">
        <f>ROUND(I862*H862,2)</f>
        <v>0</v>
      </c>
      <c r="K862" s="163" t="s">
        <v>139</v>
      </c>
      <c r="L862" s="36"/>
      <c r="M862" s="168" t="s">
        <v>1</v>
      </c>
      <c r="N862" s="169" t="s">
        <v>43</v>
      </c>
      <c r="O862" s="68"/>
      <c r="P862" s="170">
        <f>O862*H862</f>
        <v>0</v>
      </c>
      <c r="Q862" s="170">
        <v>0</v>
      </c>
      <c r="R862" s="170">
        <f>Q862*H862</f>
        <v>0</v>
      </c>
      <c r="S862" s="170">
        <v>0</v>
      </c>
      <c r="T862" s="171">
        <f>S862*H862</f>
        <v>0</v>
      </c>
      <c r="U862" s="31"/>
      <c r="V862" s="31"/>
      <c r="W862" s="31"/>
      <c r="X862" s="31"/>
      <c r="Y862" s="31"/>
      <c r="Z862" s="31"/>
      <c r="AA862" s="31"/>
      <c r="AB862" s="31"/>
      <c r="AC862" s="31"/>
      <c r="AD862" s="31"/>
      <c r="AE862" s="31"/>
      <c r="AR862" s="172" t="s">
        <v>140</v>
      </c>
      <c r="AT862" s="172" t="s">
        <v>135</v>
      </c>
      <c r="AU862" s="172" t="s">
        <v>78</v>
      </c>
      <c r="AY862" s="14" t="s">
        <v>141</v>
      </c>
      <c r="BE862" s="173">
        <f>IF(N862="základní",J862,0)</f>
        <v>0</v>
      </c>
      <c r="BF862" s="173">
        <f>IF(N862="snížená",J862,0)</f>
        <v>0</v>
      </c>
      <c r="BG862" s="173">
        <f>IF(N862="zákl. přenesená",J862,0)</f>
        <v>0</v>
      </c>
      <c r="BH862" s="173">
        <f>IF(N862="sníž. přenesená",J862,0)</f>
        <v>0</v>
      </c>
      <c r="BI862" s="173">
        <f>IF(N862="nulová",J862,0)</f>
        <v>0</v>
      </c>
      <c r="BJ862" s="14" t="s">
        <v>86</v>
      </c>
      <c r="BK862" s="173">
        <f>ROUND(I862*H862,2)</f>
        <v>0</v>
      </c>
      <c r="BL862" s="14" t="s">
        <v>140</v>
      </c>
      <c r="BM862" s="172" t="s">
        <v>1624</v>
      </c>
    </row>
    <row r="863" spans="1:65" s="2" customFormat="1" ht="48.75">
      <c r="A863" s="31"/>
      <c r="B863" s="32"/>
      <c r="C863" s="33"/>
      <c r="D863" s="174" t="s">
        <v>143</v>
      </c>
      <c r="E863" s="33"/>
      <c r="F863" s="175" t="s">
        <v>1625</v>
      </c>
      <c r="G863" s="33"/>
      <c r="H863" s="33"/>
      <c r="I863" s="176"/>
      <c r="J863" s="33"/>
      <c r="K863" s="33"/>
      <c r="L863" s="36"/>
      <c r="M863" s="177"/>
      <c r="N863" s="178"/>
      <c r="O863" s="68"/>
      <c r="P863" s="68"/>
      <c r="Q863" s="68"/>
      <c r="R863" s="68"/>
      <c r="S863" s="68"/>
      <c r="T863" s="69"/>
      <c r="U863" s="31"/>
      <c r="V863" s="31"/>
      <c r="W863" s="31"/>
      <c r="X863" s="31"/>
      <c r="Y863" s="31"/>
      <c r="Z863" s="31"/>
      <c r="AA863" s="31"/>
      <c r="AB863" s="31"/>
      <c r="AC863" s="31"/>
      <c r="AD863" s="31"/>
      <c r="AE863" s="31"/>
      <c r="AT863" s="14" t="s">
        <v>143</v>
      </c>
      <c r="AU863" s="14" t="s">
        <v>78</v>
      </c>
    </row>
    <row r="864" spans="1:65" s="2" customFormat="1" ht="24.2" customHeight="1">
      <c r="A864" s="31"/>
      <c r="B864" s="32"/>
      <c r="C864" s="161" t="s">
        <v>1626</v>
      </c>
      <c r="D864" s="161" t="s">
        <v>135</v>
      </c>
      <c r="E864" s="162" t="s">
        <v>1627</v>
      </c>
      <c r="F864" s="163" t="s">
        <v>1628</v>
      </c>
      <c r="G864" s="164" t="s">
        <v>147</v>
      </c>
      <c r="H864" s="165">
        <v>10</v>
      </c>
      <c r="I864" s="166"/>
      <c r="J864" s="167">
        <f>ROUND(I864*H864,2)</f>
        <v>0</v>
      </c>
      <c r="K864" s="163" t="s">
        <v>139</v>
      </c>
      <c r="L864" s="36"/>
      <c r="M864" s="168" t="s">
        <v>1</v>
      </c>
      <c r="N864" s="169" t="s">
        <v>43</v>
      </c>
      <c r="O864" s="68"/>
      <c r="P864" s="170">
        <f>O864*H864</f>
        <v>0</v>
      </c>
      <c r="Q864" s="170">
        <v>0</v>
      </c>
      <c r="R864" s="170">
        <f>Q864*H864</f>
        <v>0</v>
      </c>
      <c r="S864" s="170">
        <v>0</v>
      </c>
      <c r="T864" s="171">
        <f>S864*H864</f>
        <v>0</v>
      </c>
      <c r="U864" s="31"/>
      <c r="V864" s="31"/>
      <c r="W864" s="31"/>
      <c r="X864" s="31"/>
      <c r="Y864" s="31"/>
      <c r="Z864" s="31"/>
      <c r="AA864" s="31"/>
      <c r="AB864" s="31"/>
      <c r="AC864" s="31"/>
      <c r="AD864" s="31"/>
      <c r="AE864" s="31"/>
      <c r="AR864" s="172" t="s">
        <v>140</v>
      </c>
      <c r="AT864" s="172" t="s">
        <v>135</v>
      </c>
      <c r="AU864" s="172" t="s">
        <v>78</v>
      </c>
      <c r="AY864" s="14" t="s">
        <v>141</v>
      </c>
      <c r="BE864" s="173">
        <f>IF(N864="základní",J864,0)</f>
        <v>0</v>
      </c>
      <c r="BF864" s="173">
        <f>IF(N864="snížená",J864,0)</f>
        <v>0</v>
      </c>
      <c r="BG864" s="173">
        <f>IF(N864="zákl. přenesená",J864,0)</f>
        <v>0</v>
      </c>
      <c r="BH864" s="173">
        <f>IF(N864="sníž. přenesená",J864,0)</f>
        <v>0</v>
      </c>
      <c r="BI864" s="173">
        <f>IF(N864="nulová",J864,0)</f>
        <v>0</v>
      </c>
      <c r="BJ864" s="14" t="s">
        <v>86</v>
      </c>
      <c r="BK864" s="173">
        <f>ROUND(I864*H864,2)</f>
        <v>0</v>
      </c>
      <c r="BL864" s="14" t="s">
        <v>140</v>
      </c>
      <c r="BM864" s="172" t="s">
        <v>1629</v>
      </c>
    </row>
    <row r="865" spans="1:65" s="2" customFormat="1" ht="48.75">
      <c r="A865" s="31"/>
      <c r="B865" s="32"/>
      <c r="C865" s="33"/>
      <c r="D865" s="174" t="s">
        <v>143</v>
      </c>
      <c r="E865" s="33"/>
      <c r="F865" s="175" t="s">
        <v>1630</v>
      </c>
      <c r="G865" s="33"/>
      <c r="H865" s="33"/>
      <c r="I865" s="176"/>
      <c r="J865" s="33"/>
      <c r="K865" s="33"/>
      <c r="L865" s="36"/>
      <c r="M865" s="177"/>
      <c r="N865" s="178"/>
      <c r="O865" s="68"/>
      <c r="P865" s="68"/>
      <c r="Q865" s="68"/>
      <c r="R865" s="68"/>
      <c r="S865" s="68"/>
      <c r="T865" s="69"/>
      <c r="U865" s="31"/>
      <c r="V865" s="31"/>
      <c r="W865" s="31"/>
      <c r="X865" s="31"/>
      <c r="Y865" s="31"/>
      <c r="Z865" s="31"/>
      <c r="AA865" s="31"/>
      <c r="AB865" s="31"/>
      <c r="AC865" s="31"/>
      <c r="AD865" s="31"/>
      <c r="AE865" s="31"/>
      <c r="AT865" s="14" t="s">
        <v>143</v>
      </c>
      <c r="AU865" s="14" t="s">
        <v>78</v>
      </c>
    </row>
    <row r="866" spans="1:65" s="2" customFormat="1" ht="24.2" customHeight="1">
      <c r="A866" s="31"/>
      <c r="B866" s="32"/>
      <c r="C866" s="161" t="s">
        <v>1631</v>
      </c>
      <c r="D866" s="161" t="s">
        <v>135</v>
      </c>
      <c r="E866" s="162" t="s">
        <v>1632</v>
      </c>
      <c r="F866" s="163" t="s">
        <v>1633</v>
      </c>
      <c r="G866" s="164" t="s">
        <v>147</v>
      </c>
      <c r="H866" s="165">
        <v>10</v>
      </c>
      <c r="I866" s="166"/>
      <c r="J866" s="167">
        <f>ROUND(I866*H866,2)</f>
        <v>0</v>
      </c>
      <c r="K866" s="163" t="s">
        <v>139</v>
      </c>
      <c r="L866" s="36"/>
      <c r="M866" s="168" t="s">
        <v>1</v>
      </c>
      <c r="N866" s="169" t="s">
        <v>43</v>
      </c>
      <c r="O866" s="68"/>
      <c r="P866" s="170">
        <f>O866*H866</f>
        <v>0</v>
      </c>
      <c r="Q866" s="170">
        <v>0</v>
      </c>
      <c r="R866" s="170">
        <f>Q866*H866</f>
        <v>0</v>
      </c>
      <c r="S866" s="170">
        <v>0</v>
      </c>
      <c r="T866" s="171">
        <f>S866*H866</f>
        <v>0</v>
      </c>
      <c r="U866" s="31"/>
      <c r="V866" s="31"/>
      <c r="W866" s="31"/>
      <c r="X866" s="31"/>
      <c r="Y866" s="31"/>
      <c r="Z866" s="31"/>
      <c r="AA866" s="31"/>
      <c r="AB866" s="31"/>
      <c r="AC866" s="31"/>
      <c r="AD866" s="31"/>
      <c r="AE866" s="31"/>
      <c r="AR866" s="172" t="s">
        <v>140</v>
      </c>
      <c r="AT866" s="172" t="s">
        <v>135</v>
      </c>
      <c r="AU866" s="172" t="s">
        <v>78</v>
      </c>
      <c r="AY866" s="14" t="s">
        <v>141</v>
      </c>
      <c r="BE866" s="173">
        <f>IF(N866="základní",J866,0)</f>
        <v>0</v>
      </c>
      <c r="BF866" s="173">
        <f>IF(N866="snížená",J866,0)</f>
        <v>0</v>
      </c>
      <c r="BG866" s="173">
        <f>IF(N866="zákl. přenesená",J866,0)</f>
        <v>0</v>
      </c>
      <c r="BH866" s="173">
        <f>IF(N866="sníž. přenesená",J866,0)</f>
        <v>0</v>
      </c>
      <c r="BI866" s="173">
        <f>IF(N866="nulová",J866,0)</f>
        <v>0</v>
      </c>
      <c r="BJ866" s="14" t="s">
        <v>86</v>
      </c>
      <c r="BK866" s="173">
        <f>ROUND(I866*H866,2)</f>
        <v>0</v>
      </c>
      <c r="BL866" s="14" t="s">
        <v>140</v>
      </c>
      <c r="BM866" s="172" t="s">
        <v>1634</v>
      </c>
    </row>
    <row r="867" spans="1:65" s="2" customFormat="1" ht="48.75">
      <c r="A867" s="31"/>
      <c r="B867" s="32"/>
      <c r="C867" s="33"/>
      <c r="D867" s="174" t="s">
        <v>143</v>
      </c>
      <c r="E867" s="33"/>
      <c r="F867" s="175" t="s">
        <v>1635</v>
      </c>
      <c r="G867" s="33"/>
      <c r="H867" s="33"/>
      <c r="I867" s="176"/>
      <c r="J867" s="33"/>
      <c r="K867" s="33"/>
      <c r="L867" s="36"/>
      <c r="M867" s="177"/>
      <c r="N867" s="178"/>
      <c r="O867" s="68"/>
      <c r="P867" s="68"/>
      <c r="Q867" s="68"/>
      <c r="R867" s="68"/>
      <c r="S867" s="68"/>
      <c r="T867" s="69"/>
      <c r="U867" s="31"/>
      <c r="V867" s="31"/>
      <c r="W867" s="31"/>
      <c r="X867" s="31"/>
      <c r="Y867" s="31"/>
      <c r="Z867" s="31"/>
      <c r="AA867" s="31"/>
      <c r="AB867" s="31"/>
      <c r="AC867" s="31"/>
      <c r="AD867" s="31"/>
      <c r="AE867" s="31"/>
      <c r="AT867" s="14" t="s">
        <v>143</v>
      </c>
      <c r="AU867" s="14" t="s">
        <v>78</v>
      </c>
    </row>
    <row r="868" spans="1:65" s="2" customFormat="1" ht="24.2" customHeight="1">
      <c r="A868" s="31"/>
      <c r="B868" s="32"/>
      <c r="C868" s="161" t="s">
        <v>1636</v>
      </c>
      <c r="D868" s="161" t="s">
        <v>135</v>
      </c>
      <c r="E868" s="162" t="s">
        <v>1637</v>
      </c>
      <c r="F868" s="163" t="s">
        <v>1638</v>
      </c>
      <c r="G868" s="164" t="s">
        <v>574</v>
      </c>
      <c r="H868" s="165">
        <v>20</v>
      </c>
      <c r="I868" s="166"/>
      <c r="J868" s="167">
        <f>ROUND(I868*H868,2)</f>
        <v>0</v>
      </c>
      <c r="K868" s="163" t="s">
        <v>139</v>
      </c>
      <c r="L868" s="36"/>
      <c r="M868" s="168" t="s">
        <v>1</v>
      </c>
      <c r="N868" s="169" t="s">
        <v>43</v>
      </c>
      <c r="O868" s="68"/>
      <c r="P868" s="170">
        <f>O868*H868</f>
        <v>0</v>
      </c>
      <c r="Q868" s="170">
        <v>0</v>
      </c>
      <c r="R868" s="170">
        <f>Q868*H868</f>
        <v>0</v>
      </c>
      <c r="S868" s="170">
        <v>0</v>
      </c>
      <c r="T868" s="171">
        <f>S868*H868</f>
        <v>0</v>
      </c>
      <c r="U868" s="31"/>
      <c r="V868" s="31"/>
      <c r="W868" s="31"/>
      <c r="X868" s="31"/>
      <c r="Y868" s="31"/>
      <c r="Z868" s="31"/>
      <c r="AA868" s="31"/>
      <c r="AB868" s="31"/>
      <c r="AC868" s="31"/>
      <c r="AD868" s="31"/>
      <c r="AE868" s="31"/>
      <c r="AR868" s="172" t="s">
        <v>140</v>
      </c>
      <c r="AT868" s="172" t="s">
        <v>135</v>
      </c>
      <c r="AU868" s="172" t="s">
        <v>78</v>
      </c>
      <c r="AY868" s="14" t="s">
        <v>141</v>
      </c>
      <c r="BE868" s="173">
        <f>IF(N868="základní",J868,0)</f>
        <v>0</v>
      </c>
      <c r="BF868" s="173">
        <f>IF(N868="snížená",J868,0)</f>
        <v>0</v>
      </c>
      <c r="BG868" s="173">
        <f>IF(N868="zákl. přenesená",J868,0)</f>
        <v>0</v>
      </c>
      <c r="BH868" s="173">
        <f>IF(N868="sníž. přenesená",J868,0)</f>
        <v>0</v>
      </c>
      <c r="BI868" s="173">
        <f>IF(N868="nulová",J868,0)</f>
        <v>0</v>
      </c>
      <c r="BJ868" s="14" t="s">
        <v>86</v>
      </c>
      <c r="BK868" s="173">
        <f>ROUND(I868*H868,2)</f>
        <v>0</v>
      </c>
      <c r="BL868" s="14" t="s">
        <v>140</v>
      </c>
      <c r="BM868" s="172" t="s">
        <v>1639</v>
      </c>
    </row>
    <row r="869" spans="1:65" s="2" customFormat="1" ht="78">
      <c r="A869" s="31"/>
      <c r="B869" s="32"/>
      <c r="C869" s="33"/>
      <c r="D869" s="174" t="s">
        <v>143</v>
      </c>
      <c r="E869" s="33"/>
      <c r="F869" s="175" t="s">
        <v>1640</v>
      </c>
      <c r="G869" s="33"/>
      <c r="H869" s="33"/>
      <c r="I869" s="176"/>
      <c r="J869" s="33"/>
      <c r="K869" s="33"/>
      <c r="L869" s="36"/>
      <c r="M869" s="177"/>
      <c r="N869" s="178"/>
      <c r="O869" s="68"/>
      <c r="P869" s="68"/>
      <c r="Q869" s="68"/>
      <c r="R869" s="68"/>
      <c r="S869" s="68"/>
      <c r="T869" s="69"/>
      <c r="U869" s="31"/>
      <c r="V869" s="31"/>
      <c r="W869" s="31"/>
      <c r="X869" s="31"/>
      <c r="Y869" s="31"/>
      <c r="Z869" s="31"/>
      <c r="AA869" s="31"/>
      <c r="AB869" s="31"/>
      <c r="AC869" s="31"/>
      <c r="AD869" s="31"/>
      <c r="AE869" s="31"/>
      <c r="AT869" s="14" t="s">
        <v>143</v>
      </c>
      <c r="AU869" s="14" t="s">
        <v>78</v>
      </c>
    </row>
    <row r="870" spans="1:65" s="2" customFormat="1" ht="24.2" customHeight="1">
      <c r="A870" s="31"/>
      <c r="B870" s="32"/>
      <c r="C870" s="161" t="s">
        <v>1641</v>
      </c>
      <c r="D870" s="161" t="s">
        <v>135</v>
      </c>
      <c r="E870" s="162" t="s">
        <v>1642</v>
      </c>
      <c r="F870" s="163" t="s">
        <v>1643</v>
      </c>
      <c r="G870" s="164" t="s">
        <v>574</v>
      </c>
      <c r="H870" s="165">
        <v>24</v>
      </c>
      <c r="I870" s="166"/>
      <c r="J870" s="167">
        <f>ROUND(I870*H870,2)</f>
        <v>0</v>
      </c>
      <c r="K870" s="163" t="s">
        <v>139</v>
      </c>
      <c r="L870" s="36"/>
      <c r="M870" s="168" t="s">
        <v>1</v>
      </c>
      <c r="N870" s="169" t="s">
        <v>43</v>
      </c>
      <c r="O870" s="68"/>
      <c r="P870" s="170">
        <f>O870*H870</f>
        <v>0</v>
      </c>
      <c r="Q870" s="170">
        <v>0</v>
      </c>
      <c r="R870" s="170">
        <f>Q870*H870</f>
        <v>0</v>
      </c>
      <c r="S870" s="170">
        <v>0</v>
      </c>
      <c r="T870" s="171">
        <f>S870*H870</f>
        <v>0</v>
      </c>
      <c r="U870" s="31"/>
      <c r="V870" s="31"/>
      <c r="W870" s="31"/>
      <c r="X870" s="31"/>
      <c r="Y870" s="31"/>
      <c r="Z870" s="31"/>
      <c r="AA870" s="31"/>
      <c r="AB870" s="31"/>
      <c r="AC870" s="31"/>
      <c r="AD870" s="31"/>
      <c r="AE870" s="31"/>
      <c r="AR870" s="172" t="s">
        <v>140</v>
      </c>
      <c r="AT870" s="172" t="s">
        <v>135</v>
      </c>
      <c r="AU870" s="172" t="s">
        <v>78</v>
      </c>
      <c r="AY870" s="14" t="s">
        <v>141</v>
      </c>
      <c r="BE870" s="173">
        <f>IF(N870="základní",J870,0)</f>
        <v>0</v>
      </c>
      <c r="BF870" s="173">
        <f>IF(N870="snížená",J870,0)</f>
        <v>0</v>
      </c>
      <c r="BG870" s="173">
        <f>IF(N870="zákl. přenesená",J870,0)</f>
        <v>0</v>
      </c>
      <c r="BH870" s="173">
        <f>IF(N870="sníž. přenesená",J870,0)</f>
        <v>0</v>
      </c>
      <c r="BI870" s="173">
        <f>IF(N870="nulová",J870,0)</f>
        <v>0</v>
      </c>
      <c r="BJ870" s="14" t="s">
        <v>86</v>
      </c>
      <c r="BK870" s="173">
        <f>ROUND(I870*H870,2)</f>
        <v>0</v>
      </c>
      <c r="BL870" s="14" t="s">
        <v>140</v>
      </c>
      <c r="BM870" s="172" t="s">
        <v>1644</v>
      </c>
    </row>
    <row r="871" spans="1:65" s="2" customFormat="1" ht="78">
      <c r="A871" s="31"/>
      <c r="B871" s="32"/>
      <c r="C871" s="33"/>
      <c r="D871" s="174" t="s">
        <v>143</v>
      </c>
      <c r="E871" s="33"/>
      <c r="F871" s="175" t="s">
        <v>1645</v>
      </c>
      <c r="G871" s="33"/>
      <c r="H871" s="33"/>
      <c r="I871" s="176"/>
      <c r="J871" s="33"/>
      <c r="K871" s="33"/>
      <c r="L871" s="36"/>
      <c r="M871" s="177"/>
      <c r="N871" s="178"/>
      <c r="O871" s="68"/>
      <c r="P871" s="68"/>
      <c r="Q871" s="68"/>
      <c r="R871" s="68"/>
      <c r="S871" s="68"/>
      <c r="T871" s="69"/>
      <c r="U871" s="31"/>
      <c r="V871" s="31"/>
      <c r="W871" s="31"/>
      <c r="X871" s="31"/>
      <c r="Y871" s="31"/>
      <c r="Z871" s="31"/>
      <c r="AA871" s="31"/>
      <c r="AB871" s="31"/>
      <c r="AC871" s="31"/>
      <c r="AD871" s="31"/>
      <c r="AE871" s="31"/>
      <c r="AT871" s="14" t="s">
        <v>143</v>
      </c>
      <c r="AU871" s="14" t="s">
        <v>78</v>
      </c>
    </row>
    <row r="872" spans="1:65" s="2" customFormat="1" ht="24.2" customHeight="1">
      <c r="A872" s="31"/>
      <c r="B872" s="32"/>
      <c r="C872" s="161" t="s">
        <v>1646</v>
      </c>
      <c r="D872" s="161" t="s">
        <v>135</v>
      </c>
      <c r="E872" s="162" t="s">
        <v>1647</v>
      </c>
      <c r="F872" s="163" t="s">
        <v>1648</v>
      </c>
      <c r="G872" s="164" t="s">
        <v>574</v>
      </c>
      <c r="H872" s="165">
        <v>20</v>
      </c>
      <c r="I872" s="166"/>
      <c r="J872" s="167">
        <f>ROUND(I872*H872,2)</f>
        <v>0</v>
      </c>
      <c r="K872" s="163" t="s">
        <v>139</v>
      </c>
      <c r="L872" s="36"/>
      <c r="M872" s="168" t="s">
        <v>1</v>
      </c>
      <c r="N872" s="169" t="s">
        <v>43</v>
      </c>
      <c r="O872" s="68"/>
      <c r="P872" s="170">
        <f>O872*H872</f>
        <v>0</v>
      </c>
      <c r="Q872" s="170">
        <v>0</v>
      </c>
      <c r="R872" s="170">
        <f>Q872*H872</f>
        <v>0</v>
      </c>
      <c r="S872" s="170">
        <v>0</v>
      </c>
      <c r="T872" s="171">
        <f>S872*H872</f>
        <v>0</v>
      </c>
      <c r="U872" s="31"/>
      <c r="V872" s="31"/>
      <c r="W872" s="31"/>
      <c r="X872" s="31"/>
      <c r="Y872" s="31"/>
      <c r="Z872" s="31"/>
      <c r="AA872" s="31"/>
      <c r="AB872" s="31"/>
      <c r="AC872" s="31"/>
      <c r="AD872" s="31"/>
      <c r="AE872" s="31"/>
      <c r="AR872" s="172" t="s">
        <v>140</v>
      </c>
      <c r="AT872" s="172" t="s">
        <v>135</v>
      </c>
      <c r="AU872" s="172" t="s">
        <v>78</v>
      </c>
      <c r="AY872" s="14" t="s">
        <v>141</v>
      </c>
      <c r="BE872" s="173">
        <f>IF(N872="základní",J872,0)</f>
        <v>0</v>
      </c>
      <c r="BF872" s="173">
        <f>IF(N872="snížená",J872,0)</f>
        <v>0</v>
      </c>
      <c r="BG872" s="173">
        <f>IF(N872="zákl. přenesená",J872,0)</f>
        <v>0</v>
      </c>
      <c r="BH872" s="173">
        <f>IF(N872="sníž. přenesená",J872,0)</f>
        <v>0</v>
      </c>
      <c r="BI872" s="173">
        <f>IF(N872="nulová",J872,0)</f>
        <v>0</v>
      </c>
      <c r="BJ872" s="14" t="s">
        <v>86</v>
      </c>
      <c r="BK872" s="173">
        <f>ROUND(I872*H872,2)</f>
        <v>0</v>
      </c>
      <c r="BL872" s="14" t="s">
        <v>140</v>
      </c>
      <c r="BM872" s="172" t="s">
        <v>1649</v>
      </c>
    </row>
    <row r="873" spans="1:65" s="2" customFormat="1" ht="87.75">
      <c r="A873" s="31"/>
      <c r="B873" s="32"/>
      <c r="C873" s="33"/>
      <c r="D873" s="174" t="s">
        <v>143</v>
      </c>
      <c r="E873" s="33"/>
      <c r="F873" s="175" t="s">
        <v>1650</v>
      </c>
      <c r="G873" s="33"/>
      <c r="H873" s="33"/>
      <c r="I873" s="176"/>
      <c r="J873" s="33"/>
      <c r="K873" s="33"/>
      <c r="L873" s="36"/>
      <c r="M873" s="177"/>
      <c r="N873" s="178"/>
      <c r="O873" s="68"/>
      <c r="P873" s="68"/>
      <c r="Q873" s="68"/>
      <c r="R873" s="68"/>
      <c r="S873" s="68"/>
      <c r="T873" s="69"/>
      <c r="U873" s="31"/>
      <c r="V873" s="31"/>
      <c r="W873" s="31"/>
      <c r="X873" s="31"/>
      <c r="Y873" s="31"/>
      <c r="Z873" s="31"/>
      <c r="AA873" s="31"/>
      <c r="AB873" s="31"/>
      <c r="AC873" s="31"/>
      <c r="AD873" s="31"/>
      <c r="AE873" s="31"/>
      <c r="AT873" s="14" t="s">
        <v>143</v>
      </c>
      <c r="AU873" s="14" t="s">
        <v>78</v>
      </c>
    </row>
    <row r="874" spans="1:65" s="2" customFormat="1" ht="24.2" customHeight="1">
      <c r="A874" s="31"/>
      <c r="B874" s="32"/>
      <c r="C874" s="161" t="s">
        <v>1651</v>
      </c>
      <c r="D874" s="161" t="s">
        <v>135</v>
      </c>
      <c r="E874" s="162" t="s">
        <v>1652</v>
      </c>
      <c r="F874" s="163" t="s">
        <v>1653</v>
      </c>
      <c r="G874" s="164" t="s">
        <v>574</v>
      </c>
      <c r="H874" s="165">
        <v>20</v>
      </c>
      <c r="I874" s="166"/>
      <c r="J874" s="167">
        <f>ROUND(I874*H874,2)</f>
        <v>0</v>
      </c>
      <c r="K874" s="163" t="s">
        <v>139</v>
      </c>
      <c r="L874" s="36"/>
      <c r="M874" s="168" t="s">
        <v>1</v>
      </c>
      <c r="N874" s="169" t="s">
        <v>43</v>
      </c>
      <c r="O874" s="68"/>
      <c r="P874" s="170">
        <f>O874*H874</f>
        <v>0</v>
      </c>
      <c r="Q874" s="170">
        <v>0</v>
      </c>
      <c r="R874" s="170">
        <f>Q874*H874</f>
        <v>0</v>
      </c>
      <c r="S874" s="170">
        <v>0</v>
      </c>
      <c r="T874" s="171">
        <f>S874*H874</f>
        <v>0</v>
      </c>
      <c r="U874" s="31"/>
      <c r="V874" s="31"/>
      <c r="W874" s="31"/>
      <c r="X874" s="31"/>
      <c r="Y874" s="31"/>
      <c r="Z874" s="31"/>
      <c r="AA874" s="31"/>
      <c r="AB874" s="31"/>
      <c r="AC874" s="31"/>
      <c r="AD874" s="31"/>
      <c r="AE874" s="31"/>
      <c r="AR874" s="172" t="s">
        <v>140</v>
      </c>
      <c r="AT874" s="172" t="s">
        <v>135</v>
      </c>
      <c r="AU874" s="172" t="s">
        <v>78</v>
      </c>
      <c r="AY874" s="14" t="s">
        <v>141</v>
      </c>
      <c r="BE874" s="173">
        <f>IF(N874="základní",J874,0)</f>
        <v>0</v>
      </c>
      <c r="BF874" s="173">
        <f>IF(N874="snížená",J874,0)</f>
        <v>0</v>
      </c>
      <c r="BG874" s="173">
        <f>IF(N874="zákl. přenesená",J874,0)</f>
        <v>0</v>
      </c>
      <c r="BH874" s="173">
        <f>IF(N874="sníž. přenesená",J874,0)</f>
        <v>0</v>
      </c>
      <c r="BI874" s="173">
        <f>IF(N874="nulová",J874,0)</f>
        <v>0</v>
      </c>
      <c r="BJ874" s="14" t="s">
        <v>86</v>
      </c>
      <c r="BK874" s="173">
        <f>ROUND(I874*H874,2)</f>
        <v>0</v>
      </c>
      <c r="BL874" s="14" t="s">
        <v>140</v>
      </c>
      <c r="BM874" s="172" t="s">
        <v>1654</v>
      </c>
    </row>
    <row r="875" spans="1:65" s="2" customFormat="1" ht="78">
      <c r="A875" s="31"/>
      <c r="B875" s="32"/>
      <c r="C875" s="33"/>
      <c r="D875" s="174" t="s">
        <v>143</v>
      </c>
      <c r="E875" s="33"/>
      <c r="F875" s="175" t="s">
        <v>1655</v>
      </c>
      <c r="G875" s="33"/>
      <c r="H875" s="33"/>
      <c r="I875" s="176"/>
      <c r="J875" s="33"/>
      <c r="K875" s="33"/>
      <c r="L875" s="36"/>
      <c r="M875" s="177"/>
      <c r="N875" s="178"/>
      <c r="O875" s="68"/>
      <c r="P875" s="68"/>
      <c r="Q875" s="68"/>
      <c r="R875" s="68"/>
      <c r="S875" s="68"/>
      <c r="T875" s="69"/>
      <c r="U875" s="31"/>
      <c r="V875" s="31"/>
      <c r="W875" s="31"/>
      <c r="X875" s="31"/>
      <c r="Y875" s="31"/>
      <c r="Z875" s="31"/>
      <c r="AA875" s="31"/>
      <c r="AB875" s="31"/>
      <c r="AC875" s="31"/>
      <c r="AD875" s="31"/>
      <c r="AE875" s="31"/>
      <c r="AT875" s="14" t="s">
        <v>143</v>
      </c>
      <c r="AU875" s="14" t="s">
        <v>78</v>
      </c>
    </row>
    <row r="876" spans="1:65" s="2" customFormat="1" ht="24.2" customHeight="1">
      <c r="A876" s="31"/>
      <c r="B876" s="32"/>
      <c r="C876" s="161" t="s">
        <v>1656</v>
      </c>
      <c r="D876" s="161" t="s">
        <v>135</v>
      </c>
      <c r="E876" s="162" t="s">
        <v>1657</v>
      </c>
      <c r="F876" s="163" t="s">
        <v>1658</v>
      </c>
      <c r="G876" s="164" t="s">
        <v>574</v>
      </c>
      <c r="H876" s="165">
        <v>24</v>
      </c>
      <c r="I876" s="166"/>
      <c r="J876" s="167">
        <f>ROUND(I876*H876,2)</f>
        <v>0</v>
      </c>
      <c r="K876" s="163" t="s">
        <v>139</v>
      </c>
      <c r="L876" s="36"/>
      <c r="M876" s="168" t="s">
        <v>1</v>
      </c>
      <c r="N876" s="169" t="s">
        <v>43</v>
      </c>
      <c r="O876" s="68"/>
      <c r="P876" s="170">
        <f>O876*H876</f>
        <v>0</v>
      </c>
      <c r="Q876" s="170">
        <v>0</v>
      </c>
      <c r="R876" s="170">
        <f>Q876*H876</f>
        <v>0</v>
      </c>
      <c r="S876" s="170">
        <v>0</v>
      </c>
      <c r="T876" s="171">
        <f>S876*H876</f>
        <v>0</v>
      </c>
      <c r="U876" s="31"/>
      <c r="V876" s="31"/>
      <c r="W876" s="31"/>
      <c r="X876" s="31"/>
      <c r="Y876" s="31"/>
      <c r="Z876" s="31"/>
      <c r="AA876" s="31"/>
      <c r="AB876" s="31"/>
      <c r="AC876" s="31"/>
      <c r="AD876" s="31"/>
      <c r="AE876" s="31"/>
      <c r="AR876" s="172" t="s">
        <v>140</v>
      </c>
      <c r="AT876" s="172" t="s">
        <v>135</v>
      </c>
      <c r="AU876" s="172" t="s">
        <v>78</v>
      </c>
      <c r="AY876" s="14" t="s">
        <v>141</v>
      </c>
      <c r="BE876" s="173">
        <f>IF(N876="základní",J876,0)</f>
        <v>0</v>
      </c>
      <c r="BF876" s="173">
        <f>IF(N876="snížená",J876,0)</f>
        <v>0</v>
      </c>
      <c r="BG876" s="173">
        <f>IF(N876="zákl. přenesená",J876,0)</f>
        <v>0</v>
      </c>
      <c r="BH876" s="173">
        <f>IF(N876="sníž. přenesená",J876,0)</f>
        <v>0</v>
      </c>
      <c r="BI876" s="173">
        <f>IF(N876="nulová",J876,0)</f>
        <v>0</v>
      </c>
      <c r="BJ876" s="14" t="s">
        <v>86</v>
      </c>
      <c r="BK876" s="173">
        <f>ROUND(I876*H876,2)</f>
        <v>0</v>
      </c>
      <c r="BL876" s="14" t="s">
        <v>140</v>
      </c>
      <c r="BM876" s="172" t="s">
        <v>1659</v>
      </c>
    </row>
    <row r="877" spans="1:65" s="2" customFormat="1" ht="87.75">
      <c r="A877" s="31"/>
      <c r="B877" s="32"/>
      <c r="C877" s="33"/>
      <c r="D877" s="174" t="s">
        <v>143</v>
      </c>
      <c r="E877" s="33"/>
      <c r="F877" s="175" t="s">
        <v>1660</v>
      </c>
      <c r="G877" s="33"/>
      <c r="H877" s="33"/>
      <c r="I877" s="176"/>
      <c r="J877" s="33"/>
      <c r="K877" s="33"/>
      <c r="L877" s="36"/>
      <c r="M877" s="177"/>
      <c r="N877" s="178"/>
      <c r="O877" s="68"/>
      <c r="P877" s="68"/>
      <c r="Q877" s="68"/>
      <c r="R877" s="68"/>
      <c r="S877" s="68"/>
      <c r="T877" s="69"/>
      <c r="U877" s="31"/>
      <c r="V877" s="31"/>
      <c r="W877" s="31"/>
      <c r="X877" s="31"/>
      <c r="Y877" s="31"/>
      <c r="Z877" s="31"/>
      <c r="AA877" s="31"/>
      <c r="AB877" s="31"/>
      <c r="AC877" s="31"/>
      <c r="AD877" s="31"/>
      <c r="AE877" s="31"/>
      <c r="AT877" s="14" t="s">
        <v>143</v>
      </c>
      <c r="AU877" s="14" t="s">
        <v>78</v>
      </c>
    </row>
    <row r="878" spans="1:65" s="2" customFormat="1" ht="24.2" customHeight="1">
      <c r="A878" s="31"/>
      <c r="B878" s="32"/>
      <c r="C878" s="161" t="s">
        <v>1661</v>
      </c>
      <c r="D878" s="161" t="s">
        <v>135</v>
      </c>
      <c r="E878" s="162" t="s">
        <v>1662</v>
      </c>
      <c r="F878" s="163" t="s">
        <v>1663</v>
      </c>
      <c r="G878" s="164" t="s">
        <v>574</v>
      </c>
      <c r="H878" s="165">
        <v>24</v>
      </c>
      <c r="I878" s="166"/>
      <c r="J878" s="167">
        <f>ROUND(I878*H878,2)</f>
        <v>0</v>
      </c>
      <c r="K878" s="163" t="s">
        <v>139</v>
      </c>
      <c r="L878" s="36"/>
      <c r="M878" s="168" t="s">
        <v>1</v>
      </c>
      <c r="N878" s="169" t="s">
        <v>43</v>
      </c>
      <c r="O878" s="68"/>
      <c r="P878" s="170">
        <f>O878*H878</f>
        <v>0</v>
      </c>
      <c r="Q878" s="170">
        <v>0</v>
      </c>
      <c r="R878" s="170">
        <f>Q878*H878</f>
        <v>0</v>
      </c>
      <c r="S878" s="170">
        <v>0</v>
      </c>
      <c r="T878" s="171">
        <f>S878*H878</f>
        <v>0</v>
      </c>
      <c r="U878" s="31"/>
      <c r="V878" s="31"/>
      <c r="W878" s="31"/>
      <c r="X878" s="31"/>
      <c r="Y878" s="31"/>
      <c r="Z878" s="31"/>
      <c r="AA878" s="31"/>
      <c r="AB878" s="31"/>
      <c r="AC878" s="31"/>
      <c r="AD878" s="31"/>
      <c r="AE878" s="31"/>
      <c r="AR878" s="172" t="s">
        <v>140</v>
      </c>
      <c r="AT878" s="172" t="s">
        <v>135</v>
      </c>
      <c r="AU878" s="172" t="s">
        <v>78</v>
      </c>
      <c r="AY878" s="14" t="s">
        <v>141</v>
      </c>
      <c r="BE878" s="173">
        <f>IF(N878="základní",J878,0)</f>
        <v>0</v>
      </c>
      <c r="BF878" s="173">
        <f>IF(N878="snížená",J878,0)</f>
        <v>0</v>
      </c>
      <c r="BG878" s="173">
        <f>IF(N878="zákl. přenesená",J878,0)</f>
        <v>0</v>
      </c>
      <c r="BH878" s="173">
        <f>IF(N878="sníž. přenesená",J878,0)</f>
        <v>0</v>
      </c>
      <c r="BI878" s="173">
        <f>IF(N878="nulová",J878,0)</f>
        <v>0</v>
      </c>
      <c r="BJ878" s="14" t="s">
        <v>86</v>
      </c>
      <c r="BK878" s="173">
        <f>ROUND(I878*H878,2)</f>
        <v>0</v>
      </c>
      <c r="BL878" s="14" t="s">
        <v>140</v>
      </c>
      <c r="BM878" s="172" t="s">
        <v>1664</v>
      </c>
    </row>
    <row r="879" spans="1:65" s="2" customFormat="1" ht="87.75">
      <c r="A879" s="31"/>
      <c r="B879" s="32"/>
      <c r="C879" s="33"/>
      <c r="D879" s="174" t="s">
        <v>143</v>
      </c>
      <c r="E879" s="33"/>
      <c r="F879" s="175" t="s">
        <v>1665</v>
      </c>
      <c r="G879" s="33"/>
      <c r="H879" s="33"/>
      <c r="I879" s="176"/>
      <c r="J879" s="33"/>
      <c r="K879" s="33"/>
      <c r="L879" s="36"/>
      <c r="M879" s="177"/>
      <c r="N879" s="178"/>
      <c r="O879" s="68"/>
      <c r="P879" s="68"/>
      <c r="Q879" s="68"/>
      <c r="R879" s="68"/>
      <c r="S879" s="68"/>
      <c r="T879" s="69"/>
      <c r="U879" s="31"/>
      <c r="V879" s="31"/>
      <c r="W879" s="31"/>
      <c r="X879" s="31"/>
      <c r="Y879" s="31"/>
      <c r="Z879" s="31"/>
      <c r="AA879" s="31"/>
      <c r="AB879" s="31"/>
      <c r="AC879" s="31"/>
      <c r="AD879" s="31"/>
      <c r="AE879" s="31"/>
      <c r="AT879" s="14" t="s">
        <v>143</v>
      </c>
      <c r="AU879" s="14" t="s">
        <v>78</v>
      </c>
    </row>
    <row r="880" spans="1:65" s="2" customFormat="1" ht="24.2" customHeight="1">
      <c r="A880" s="31"/>
      <c r="B880" s="32"/>
      <c r="C880" s="161" t="s">
        <v>1666</v>
      </c>
      <c r="D880" s="161" t="s">
        <v>135</v>
      </c>
      <c r="E880" s="162" t="s">
        <v>1667</v>
      </c>
      <c r="F880" s="163" t="s">
        <v>1668</v>
      </c>
      <c r="G880" s="164" t="s">
        <v>574</v>
      </c>
      <c r="H880" s="165">
        <v>20</v>
      </c>
      <c r="I880" s="166"/>
      <c r="J880" s="167">
        <f>ROUND(I880*H880,2)</f>
        <v>0</v>
      </c>
      <c r="K880" s="163" t="s">
        <v>139</v>
      </c>
      <c r="L880" s="36"/>
      <c r="M880" s="168" t="s">
        <v>1</v>
      </c>
      <c r="N880" s="169" t="s">
        <v>43</v>
      </c>
      <c r="O880" s="68"/>
      <c r="P880" s="170">
        <f>O880*H880</f>
        <v>0</v>
      </c>
      <c r="Q880" s="170">
        <v>0</v>
      </c>
      <c r="R880" s="170">
        <f>Q880*H880</f>
        <v>0</v>
      </c>
      <c r="S880" s="170">
        <v>0</v>
      </c>
      <c r="T880" s="171">
        <f>S880*H880</f>
        <v>0</v>
      </c>
      <c r="U880" s="31"/>
      <c r="V880" s="31"/>
      <c r="W880" s="31"/>
      <c r="X880" s="31"/>
      <c r="Y880" s="31"/>
      <c r="Z880" s="31"/>
      <c r="AA880" s="31"/>
      <c r="AB880" s="31"/>
      <c r="AC880" s="31"/>
      <c r="AD880" s="31"/>
      <c r="AE880" s="31"/>
      <c r="AR880" s="172" t="s">
        <v>140</v>
      </c>
      <c r="AT880" s="172" t="s">
        <v>135</v>
      </c>
      <c r="AU880" s="172" t="s">
        <v>78</v>
      </c>
      <c r="AY880" s="14" t="s">
        <v>141</v>
      </c>
      <c r="BE880" s="173">
        <f>IF(N880="základní",J880,0)</f>
        <v>0</v>
      </c>
      <c r="BF880" s="173">
        <f>IF(N880="snížená",J880,0)</f>
        <v>0</v>
      </c>
      <c r="BG880" s="173">
        <f>IF(N880="zákl. přenesená",J880,0)</f>
        <v>0</v>
      </c>
      <c r="BH880" s="173">
        <f>IF(N880="sníž. přenesená",J880,0)</f>
        <v>0</v>
      </c>
      <c r="BI880" s="173">
        <f>IF(N880="nulová",J880,0)</f>
        <v>0</v>
      </c>
      <c r="BJ880" s="14" t="s">
        <v>86</v>
      </c>
      <c r="BK880" s="173">
        <f>ROUND(I880*H880,2)</f>
        <v>0</v>
      </c>
      <c r="BL880" s="14" t="s">
        <v>140</v>
      </c>
      <c r="BM880" s="172" t="s">
        <v>1669</v>
      </c>
    </row>
    <row r="881" spans="1:65" s="2" customFormat="1" ht="87.75">
      <c r="A881" s="31"/>
      <c r="B881" s="32"/>
      <c r="C881" s="33"/>
      <c r="D881" s="174" t="s">
        <v>143</v>
      </c>
      <c r="E881" s="33"/>
      <c r="F881" s="175" t="s">
        <v>1670</v>
      </c>
      <c r="G881" s="33"/>
      <c r="H881" s="33"/>
      <c r="I881" s="176"/>
      <c r="J881" s="33"/>
      <c r="K881" s="33"/>
      <c r="L881" s="36"/>
      <c r="M881" s="177"/>
      <c r="N881" s="178"/>
      <c r="O881" s="68"/>
      <c r="P881" s="68"/>
      <c r="Q881" s="68"/>
      <c r="R881" s="68"/>
      <c r="S881" s="68"/>
      <c r="T881" s="69"/>
      <c r="U881" s="31"/>
      <c r="V881" s="31"/>
      <c r="W881" s="31"/>
      <c r="X881" s="31"/>
      <c r="Y881" s="31"/>
      <c r="Z881" s="31"/>
      <c r="AA881" s="31"/>
      <c r="AB881" s="31"/>
      <c r="AC881" s="31"/>
      <c r="AD881" s="31"/>
      <c r="AE881" s="31"/>
      <c r="AT881" s="14" t="s">
        <v>143</v>
      </c>
      <c r="AU881" s="14" t="s">
        <v>78</v>
      </c>
    </row>
    <row r="882" spans="1:65" s="2" customFormat="1" ht="24.2" customHeight="1">
      <c r="A882" s="31"/>
      <c r="B882" s="32"/>
      <c r="C882" s="161" t="s">
        <v>1671</v>
      </c>
      <c r="D882" s="161" t="s">
        <v>135</v>
      </c>
      <c r="E882" s="162" t="s">
        <v>1672</v>
      </c>
      <c r="F882" s="163" t="s">
        <v>1673</v>
      </c>
      <c r="G882" s="164" t="s">
        <v>574</v>
      </c>
      <c r="H882" s="165">
        <v>20</v>
      </c>
      <c r="I882" s="166"/>
      <c r="J882" s="167">
        <f>ROUND(I882*H882,2)</f>
        <v>0</v>
      </c>
      <c r="K882" s="163" t="s">
        <v>139</v>
      </c>
      <c r="L882" s="36"/>
      <c r="M882" s="168" t="s">
        <v>1</v>
      </c>
      <c r="N882" s="169" t="s">
        <v>43</v>
      </c>
      <c r="O882" s="68"/>
      <c r="P882" s="170">
        <f>O882*H882</f>
        <v>0</v>
      </c>
      <c r="Q882" s="170">
        <v>0</v>
      </c>
      <c r="R882" s="170">
        <f>Q882*H882</f>
        <v>0</v>
      </c>
      <c r="S882" s="170">
        <v>0</v>
      </c>
      <c r="T882" s="171">
        <f>S882*H882</f>
        <v>0</v>
      </c>
      <c r="U882" s="31"/>
      <c r="V882" s="31"/>
      <c r="W882" s="31"/>
      <c r="X882" s="31"/>
      <c r="Y882" s="31"/>
      <c r="Z882" s="31"/>
      <c r="AA882" s="31"/>
      <c r="AB882" s="31"/>
      <c r="AC882" s="31"/>
      <c r="AD882" s="31"/>
      <c r="AE882" s="31"/>
      <c r="AR882" s="172" t="s">
        <v>140</v>
      </c>
      <c r="AT882" s="172" t="s">
        <v>135</v>
      </c>
      <c r="AU882" s="172" t="s">
        <v>78</v>
      </c>
      <c r="AY882" s="14" t="s">
        <v>141</v>
      </c>
      <c r="BE882" s="173">
        <f>IF(N882="základní",J882,0)</f>
        <v>0</v>
      </c>
      <c r="BF882" s="173">
        <f>IF(N882="snížená",J882,0)</f>
        <v>0</v>
      </c>
      <c r="BG882" s="173">
        <f>IF(N882="zákl. přenesená",J882,0)</f>
        <v>0</v>
      </c>
      <c r="BH882" s="173">
        <f>IF(N882="sníž. přenesená",J882,0)</f>
        <v>0</v>
      </c>
      <c r="BI882" s="173">
        <f>IF(N882="nulová",J882,0)</f>
        <v>0</v>
      </c>
      <c r="BJ882" s="14" t="s">
        <v>86</v>
      </c>
      <c r="BK882" s="173">
        <f>ROUND(I882*H882,2)</f>
        <v>0</v>
      </c>
      <c r="BL882" s="14" t="s">
        <v>140</v>
      </c>
      <c r="BM882" s="172" t="s">
        <v>1674</v>
      </c>
    </row>
    <row r="883" spans="1:65" s="2" customFormat="1" ht="78">
      <c r="A883" s="31"/>
      <c r="B883" s="32"/>
      <c r="C883" s="33"/>
      <c r="D883" s="174" t="s">
        <v>143</v>
      </c>
      <c r="E883" s="33"/>
      <c r="F883" s="175" t="s">
        <v>1675</v>
      </c>
      <c r="G883" s="33"/>
      <c r="H883" s="33"/>
      <c r="I883" s="176"/>
      <c r="J883" s="33"/>
      <c r="K883" s="33"/>
      <c r="L883" s="36"/>
      <c r="M883" s="177"/>
      <c r="N883" s="178"/>
      <c r="O883" s="68"/>
      <c r="P883" s="68"/>
      <c r="Q883" s="68"/>
      <c r="R883" s="68"/>
      <c r="S883" s="68"/>
      <c r="T883" s="69"/>
      <c r="U883" s="31"/>
      <c r="V883" s="31"/>
      <c r="W883" s="31"/>
      <c r="X883" s="31"/>
      <c r="Y883" s="31"/>
      <c r="Z883" s="31"/>
      <c r="AA883" s="31"/>
      <c r="AB883" s="31"/>
      <c r="AC883" s="31"/>
      <c r="AD883" s="31"/>
      <c r="AE883" s="31"/>
      <c r="AT883" s="14" t="s">
        <v>143</v>
      </c>
      <c r="AU883" s="14" t="s">
        <v>78</v>
      </c>
    </row>
    <row r="884" spans="1:65" s="2" customFormat="1" ht="24.2" customHeight="1">
      <c r="A884" s="31"/>
      <c r="B884" s="32"/>
      <c r="C884" s="161" t="s">
        <v>1676</v>
      </c>
      <c r="D884" s="161" t="s">
        <v>135</v>
      </c>
      <c r="E884" s="162" t="s">
        <v>1677</v>
      </c>
      <c r="F884" s="163" t="s">
        <v>1678</v>
      </c>
      <c r="G884" s="164" t="s">
        <v>574</v>
      </c>
      <c r="H884" s="165">
        <v>24</v>
      </c>
      <c r="I884" s="166"/>
      <c r="J884" s="167">
        <f>ROUND(I884*H884,2)</f>
        <v>0</v>
      </c>
      <c r="K884" s="163" t="s">
        <v>139</v>
      </c>
      <c r="L884" s="36"/>
      <c r="M884" s="168" t="s">
        <v>1</v>
      </c>
      <c r="N884" s="169" t="s">
        <v>43</v>
      </c>
      <c r="O884" s="68"/>
      <c r="P884" s="170">
        <f>O884*H884</f>
        <v>0</v>
      </c>
      <c r="Q884" s="170">
        <v>0</v>
      </c>
      <c r="R884" s="170">
        <f>Q884*H884</f>
        <v>0</v>
      </c>
      <c r="S884" s="170">
        <v>0</v>
      </c>
      <c r="T884" s="171">
        <f>S884*H884</f>
        <v>0</v>
      </c>
      <c r="U884" s="31"/>
      <c r="V884" s="31"/>
      <c r="W884" s="31"/>
      <c r="X884" s="31"/>
      <c r="Y884" s="31"/>
      <c r="Z884" s="31"/>
      <c r="AA884" s="31"/>
      <c r="AB884" s="31"/>
      <c r="AC884" s="31"/>
      <c r="AD884" s="31"/>
      <c r="AE884" s="31"/>
      <c r="AR884" s="172" t="s">
        <v>140</v>
      </c>
      <c r="AT884" s="172" t="s">
        <v>135</v>
      </c>
      <c r="AU884" s="172" t="s">
        <v>78</v>
      </c>
      <c r="AY884" s="14" t="s">
        <v>141</v>
      </c>
      <c r="BE884" s="173">
        <f>IF(N884="základní",J884,0)</f>
        <v>0</v>
      </c>
      <c r="BF884" s="173">
        <f>IF(N884="snížená",J884,0)</f>
        <v>0</v>
      </c>
      <c r="BG884" s="173">
        <f>IF(N884="zákl. přenesená",J884,0)</f>
        <v>0</v>
      </c>
      <c r="BH884" s="173">
        <f>IF(N884="sníž. přenesená",J884,0)</f>
        <v>0</v>
      </c>
      <c r="BI884" s="173">
        <f>IF(N884="nulová",J884,0)</f>
        <v>0</v>
      </c>
      <c r="BJ884" s="14" t="s">
        <v>86</v>
      </c>
      <c r="BK884" s="173">
        <f>ROUND(I884*H884,2)</f>
        <v>0</v>
      </c>
      <c r="BL884" s="14" t="s">
        <v>140</v>
      </c>
      <c r="BM884" s="172" t="s">
        <v>1679</v>
      </c>
    </row>
    <row r="885" spans="1:65" s="2" customFormat="1" ht="87.75">
      <c r="A885" s="31"/>
      <c r="B885" s="32"/>
      <c r="C885" s="33"/>
      <c r="D885" s="174" t="s">
        <v>143</v>
      </c>
      <c r="E885" s="33"/>
      <c r="F885" s="175" t="s">
        <v>1680</v>
      </c>
      <c r="G885" s="33"/>
      <c r="H885" s="33"/>
      <c r="I885" s="176"/>
      <c r="J885" s="33"/>
      <c r="K885" s="33"/>
      <c r="L885" s="36"/>
      <c r="M885" s="177"/>
      <c r="N885" s="178"/>
      <c r="O885" s="68"/>
      <c r="P885" s="68"/>
      <c r="Q885" s="68"/>
      <c r="R885" s="68"/>
      <c r="S885" s="68"/>
      <c r="T885" s="69"/>
      <c r="U885" s="31"/>
      <c r="V885" s="31"/>
      <c r="W885" s="31"/>
      <c r="X885" s="31"/>
      <c r="Y885" s="31"/>
      <c r="Z885" s="31"/>
      <c r="AA885" s="31"/>
      <c r="AB885" s="31"/>
      <c r="AC885" s="31"/>
      <c r="AD885" s="31"/>
      <c r="AE885" s="31"/>
      <c r="AT885" s="14" t="s">
        <v>143</v>
      </c>
      <c r="AU885" s="14" t="s">
        <v>78</v>
      </c>
    </row>
    <row r="886" spans="1:65" s="2" customFormat="1" ht="24.2" customHeight="1">
      <c r="A886" s="31"/>
      <c r="B886" s="32"/>
      <c r="C886" s="161" t="s">
        <v>1681</v>
      </c>
      <c r="D886" s="161" t="s">
        <v>135</v>
      </c>
      <c r="E886" s="162" t="s">
        <v>1682</v>
      </c>
      <c r="F886" s="163" t="s">
        <v>1683</v>
      </c>
      <c r="G886" s="164" t="s">
        <v>574</v>
      </c>
      <c r="H886" s="165">
        <v>24</v>
      </c>
      <c r="I886" s="166"/>
      <c r="J886" s="167">
        <f>ROUND(I886*H886,2)</f>
        <v>0</v>
      </c>
      <c r="K886" s="163" t="s">
        <v>139</v>
      </c>
      <c r="L886" s="36"/>
      <c r="M886" s="168" t="s">
        <v>1</v>
      </c>
      <c r="N886" s="169" t="s">
        <v>43</v>
      </c>
      <c r="O886" s="68"/>
      <c r="P886" s="170">
        <f>O886*H886</f>
        <v>0</v>
      </c>
      <c r="Q886" s="170">
        <v>0</v>
      </c>
      <c r="R886" s="170">
        <f>Q886*H886</f>
        <v>0</v>
      </c>
      <c r="S886" s="170">
        <v>0</v>
      </c>
      <c r="T886" s="171">
        <f>S886*H886</f>
        <v>0</v>
      </c>
      <c r="U886" s="31"/>
      <c r="V886" s="31"/>
      <c r="W886" s="31"/>
      <c r="X886" s="31"/>
      <c r="Y886" s="31"/>
      <c r="Z886" s="31"/>
      <c r="AA886" s="31"/>
      <c r="AB886" s="31"/>
      <c r="AC886" s="31"/>
      <c r="AD886" s="31"/>
      <c r="AE886" s="31"/>
      <c r="AR886" s="172" t="s">
        <v>140</v>
      </c>
      <c r="AT886" s="172" t="s">
        <v>135</v>
      </c>
      <c r="AU886" s="172" t="s">
        <v>78</v>
      </c>
      <c r="AY886" s="14" t="s">
        <v>141</v>
      </c>
      <c r="BE886" s="173">
        <f>IF(N886="základní",J886,0)</f>
        <v>0</v>
      </c>
      <c r="BF886" s="173">
        <f>IF(N886="snížená",J886,0)</f>
        <v>0</v>
      </c>
      <c r="BG886" s="173">
        <f>IF(N886="zákl. přenesená",J886,0)</f>
        <v>0</v>
      </c>
      <c r="BH886" s="173">
        <f>IF(N886="sníž. přenesená",J886,0)</f>
        <v>0</v>
      </c>
      <c r="BI886" s="173">
        <f>IF(N886="nulová",J886,0)</f>
        <v>0</v>
      </c>
      <c r="BJ886" s="14" t="s">
        <v>86</v>
      </c>
      <c r="BK886" s="173">
        <f>ROUND(I886*H886,2)</f>
        <v>0</v>
      </c>
      <c r="BL886" s="14" t="s">
        <v>140</v>
      </c>
      <c r="BM886" s="172" t="s">
        <v>1684</v>
      </c>
    </row>
    <row r="887" spans="1:65" s="2" customFormat="1" ht="78">
      <c r="A887" s="31"/>
      <c r="B887" s="32"/>
      <c r="C887" s="33"/>
      <c r="D887" s="174" t="s">
        <v>143</v>
      </c>
      <c r="E887" s="33"/>
      <c r="F887" s="175" t="s">
        <v>1685</v>
      </c>
      <c r="G887" s="33"/>
      <c r="H887" s="33"/>
      <c r="I887" s="176"/>
      <c r="J887" s="33"/>
      <c r="K887" s="33"/>
      <c r="L887" s="36"/>
      <c r="M887" s="177"/>
      <c r="N887" s="178"/>
      <c r="O887" s="68"/>
      <c r="P887" s="68"/>
      <c r="Q887" s="68"/>
      <c r="R887" s="68"/>
      <c r="S887" s="68"/>
      <c r="T887" s="69"/>
      <c r="U887" s="31"/>
      <c r="V887" s="31"/>
      <c r="W887" s="31"/>
      <c r="X887" s="31"/>
      <c r="Y887" s="31"/>
      <c r="Z887" s="31"/>
      <c r="AA887" s="31"/>
      <c r="AB887" s="31"/>
      <c r="AC887" s="31"/>
      <c r="AD887" s="31"/>
      <c r="AE887" s="31"/>
      <c r="AT887" s="14" t="s">
        <v>143</v>
      </c>
      <c r="AU887" s="14" t="s">
        <v>78</v>
      </c>
    </row>
    <row r="888" spans="1:65" s="2" customFormat="1" ht="16.5" customHeight="1">
      <c r="A888" s="31"/>
      <c r="B888" s="32"/>
      <c r="C888" s="161" t="s">
        <v>1686</v>
      </c>
      <c r="D888" s="161" t="s">
        <v>135</v>
      </c>
      <c r="E888" s="162" t="s">
        <v>1687</v>
      </c>
      <c r="F888" s="163" t="s">
        <v>1688</v>
      </c>
      <c r="G888" s="164" t="s">
        <v>574</v>
      </c>
      <c r="H888" s="165">
        <v>20</v>
      </c>
      <c r="I888" s="166"/>
      <c r="J888" s="167">
        <f>ROUND(I888*H888,2)</f>
        <v>0</v>
      </c>
      <c r="K888" s="163" t="s">
        <v>139</v>
      </c>
      <c r="L888" s="36"/>
      <c r="M888" s="168" t="s">
        <v>1</v>
      </c>
      <c r="N888" s="169" t="s">
        <v>43</v>
      </c>
      <c r="O888" s="68"/>
      <c r="P888" s="170">
        <f>O888*H888</f>
        <v>0</v>
      </c>
      <c r="Q888" s="170">
        <v>0</v>
      </c>
      <c r="R888" s="170">
        <f>Q888*H888</f>
        <v>0</v>
      </c>
      <c r="S888" s="170">
        <v>0</v>
      </c>
      <c r="T888" s="171">
        <f>S888*H888</f>
        <v>0</v>
      </c>
      <c r="U888" s="31"/>
      <c r="V888" s="31"/>
      <c r="W888" s="31"/>
      <c r="X888" s="31"/>
      <c r="Y888" s="31"/>
      <c r="Z888" s="31"/>
      <c r="AA888" s="31"/>
      <c r="AB888" s="31"/>
      <c r="AC888" s="31"/>
      <c r="AD888" s="31"/>
      <c r="AE888" s="31"/>
      <c r="AR888" s="172" t="s">
        <v>140</v>
      </c>
      <c r="AT888" s="172" t="s">
        <v>135</v>
      </c>
      <c r="AU888" s="172" t="s">
        <v>78</v>
      </c>
      <c r="AY888" s="14" t="s">
        <v>141</v>
      </c>
      <c r="BE888" s="173">
        <f>IF(N888="základní",J888,0)</f>
        <v>0</v>
      </c>
      <c r="BF888" s="173">
        <f>IF(N888="snížená",J888,0)</f>
        <v>0</v>
      </c>
      <c r="BG888" s="173">
        <f>IF(N888="zákl. přenesená",J888,0)</f>
        <v>0</v>
      </c>
      <c r="BH888" s="173">
        <f>IF(N888="sníž. přenesená",J888,0)</f>
        <v>0</v>
      </c>
      <c r="BI888" s="173">
        <f>IF(N888="nulová",J888,0)</f>
        <v>0</v>
      </c>
      <c r="BJ888" s="14" t="s">
        <v>86</v>
      </c>
      <c r="BK888" s="173">
        <f>ROUND(I888*H888,2)</f>
        <v>0</v>
      </c>
      <c r="BL888" s="14" t="s">
        <v>140</v>
      </c>
      <c r="BM888" s="172" t="s">
        <v>1689</v>
      </c>
    </row>
    <row r="889" spans="1:65" s="2" customFormat="1" ht="68.25">
      <c r="A889" s="31"/>
      <c r="B889" s="32"/>
      <c r="C889" s="33"/>
      <c r="D889" s="174" t="s">
        <v>143</v>
      </c>
      <c r="E889" s="33"/>
      <c r="F889" s="175" t="s">
        <v>1690</v>
      </c>
      <c r="G889" s="33"/>
      <c r="H889" s="33"/>
      <c r="I889" s="176"/>
      <c r="J889" s="33"/>
      <c r="K889" s="33"/>
      <c r="L889" s="36"/>
      <c r="M889" s="177"/>
      <c r="N889" s="178"/>
      <c r="O889" s="68"/>
      <c r="P889" s="68"/>
      <c r="Q889" s="68"/>
      <c r="R889" s="68"/>
      <c r="S889" s="68"/>
      <c r="T889" s="69"/>
      <c r="U889" s="31"/>
      <c r="V889" s="31"/>
      <c r="W889" s="31"/>
      <c r="X889" s="31"/>
      <c r="Y889" s="31"/>
      <c r="Z889" s="31"/>
      <c r="AA889" s="31"/>
      <c r="AB889" s="31"/>
      <c r="AC889" s="31"/>
      <c r="AD889" s="31"/>
      <c r="AE889" s="31"/>
      <c r="AT889" s="14" t="s">
        <v>143</v>
      </c>
      <c r="AU889" s="14" t="s">
        <v>78</v>
      </c>
    </row>
    <row r="890" spans="1:65" s="2" customFormat="1" ht="19.5">
      <c r="A890" s="31"/>
      <c r="B890" s="32"/>
      <c r="C890" s="33"/>
      <c r="D890" s="174" t="s">
        <v>224</v>
      </c>
      <c r="E890" s="33"/>
      <c r="F890" s="179" t="s">
        <v>1691</v>
      </c>
      <c r="G890" s="33"/>
      <c r="H890" s="33"/>
      <c r="I890" s="176"/>
      <c r="J890" s="33"/>
      <c r="K890" s="33"/>
      <c r="L890" s="36"/>
      <c r="M890" s="177"/>
      <c r="N890" s="178"/>
      <c r="O890" s="68"/>
      <c r="P890" s="68"/>
      <c r="Q890" s="68"/>
      <c r="R890" s="68"/>
      <c r="S890" s="68"/>
      <c r="T890" s="69"/>
      <c r="U890" s="31"/>
      <c r="V890" s="31"/>
      <c r="W890" s="31"/>
      <c r="X890" s="31"/>
      <c r="Y890" s="31"/>
      <c r="Z890" s="31"/>
      <c r="AA890" s="31"/>
      <c r="AB890" s="31"/>
      <c r="AC890" s="31"/>
      <c r="AD890" s="31"/>
      <c r="AE890" s="31"/>
      <c r="AT890" s="14" t="s">
        <v>224</v>
      </c>
      <c r="AU890" s="14" t="s">
        <v>78</v>
      </c>
    </row>
    <row r="891" spans="1:65" s="2" customFormat="1" ht="16.5" customHeight="1">
      <c r="A891" s="31"/>
      <c r="B891" s="32"/>
      <c r="C891" s="161" t="s">
        <v>1692</v>
      </c>
      <c r="D891" s="161" t="s">
        <v>135</v>
      </c>
      <c r="E891" s="162" t="s">
        <v>1693</v>
      </c>
      <c r="F891" s="163" t="s">
        <v>1694</v>
      </c>
      <c r="G891" s="164" t="s">
        <v>574</v>
      </c>
      <c r="H891" s="165">
        <v>20</v>
      </c>
      <c r="I891" s="166"/>
      <c r="J891" s="167">
        <f>ROUND(I891*H891,2)</f>
        <v>0</v>
      </c>
      <c r="K891" s="163" t="s">
        <v>139</v>
      </c>
      <c r="L891" s="36"/>
      <c r="M891" s="168" t="s">
        <v>1</v>
      </c>
      <c r="N891" s="169" t="s">
        <v>43</v>
      </c>
      <c r="O891" s="68"/>
      <c r="P891" s="170">
        <f>O891*H891</f>
        <v>0</v>
      </c>
      <c r="Q891" s="170">
        <v>0</v>
      </c>
      <c r="R891" s="170">
        <f>Q891*H891</f>
        <v>0</v>
      </c>
      <c r="S891" s="170">
        <v>0</v>
      </c>
      <c r="T891" s="171">
        <f>S891*H891</f>
        <v>0</v>
      </c>
      <c r="U891" s="31"/>
      <c r="V891" s="31"/>
      <c r="W891" s="31"/>
      <c r="X891" s="31"/>
      <c r="Y891" s="31"/>
      <c r="Z891" s="31"/>
      <c r="AA891" s="31"/>
      <c r="AB891" s="31"/>
      <c r="AC891" s="31"/>
      <c r="AD891" s="31"/>
      <c r="AE891" s="31"/>
      <c r="AR891" s="172" t="s">
        <v>140</v>
      </c>
      <c r="AT891" s="172" t="s">
        <v>135</v>
      </c>
      <c r="AU891" s="172" t="s">
        <v>78</v>
      </c>
      <c r="AY891" s="14" t="s">
        <v>141</v>
      </c>
      <c r="BE891" s="173">
        <f>IF(N891="základní",J891,0)</f>
        <v>0</v>
      </c>
      <c r="BF891" s="173">
        <f>IF(N891="snížená",J891,0)</f>
        <v>0</v>
      </c>
      <c r="BG891" s="173">
        <f>IF(N891="zákl. přenesená",J891,0)</f>
        <v>0</v>
      </c>
      <c r="BH891" s="173">
        <f>IF(N891="sníž. přenesená",J891,0)</f>
        <v>0</v>
      </c>
      <c r="BI891" s="173">
        <f>IF(N891="nulová",J891,0)</f>
        <v>0</v>
      </c>
      <c r="BJ891" s="14" t="s">
        <v>86</v>
      </c>
      <c r="BK891" s="173">
        <f>ROUND(I891*H891,2)</f>
        <v>0</v>
      </c>
      <c r="BL891" s="14" t="s">
        <v>140</v>
      </c>
      <c r="BM891" s="172" t="s">
        <v>1695</v>
      </c>
    </row>
    <row r="892" spans="1:65" s="2" customFormat="1" ht="68.25">
      <c r="A892" s="31"/>
      <c r="B892" s="32"/>
      <c r="C892" s="33"/>
      <c r="D892" s="174" t="s">
        <v>143</v>
      </c>
      <c r="E892" s="33"/>
      <c r="F892" s="175" t="s">
        <v>1696</v>
      </c>
      <c r="G892" s="33"/>
      <c r="H892" s="33"/>
      <c r="I892" s="176"/>
      <c r="J892" s="33"/>
      <c r="K892" s="33"/>
      <c r="L892" s="36"/>
      <c r="M892" s="177"/>
      <c r="N892" s="178"/>
      <c r="O892" s="68"/>
      <c r="P892" s="68"/>
      <c r="Q892" s="68"/>
      <c r="R892" s="68"/>
      <c r="S892" s="68"/>
      <c r="T892" s="69"/>
      <c r="U892" s="31"/>
      <c r="V892" s="31"/>
      <c r="W892" s="31"/>
      <c r="X892" s="31"/>
      <c r="Y892" s="31"/>
      <c r="Z892" s="31"/>
      <c r="AA892" s="31"/>
      <c r="AB892" s="31"/>
      <c r="AC892" s="31"/>
      <c r="AD892" s="31"/>
      <c r="AE892" s="31"/>
      <c r="AT892" s="14" t="s">
        <v>143</v>
      </c>
      <c r="AU892" s="14" t="s">
        <v>78</v>
      </c>
    </row>
    <row r="893" spans="1:65" s="2" customFormat="1" ht="19.5">
      <c r="A893" s="31"/>
      <c r="B893" s="32"/>
      <c r="C893" s="33"/>
      <c r="D893" s="174" t="s">
        <v>224</v>
      </c>
      <c r="E893" s="33"/>
      <c r="F893" s="179" t="s">
        <v>1691</v>
      </c>
      <c r="G893" s="33"/>
      <c r="H893" s="33"/>
      <c r="I893" s="176"/>
      <c r="J893" s="33"/>
      <c r="K893" s="33"/>
      <c r="L893" s="36"/>
      <c r="M893" s="177"/>
      <c r="N893" s="178"/>
      <c r="O893" s="68"/>
      <c r="P893" s="68"/>
      <c r="Q893" s="68"/>
      <c r="R893" s="68"/>
      <c r="S893" s="68"/>
      <c r="T893" s="69"/>
      <c r="U893" s="31"/>
      <c r="V893" s="31"/>
      <c r="W893" s="31"/>
      <c r="X893" s="31"/>
      <c r="Y893" s="31"/>
      <c r="Z893" s="31"/>
      <c r="AA893" s="31"/>
      <c r="AB893" s="31"/>
      <c r="AC893" s="31"/>
      <c r="AD893" s="31"/>
      <c r="AE893" s="31"/>
      <c r="AT893" s="14" t="s">
        <v>224</v>
      </c>
      <c r="AU893" s="14" t="s">
        <v>78</v>
      </c>
    </row>
    <row r="894" spans="1:65" s="2" customFormat="1" ht="24.2" customHeight="1">
      <c r="A894" s="31"/>
      <c r="B894" s="32"/>
      <c r="C894" s="161" t="s">
        <v>1697</v>
      </c>
      <c r="D894" s="161" t="s">
        <v>135</v>
      </c>
      <c r="E894" s="162" t="s">
        <v>1698</v>
      </c>
      <c r="F894" s="163" t="s">
        <v>1699</v>
      </c>
      <c r="G894" s="164" t="s">
        <v>1700</v>
      </c>
      <c r="H894" s="165">
        <v>2</v>
      </c>
      <c r="I894" s="166"/>
      <c r="J894" s="167">
        <f>ROUND(I894*H894,2)</f>
        <v>0</v>
      </c>
      <c r="K894" s="163" t="s">
        <v>139</v>
      </c>
      <c r="L894" s="36"/>
      <c r="M894" s="168" t="s">
        <v>1</v>
      </c>
      <c r="N894" s="169" t="s">
        <v>43</v>
      </c>
      <c r="O894" s="68"/>
      <c r="P894" s="170">
        <f>O894*H894</f>
        <v>0</v>
      </c>
      <c r="Q894" s="170">
        <v>0</v>
      </c>
      <c r="R894" s="170">
        <f>Q894*H894</f>
        <v>0</v>
      </c>
      <c r="S894" s="170">
        <v>0</v>
      </c>
      <c r="T894" s="171">
        <f>S894*H894</f>
        <v>0</v>
      </c>
      <c r="U894" s="31"/>
      <c r="V894" s="31"/>
      <c r="W894" s="31"/>
      <c r="X894" s="31"/>
      <c r="Y894" s="31"/>
      <c r="Z894" s="31"/>
      <c r="AA894" s="31"/>
      <c r="AB894" s="31"/>
      <c r="AC894" s="31"/>
      <c r="AD894" s="31"/>
      <c r="AE894" s="31"/>
      <c r="AR894" s="172" t="s">
        <v>140</v>
      </c>
      <c r="AT894" s="172" t="s">
        <v>135</v>
      </c>
      <c r="AU894" s="172" t="s">
        <v>78</v>
      </c>
      <c r="AY894" s="14" t="s">
        <v>141</v>
      </c>
      <c r="BE894" s="173">
        <f>IF(N894="základní",J894,0)</f>
        <v>0</v>
      </c>
      <c r="BF894" s="173">
        <f>IF(N894="snížená",J894,0)</f>
        <v>0</v>
      </c>
      <c r="BG894" s="173">
        <f>IF(N894="zákl. přenesená",J894,0)</f>
        <v>0</v>
      </c>
      <c r="BH894" s="173">
        <f>IF(N894="sníž. přenesená",J894,0)</f>
        <v>0</v>
      </c>
      <c r="BI894" s="173">
        <f>IF(N894="nulová",J894,0)</f>
        <v>0</v>
      </c>
      <c r="BJ894" s="14" t="s">
        <v>86</v>
      </c>
      <c r="BK894" s="173">
        <f>ROUND(I894*H894,2)</f>
        <v>0</v>
      </c>
      <c r="BL894" s="14" t="s">
        <v>140</v>
      </c>
      <c r="BM894" s="172" t="s">
        <v>1701</v>
      </c>
    </row>
    <row r="895" spans="1:65" s="2" customFormat="1" ht="58.5">
      <c r="A895" s="31"/>
      <c r="B895" s="32"/>
      <c r="C895" s="33"/>
      <c r="D895" s="174" t="s">
        <v>143</v>
      </c>
      <c r="E895" s="33"/>
      <c r="F895" s="175" t="s">
        <v>1702</v>
      </c>
      <c r="G895" s="33"/>
      <c r="H895" s="33"/>
      <c r="I895" s="176"/>
      <c r="J895" s="33"/>
      <c r="K895" s="33"/>
      <c r="L895" s="36"/>
      <c r="M895" s="177"/>
      <c r="N895" s="178"/>
      <c r="O895" s="68"/>
      <c r="P895" s="68"/>
      <c r="Q895" s="68"/>
      <c r="R895" s="68"/>
      <c r="S895" s="68"/>
      <c r="T895" s="69"/>
      <c r="U895" s="31"/>
      <c r="V895" s="31"/>
      <c r="W895" s="31"/>
      <c r="X895" s="31"/>
      <c r="Y895" s="31"/>
      <c r="Z895" s="31"/>
      <c r="AA895" s="31"/>
      <c r="AB895" s="31"/>
      <c r="AC895" s="31"/>
      <c r="AD895" s="31"/>
      <c r="AE895" s="31"/>
      <c r="AT895" s="14" t="s">
        <v>143</v>
      </c>
      <c r="AU895" s="14" t="s">
        <v>78</v>
      </c>
    </row>
    <row r="896" spans="1:65" s="2" customFormat="1" ht="19.5">
      <c r="A896" s="31"/>
      <c r="B896" s="32"/>
      <c r="C896" s="33"/>
      <c r="D896" s="174" t="s">
        <v>224</v>
      </c>
      <c r="E896" s="33"/>
      <c r="F896" s="179" t="s">
        <v>1703</v>
      </c>
      <c r="G896" s="33"/>
      <c r="H896" s="33"/>
      <c r="I896" s="176"/>
      <c r="J896" s="33"/>
      <c r="K896" s="33"/>
      <c r="L896" s="36"/>
      <c r="M896" s="177"/>
      <c r="N896" s="178"/>
      <c r="O896" s="68"/>
      <c r="P896" s="68"/>
      <c r="Q896" s="68"/>
      <c r="R896" s="68"/>
      <c r="S896" s="68"/>
      <c r="T896" s="69"/>
      <c r="U896" s="31"/>
      <c r="V896" s="31"/>
      <c r="W896" s="31"/>
      <c r="X896" s="31"/>
      <c r="Y896" s="31"/>
      <c r="Z896" s="31"/>
      <c r="AA896" s="31"/>
      <c r="AB896" s="31"/>
      <c r="AC896" s="31"/>
      <c r="AD896" s="31"/>
      <c r="AE896" s="31"/>
      <c r="AT896" s="14" t="s">
        <v>224</v>
      </c>
      <c r="AU896" s="14" t="s">
        <v>78</v>
      </c>
    </row>
    <row r="897" spans="1:65" s="2" customFormat="1" ht="24.2" customHeight="1">
      <c r="A897" s="31"/>
      <c r="B897" s="32"/>
      <c r="C897" s="161" t="s">
        <v>1704</v>
      </c>
      <c r="D897" s="161" t="s">
        <v>135</v>
      </c>
      <c r="E897" s="162" t="s">
        <v>1705</v>
      </c>
      <c r="F897" s="163" t="s">
        <v>1706</v>
      </c>
      <c r="G897" s="164" t="s">
        <v>1700</v>
      </c>
      <c r="H897" s="165">
        <v>2</v>
      </c>
      <c r="I897" s="166"/>
      <c r="J897" s="167">
        <f>ROUND(I897*H897,2)</f>
        <v>0</v>
      </c>
      <c r="K897" s="163" t="s">
        <v>139</v>
      </c>
      <c r="L897" s="36"/>
      <c r="M897" s="168" t="s">
        <v>1</v>
      </c>
      <c r="N897" s="169" t="s">
        <v>43</v>
      </c>
      <c r="O897" s="68"/>
      <c r="P897" s="170">
        <f>O897*H897</f>
        <v>0</v>
      </c>
      <c r="Q897" s="170">
        <v>0</v>
      </c>
      <c r="R897" s="170">
        <f>Q897*H897</f>
        <v>0</v>
      </c>
      <c r="S897" s="170">
        <v>0</v>
      </c>
      <c r="T897" s="171">
        <f>S897*H897</f>
        <v>0</v>
      </c>
      <c r="U897" s="31"/>
      <c r="V897" s="31"/>
      <c r="W897" s="31"/>
      <c r="X897" s="31"/>
      <c r="Y897" s="31"/>
      <c r="Z897" s="31"/>
      <c r="AA897" s="31"/>
      <c r="AB897" s="31"/>
      <c r="AC897" s="31"/>
      <c r="AD897" s="31"/>
      <c r="AE897" s="31"/>
      <c r="AR897" s="172" t="s">
        <v>140</v>
      </c>
      <c r="AT897" s="172" t="s">
        <v>135</v>
      </c>
      <c r="AU897" s="172" t="s">
        <v>78</v>
      </c>
      <c r="AY897" s="14" t="s">
        <v>141</v>
      </c>
      <c r="BE897" s="173">
        <f>IF(N897="základní",J897,0)</f>
        <v>0</v>
      </c>
      <c r="BF897" s="173">
        <f>IF(N897="snížená",J897,0)</f>
        <v>0</v>
      </c>
      <c r="BG897" s="173">
        <f>IF(N897="zákl. přenesená",J897,0)</f>
        <v>0</v>
      </c>
      <c r="BH897" s="173">
        <f>IF(N897="sníž. přenesená",J897,0)</f>
        <v>0</v>
      </c>
      <c r="BI897" s="173">
        <f>IF(N897="nulová",J897,0)</f>
        <v>0</v>
      </c>
      <c r="BJ897" s="14" t="s">
        <v>86</v>
      </c>
      <c r="BK897" s="173">
        <f>ROUND(I897*H897,2)</f>
        <v>0</v>
      </c>
      <c r="BL897" s="14" t="s">
        <v>140</v>
      </c>
      <c r="BM897" s="172" t="s">
        <v>1707</v>
      </c>
    </row>
    <row r="898" spans="1:65" s="2" customFormat="1" ht="58.5">
      <c r="A898" s="31"/>
      <c r="B898" s="32"/>
      <c r="C898" s="33"/>
      <c r="D898" s="174" t="s">
        <v>143</v>
      </c>
      <c r="E898" s="33"/>
      <c r="F898" s="175" t="s">
        <v>1708</v>
      </c>
      <c r="G898" s="33"/>
      <c r="H898" s="33"/>
      <c r="I898" s="176"/>
      <c r="J898" s="33"/>
      <c r="K898" s="33"/>
      <c r="L898" s="36"/>
      <c r="M898" s="177"/>
      <c r="N898" s="178"/>
      <c r="O898" s="68"/>
      <c r="P898" s="68"/>
      <c r="Q898" s="68"/>
      <c r="R898" s="68"/>
      <c r="S898" s="68"/>
      <c r="T898" s="69"/>
      <c r="U898" s="31"/>
      <c r="V898" s="31"/>
      <c r="W898" s="31"/>
      <c r="X898" s="31"/>
      <c r="Y898" s="31"/>
      <c r="Z898" s="31"/>
      <c r="AA898" s="31"/>
      <c r="AB898" s="31"/>
      <c r="AC898" s="31"/>
      <c r="AD898" s="31"/>
      <c r="AE898" s="31"/>
      <c r="AT898" s="14" t="s">
        <v>143</v>
      </c>
      <c r="AU898" s="14" t="s">
        <v>78</v>
      </c>
    </row>
    <row r="899" spans="1:65" s="2" customFormat="1" ht="19.5">
      <c r="A899" s="31"/>
      <c r="B899" s="32"/>
      <c r="C899" s="33"/>
      <c r="D899" s="174" t="s">
        <v>224</v>
      </c>
      <c r="E899" s="33"/>
      <c r="F899" s="179" t="s">
        <v>1703</v>
      </c>
      <c r="G899" s="33"/>
      <c r="H899" s="33"/>
      <c r="I899" s="176"/>
      <c r="J899" s="33"/>
      <c r="K899" s="33"/>
      <c r="L899" s="36"/>
      <c r="M899" s="177"/>
      <c r="N899" s="178"/>
      <c r="O899" s="68"/>
      <c r="P899" s="68"/>
      <c r="Q899" s="68"/>
      <c r="R899" s="68"/>
      <c r="S899" s="68"/>
      <c r="T899" s="69"/>
      <c r="U899" s="31"/>
      <c r="V899" s="31"/>
      <c r="W899" s="31"/>
      <c r="X899" s="31"/>
      <c r="Y899" s="31"/>
      <c r="Z899" s="31"/>
      <c r="AA899" s="31"/>
      <c r="AB899" s="31"/>
      <c r="AC899" s="31"/>
      <c r="AD899" s="31"/>
      <c r="AE899" s="31"/>
      <c r="AT899" s="14" t="s">
        <v>224</v>
      </c>
      <c r="AU899" s="14" t="s">
        <v>78</v>
      </c>
    </row>
    <row r="900" spans="1:65" s="2" customFormat="1" ht="24.2" customHeight="1">
      <c r="A900" s="31"/>
      <c r="B900" s="32"/>
      <c r="C900" s="161" t="s">
        <v>1709</v>
      </c>
      <c r="D900" s="161" t="s">
        <v>135</v>
      </c>
      <c r="E900" s="162" t="s">
        <v>1710</v>
      </c>
      <c r="F900" s="163" t="s">
        <v>1711</v>
      </c>
      <c r="G900" s="164" t="s">
        <v>1700</v>
      </c>
      <c r="H900" s="165">
        <v>2</v>
      </c>
      <c r="I900" s="166"/>
      <c r="J900" s="167">
        <f>ROUND(I900*H900,2)</f>
        <v>0</v>
      </c>
      <c r="K900" s="163" t="s">
        <v>139</v>
      </c>
      <c r="L900" s="36"/>
      <c r="M900" s="168" t="s">
        <v>1</v>
      </c>
      <c r="N900" s="169" t="s">
        <v>43</v>
      </c>
      <c r="O900" s="68"/>
      <c r="P900" s="170">
        <f>O900*H900</f>
        <v>0</v>
      </c>
      <c r="Q900" s="170">
        <v>0</v>
      </c>
      <c r="R900" s="170">
        <f>Q900*H900</f>
        <v>0</v>
      </c>
      <c r="S900" s="170">
        <v>0</v>
      </c>
      <c r="T900" s="171">
        <f>S900*H900</f>
        <v>0</v>
      </c>
      <c r="U900" s="31"/>
      <c r="V900" s="31"/>
      <c r="W900" s="31"/>
      <c r="X900" s="31"/>
      <c r="Y900" s="31"/>
      <c r="Z900" s="31"/>
      <c r="AA900" s="31"/>
      <c r="AB900" s="31"/>
      <c r="AC900" s="31"/>
      <c r="AD900" s="31"/>
      <c r="AE900" s="31"/>
      <c r="AR900" s="172" t="s">
        <v>140</v>
      </c>
      <c r="AT900" s="172" t="s">
        <v>135</v>
      </c>
      <c r="AU900" s="172" t="s">
        <v>78</v>
      </c>
      <c r="AY900" s="14" t="s">
        <v>141</v>
      </c>
      <c r="BE900" s="173">
        <f>IF(N900="základní",J900,0)</f>
        <v>0</v>
      </c>
      <c r="BF900" s="173">
        <f>IF(N900="snížená",J900,0)</f>
        <v>0</v>
      </c>
      <c r="BG900" s="173">
        <f>IF(N900="zákl. přenesená",J900,0)</f>
        <v>0</v>
      </c>
      <c r="BH900" s="173">
        <f>IF(N900="sníž. přenesená",J900,0)</f>
        <v>0</v>
      </c>
      <c r="BI900" s="173">
        <f>IF(N900="nulová",J900,0)</f>
        <v>0</v>
      </c>
      <c r="BJ900" s="14" t="s">
        <v>86</v>
      </c>
      <c r="BK900" s="173">
        <f>ROUND(I900*H900,2)</f>
        <v>0</v>
      </c>
      <c r="BL900" s="14" t="s">
        <v>140</v>
      </c>
      <c r="BM900" s="172" t="s">
        <v>1712</v>
      </c>
    </row>
    <row r="901" spans="1:65" s="2" customFormat="1" ht="58.5">
      <c r="A901" s="31"/>
      <c r="B901" s="32"/>
      <c r="C901" s="33"/>
      <c r="D901" s="174" t="s">
        <v>143</v>
      </c>
      <c r="E901" s="33"/>
      <c r="F901" s="175" t="s">
        <v>1713</v>
      </c>
      <c r="G901" s="33"/>
      <c r="H901" s="33"/>
      <c r="I901" s="176"/>
      <c r="J901" s="33"/>
      <c r="K901" s="33"/>
      <c r="L901" s="36"/>
      <c r="M901" s="177"/>
      <c r="N901" s="178"/>
      <c r="O901" s="68"/>
      <c r="P901" s="68"/>
      <c r="Q901" s="68"/>
      <c r="R901" s="68"/>
      <c r="S901" s="68"/>
      <c r="T901" s="69"/>
      <c r="U901" s="31"/>
      <c r="V901" s="31"/>
      <c r="W901" s="31"/>
      <c r="X901" s="31"/>
      <c r="Y901" s="31"/>
      <c r="Z901" s="31"/>
      <c r="AA901" s="31"/>
      <c r="AB901" s="31"/>
      <c r="AC901" s="31"/>
      <c r="AD901" s="31"/>
      <c r="AE901" s="31"/>
      <c r="AT901" s="14" t="s">
        <v>143</v>
      </c>
      <c r="AU901" s="14" t="s">
        <v>78</v>
      </c>
    </row>
    <row r="902" spans="1:65" s="2" customFormat="1" ht="19.5">
      <c r="A902" s="31"/>
      <c r="B902" s="32"/>
      <c r="C902" s="33"/>
      <c r="D902" s="174" t="s">
        <v>224</v>
      </c>
      <c r="E902" s="33"/>
      <c r="F902" s="179" t="s">
        <v>1703</v>
      </c>
      <c r="G902" s="33"/>
      <c r="H902" s="33"/>
      <c r="I902" s="176"/>
      <c r="J902" s="33"/>
      <c r="K902" s="33"/>
      <c r="L902" s="36"/>
      <c r="M902" s="177"/>
      <c r="N902" s="178"/>
      <c r="O902" s="68"/>
      <c r="P902" s="68"/>
      <c r="Q902" s="68"/>
      <c r="R902" s="68"/>
      <c r="S902" s="68"/>
      <c r="T902" s="69"/>
      <c r="U902" s="31"/>
      <c r="V902" s="31"/>
      <c r="W902" s="31"/>
      <c r="X902" s="31"/>
      <c r="Y902" s="31"/>
      <c r="Z902" s="31"/>
      <c r="AA902" s="31"/>
      <c r="AB902" s="31"/>
      <c r="AC902" s="31"/>
      <c r="AD902" s="31"/>
      <c r="AE902" s="31"/>
      <c r="AT902" s="14" t="s">
        <v>224</v>
      </c>
      <c r="AU902" s="14" t="s">
        <v>78</v>
      </c>
    </row>
    <row r="903" spans="1:65" s="2" customFormat="1" ht="24.2" customHeight="1">
      <c r="A903" s="31"/>
      <c r="B903" s="32"/>
      <c r="C903" s="161" t="s">
        <v>1714</v>
      </c>
      <c r="D903" s="161" t="s">
        <v>135</v>
      </c>
      <c r="E903" s="162" t="s">
        <v>1715</v>
      </c>
      <c r="F903" s="163" t="s">
        <v>1716</v>
      </c>
      <c r="G903" s="164" t="s">
        <v>574</v>
      </c>
      <c r="H903" s="165">
        <v>9</v>
      </c>
      <c r="I903" s="166"/>
      <c r="J903" s="167">
        <f>ROUND(I903*H903,2)</f>
        <v>0</v>
      </c>
      <c r="K903" s="163" t="s">
        <v>139</v>
      </c>
      <c r="L903" s="36"/>
      <c r="M903" s="168" t="s">
        <v>1</v>
      </c>
      <c r="N903" s="169" t="s">
        <v>43</v>
      </c>
      <c r="O903" s="68"/>
      <c r="P903" s="170">
        <f>O903*H903</f>
        <v>0</v>
      </c>
      <c r="Q903" s="170">
        <v>0</v>
      </c>
      <c r="R903" s="170">
        <f>Q903*H903</f>
        <v>0</v>
      </c>
      <c r="S903" s="170">
        <v>0</v>
      </c>
      <c r="T903" s="171">
        <f>S903*H903</f>
        <v>0</v>
      </c>
      <c r="U903" s="31"/>
      <c r="V903" s="31"/>
      <c r="W903" s="31"/>
      <c r="X903" s="31"/>
      <c r="Y903" s="31"/>
      <c r="Z903" s="31"/>
      <c r="AA903" s="31"/>
      <c r="AB903" s="31"/>
      <c r="AC903" s="31"/>
      <c r="AD903" s="31"/>
      <c r="AE903" s="31"/>
      <c r="AR903" s="172" t="s">
        <v>140</v>
      </c>
      <c r="AT903" s="172" t="s">
        <v>135</v>
      </c>
      <c r="AU903" s="172" t="s">
        <v>78</v>
      </c>
      <c r="AY903" s="14" t="s">
        <v>141</v>
      </c>
      <c r="BE903" s="173">
        <f>IF(N903="základní",J903,0)</f>
        <v>0</v>
      </c>
      <c r="BF903" s="173">
        <f>IF(N903="snížená",J903,0)</f>
        <v>0</v>
      </c>
      <c r="BG903" s="173">
        <f>IF(N903="zákl. přenesená",J903,0)</f>
        <v>0</v>
      </c>
      <c r="BH903" s="173">
        <f>IF(N903="sníž. přenesená",J903,0)</f>
        <v>0</v>
      </c>
      <c r="BI903" s="173">
        <f>IF(N903="nulová",J903,0)</f>
        <v>0</v>
      </c>
      <c r="BJ903" s="14" t="s">
        <v>86</v>
      </c>
      <c r="BK903" s="173">
        <f>ROUND(I903*H903,2)</f>
        <v>0</v>
      </c>
      <c r="BL903" s="14" t="s">
        <v>140</v>
      </c>
      <c r="BM903" s="172" t="s">
        <v>1717</v>
      </c>
    </row>
    <row r="904" spans="1:65" s="2" customFormat="1" ht="39">
      <c r="A904" s="31"/>
      <c r="B904" s="32"/>
      <c r="C904" s="33"/>
      <c r="D904" s="174" t="s">
        <v>143</v>
      </c>
      <c r="E904" s="33"/>
      <c r="F904" s="175" t="s">
        <v>1718</v>
      </c>
      <c r="G904" s="33"/>
      <c r="H904" s="33"/>
      <c r="I904" s="176"/>
      <c r="J904" s="33"/>
      <c r="K904" s="33"/>
      <c r="L904" s="36"/>
      <c r="M904" s="177"/>
      <c r="N904" s="178"/>
      <c r="O904" s="68"/>
      <c r="P904" s="68"/>
      <c r="Q904" s="68"/>
      <c r="R904" s="68"/>
      <c r="S904" s="68"/>
      <c r="T904" s="69"/>
      <c r="U904" s="31"/>
      <c r="V904" s="31"/>
      <c r="W904" s="31"/>
      <c r="X904" s="31"/>
      <c r="Y904" s="31"/>
      <c r="Z904" s="31"/>
      <c r="AA904" s="31"/>
      <c r="AB904" s="31"/>
      <c r="AC904" s="31"/>
      <c r="AD904" s="31"/>
      <c r="AE904" s="31"/>
      <c r="AT904" s="14" t="s">
        <v>143</v>
      </c>
      <c r="AU904" s="14" t="s">
        <v>78</v>
      </c>
    </row>
    <row r="905" spans="1:65" s="2" customFormat="1" ht="39">
      <c r="A905" s="31"/>
      <c r="B905" s="32"/>
      <c r="C905" s="33"/>
      <c r="D905" s="174" t="s">
        <v>224</v>
      </c>
      <c r="E905" s="33"/>
      <c r="F905" s="179" t="s">
        <v>1719</v>
      </c>
      <c r="G905" s="33"/>
      <c r="H905" s="33"/>
      <c r="I905" s="176"/>
      <c r="J905" s="33"/>
      <c r="K905" s="33"/>
      <c r="L905" s="36"/>
      <c r="M905" s="177"/>
      <c r="N905" s="178"/>
      <c r="O905" s="68"/>
      <c r="P905" s="68"/>
      <c r="Q905" s="68"/>
      <c r="R905" s="68"/>
      <c r="S905" s="68"/>
      <c r="T905" s="69"/>
      <c r="U905" s="31"/>
      <c r="V905" s="31"/>
      <c r="W905" s="31"/>
      <c r="X905" s="31"/>
      <c r="Y905" s="31"/>
      <c r="Z905" s="31"/>
      <c r="AA905" s="31"/>
      <c r="AB905" s="31"/>
      <c r="AC905" s="31"/>
      <c r="AD905" s="31"/>
      <c r="AE905" s="31"/>
      <c r="AT905" s="14" t="s">
        <v>224</v>
      </c>
      <c r="AU905" s="14" t="s">
        <v>78</v>
      </c>
    </row>
    <row r="906" spans="1:65" s="2" customFormat="1" ht="24.2" customHeight="1">
      <c r="A906" s="31"/>
      <c r="B906" s="32"/>
      <c r="C906" s="161" t="s">
        <v>1720</v>
      </c>
      <c r="D906" s="161" t="s">
        <v>135</v>
      </c>
      <c r="E906" s="162" t="s">
        <v>1721</v>
      </c>
      <c r="F906" s="163" t="s">
        <v>1722</v>
      </c>
      <c r="G906" s="164" t="s">
        <v>574</v>
      </c>
      <c r="H906" s="165">
        <v>9</v>
      </c>
      <c r="I906" s="166"/>
      <c r="J906" s="167">
        <f>ROUND(I906*H906,2)</f>
        <v>0</v>
      </c>
      <c r="K906" s="163" t="s">
        <v>139</v>
      </c>
      <c r="L906" s="36"/>
      <c r="M906" s="168" t="s">
        <v>1</v>
      </c>
      <c r="N906" s="169" t="s">
        <v>43</v>
      </c>
      <c r="O906" s="68"/>
      <c r="P906" s="170">
        <f>O906*H906</f>
        <v>0</v>
      </c>
      <c r="Q906" s="170">
        <v>0</v>
      </c>
      <c r="R906" s="170">
        <f>Q906*H906</f>
        <v>0</v>
      </c>
      <c r="S906" s="170">
        <v>0</v>
      </c>
      <c r="T906" s="171">
        <f>S906*H906</f>
        <v>0</v>
      </c>
      <c r="U906" s="31"/>
      <c r="V906" s="31"/>
      <c r="W906" s="31"/>
      <c r="X906" s="31"/>
      <c r="Y906" s="31"/>
      <c r="Z906" s="31"/>
      <c r="AA906" s="31"/>
      <c r="AB906" s="31"/>
      <c r="AC906" s="31"/>
      <c r="AD906" s="31"/>
      <c r="AE906" s="31"/>
      <c r="AR906" s="172" t="s">
        <v>140</v>
      </c>
      <c r="AT906" s="172" t="s">
        <v>135</v>
      </c>
      <c r="AU906" s="172" t="s">
        <v>78</v>
      </c>
      <c r="AY906" s="14" t="s">
        <v>141</v>
      </c>
      <c r="BE906" s="173">
        <f>IF(N906="základní",J906,0)</f>
        <v>0</v>
      </c>
      <c r="BF906" s="173">
        <f>IF(N906="snížená",J906,0)</f>
        <v>0</v>
      </c>
      <c r="BG906" s="173">
        <f>IF(N906="zákl. přenesená",J906,0)</f>
        <v>0</v>
      </c>
      <c r="BH906" s="173">
        <f>IF(N906="sníž. přenesená",J906,0)</f>
        <v>0</v>
      </c>
      <c r="BI906" s="173">
        <f>IF(N906="nulová",J906,0)</f>
        <v>0</v>
      </c>
      <c r="BJ906" s="14" t="s">
        <v>86</v>
      </c>
      <c r="BK906" s="173">
        <f>ROUND(I906*H906,2)</f>
        <v>0</v>
      </c>
      <c r="BL906" s="14" t="s">
        <v>140</v>
      </c>
      <c r="BM906" s="172" t="s">
        <v>1723</v>
      </c>
    </row>
    <row r="907" spans="1:65" s="2" customFormat="1" ht="39">
      <c r="A907" s="31"/>
      <c r="B907" s="32"/>
      <c r="C907" s="33"/>
      <c r="D907" s="174" t="s">
        <v>143</v>
      </c>
      <c r="E907" s="33"/>
      <c r="F907" s="175" t="s">
        <v>1724</v>
      </c>
      <c r="G907" s="33"/>
      <c r="H907" s="33"/>
      <c r="I907" s="176"/>
      <c r="J907" s="33"/>
      <c r="K907" s="33"/>
      <c r="L907" s="36"/>
      <c r="M907" s="177"/>
      <c r="N907" s="178"/>
      <c r="O907" s="68"/>
      <c r="P907" s="68"/>
      <c r="Q907" s="68"/>
      <c r="R907" s="68"/>
      <c r="S907" s="68"/>
      <c r="T907" s="69"/>
      <c r="U907" s="31"/>
      <c r="V907" s="31"/>
      <c r="W907" s="31"/>
      <c r="X907" s="31"/>
      <c r="Y907" s="31"/>
      <c r="Z907" s="31"/>
      <c r="AA907" s="31"/>
      <c r="AB907" s="31"/>
      <c r="AC907" s="31"/>
      <c r="AD907" s="31"/>
      <c r="AE907" s="31"/>
      <c r="AT907" s="14" t="s">
        <v>143</v>
      </c>
      <c r="AU907" s="14" t="s">
        <v>78</v>
      </c>
    </row>
    <row r="908" spans="1:65" s="2" customFormat="1" ht="39">
      <c r="A908" s="31"/>
      <c r="B908" s="32"/>
      <c r="C908" s="33"/>
      <c r="D908" s="174" t="s">
        <v>224</v>
      </c>
      <c r="E908" s="33"/>
      <c r="F908" s="179" t="s">
        <v>1719</v>
      </c>
      <c r="G908" s="33"/>
      <c r="H908" s="33"/>
      <c r="I908" s="176"/>
      <c r="J908" s="33"/>
      <c r="K908" s="33"/>
      <c r="L908" s="36"/>
      <c r="M908" s="177"/>
      <c r="N908" s="178"/>
      <c r="O908" s="68"/>
      <c r="P908" s="68"/>
      <c r="Q908" s="68"/>
      <c r="R908" s="68"/>
      <c r="S908" s="68"/>
      <c r="T908" s="69"/>
      <c r="U908" s="31"/>
      <c r="V908" s="31"/>
      <c r="W908" s="31"/>
      <c r="X908" s="31"/>
      <c r="Y908" s="31"/>
      <c r="Z908" s="31"/>
      <c r="AA908" s="31"/>
      <c r="AB908" s="31"/>
      <c r="AC908" s="31"/>
      <c r="AD908" s="31"/>
      <c r="AE908" s="31"/>
      <c r="AT908" s="14" t="s">
        <v>224</v>
      </c>
      <c r="AU908" s="14" t="s">
        <v>78</v>
      </c>
    </row>
    <row r="909" spans="1:65" s="2" customFormat="1" ht="24.2" customHeight="1">
      <c r="A909" s="31"/>
      <c r="B909" s="32"/>
      <c r="C909" s="161" t="s">
        <v>1725</v>
      </c>
      <c r="D909" s="161" t="s">
        <v>135</v>
      </c>
      <c r="E909" s="162" t="s">
        <v>1726</v>
      </c>
      <c r="F909" s="163" t="s">
        <v>1727</v>
      </c>
      <c r="G909" s="164" t="s">
        <v>574</v>
      </c>
      <c r="H909" s="165">
        <v>9</v>
      </c>
      <c r="I909" s="166"/>
      <c r="J909" s="167">
        <f>ROUND(I909*H909,2)</f>
        <v>0</v>
      </c>
      <c r="K909" s="163" t="s">
        <v>139</v>
      </c>
      <c r="L909" s="36"/>
      <c r="M909" s="168" t="s">
        <v>1</v>
      </c>
      <c r="N909" s="169" t="s">
        <v>43</v>
      </c>
      <c r="O909" s="68"/>
      <c r="P909" s="170">
        <f>O909*H909</f>
        <v>0</v>
      </c>
      <c r="Q909" s="170">
        <v>0</v>
      </c>
      <c r="R909" s="170">
        <f>Q909*H909</f>
        <v>0</v>
      </c>
      <c r="S909" s="170">
        <v>0</v>
      </c>
      <c r="T909" s="171">
        <f>S909*H909</f>
        <v>0</v>
      </c>
      <c r="U909" s="31"/>
      <c r="V909" s="31"/>
      <c r="W909" s="31"/>
      <c r="X909" s="31"/>
      <c r="Y909" s="31"/>
      <c r="Z909" s="31"/>
      <c r="AA909" s="31"/>
      <c r="AB909" s="31"/>
      <c r="AC909" s="31"/>
      <c r="AD909" s="31"/>
      <c r="AE909" s="31"/>
      <c r="AR909" s="172" t="s">
        <v>140</v>
      </c>
      <c r="AT909" s="172" t="s">
        <v>135</v>
      </c>
      <c r="AU909" s="172" t="s">
        <v>78</v>
      </c>
      <c r="AY909" s="14" t="s">
        <v>141</v>
      </c>
      <c r="BE909" s="173">
        <f>IF(N909="základní",J909,0)</f>
        <v>0</v>
      </c>
      <c r="BF909" s="173">
        <f>IF(N909="snížená",J909,0)</f>
        <v>0</v>
      </c>
      <c r="BG909" s="173">
        <f>IF(N909="zákl. přenesená",J909,0)</f>
        <v>0</v>
      </c>
      <c r="BH909" s="173">
        <f>IF(N909="sníž. přenesená",J909,0)</f>
        <v>0</v>
      </c>
      <c r="BI909" s="173">
        <f>IF(N909="nulová",J909,0)</f>
        <v>0</v>
      </c>
      <c r="BJ909" s="14" t="s">
        <v>86</v>
      </c>
      <c r="BK909" s="173">
        <f>ROUND(I909*H909,2)</f>
        <v>0</v>
      </c>
      <c r="BL909" s="14" t="s">
        <v>140</v>
      </c>
      <c r="BM909" s="172" t="s">
        <v>1728</v>
      </c>
    </row>
    <row r="910" spans="1:65" s="2" customFormat="1" ht="39">
      <c r="A910" s="31"/>
      <c r="B910" s="32"/>
      <c r="C910" s="33"/>
      <c r="D910" s="174" t="s">
        <v>143</v>
      </c>
      <c r="E910" s="33"/>
      <c r="F910" s="175" t="s">
        <v>1729</v>
      </c>
      <c r="G910" s="33"/>
      <c r="H910" s="33"/>
      <c r="I910" s="176"/>
      <c r="J910" s="33"/>
      <c r="K910" s="33"/>
      <c r="L910" s="36"/>
      <c r="M910" s="177"/>
      <c r="N910" s="178"/>
      <c r="O910" s="68"/>
      <c r="P910" s="68"/>
      <c r="Q910" s="68"/>
      <c r="R910" s="68"/>
      <c r="S910" s="68"/>
      <c r="T910" s="69"/>
      <c r="U910" s="31"/>
      <c r="V910" s="31"/>
      <c r="W910" s="31"/>
      <c r="X910" s="31"/>
      <c r="Y910" s="31"/>
      <c r="Z910" s="31"/>
      <c r="AA910" s="31"/>
      <c r="AB910" s="31"/>
      <c r="AC910" s="31"/>
      <c r="AD910" s="31"/>
      <c r="AE910" s="31"/>
      <c r="AT910" s="14" t="s">
        <v>143</v>
      </c>
      <c r="AU910" s="14" t="s">
        <v>78</v>
      </c>
    </row>
    <row r="911" spans="1:65" s="2" customFormat="1" ht="39">
      <c r="A911" s="31"/>
      <c r="B911" s="32"/>
      <c r="C911" s="33"/>
      <c r="D911" s="174" t="s">
        <v>224</v>
      </c>
      <c r="E911" s="33"/>
      <c r="F911" s="179" t="s">
        <v>1719</v>
      </c>
      <c r="G911" s="33"/>
      <c r="H911" s="33"/>
      <c r="I911" s="176"/>
      <c r="J911" s="33"/>
      <c r="K911" s="33"/>
      <c r="L911" s="36"/>
      <c r="M911" s="177"/>
      <c r="N911" s="178"/>
      <c r="O911" s="68"/>
      <c r="P911" s="68"/>
      <c r="Q911" s="68"/>
      <c r="R911" s="68"/>
      <c r="S911" s="68"/>
      <c r="T911" s="69"/>
      <c r="U911" s="31"/>
      <c r="V911" s="31"/>
      <c r="W911" s="31"/>
      <c r="X911" s="31"/>
      <c r="Y911" s="31"/>
      <c r="Z911" s="31"/>
      <c r="AA911" s="31"/>
      <c r="AB911" s="31"/>
      <c r="AC911" s="31"/>
      <c r="AD911" s="31"/>
      <c r="AE911" s="31"/>
      <c r="AT911" s="14" t="s">
        <v>224</v>
      </c>
      <c r="AU911" s="14" t="s">
        <v>78</v>
      </c>
    </row>
    <row r="912" spans="1:65" s="2" customFormat="1" ht="24.2" customHeight="1">
      <c r="A912" s="31"/>
      <c r="B912" s="32"/>
      <c r="C912" s="161" t="s">
        <v>1730</v>
      </c>
      <c r="D912" s="161" t="s">
        <v>135</v>
      </c>
      <c r="E912" s="162" t="s">
        <v>1731</v>
      </c>
      <c r="F912" s="163" t="s">
        <v>1732</v>
      </c>
      <c r="G912" s="164" t="s">
        <v>147</v>
      </c>
      <c r="H912" s="165">
        <v>2</v>
      </c>
      <c r="I912" s="166"/>
      <c r="J912" s="167">
        <f>ROUND(I912*H912,2)</f>
        <v>0</v>
      </c>
      <c r="K912" s="163" t="s">
        <v>139</v>
      </c>
      <c r="L912" s="36"/>
      <c r="M912" s="168" t="s">
        <v>1</v>
      </c>
      <c r="N912" s="169" t="s">
        <v>43</v>
      </c>
      <c r="O912" s="68"/>
      <c r="P912" s="170">
        <f>O912*H912</f>
        <v>0</v>
      </c>
      <c r="Q912" s="170">
        <v>0</v>
      </c>
      <c r="R912" s="170">
        <f>Q912*H912</f>
        <v>0</v>
      </c>
      <c r="S912" s="170">
        <v>0</v>
      </c>
      <c r="T912" s="171">
        <f>S912*H912</f>
        <v>0</v>
      </c>
      <c r="U912" s="31"/>
      <c r="V912" s="31"/>
      <c r="W912" s="31"/>
      <c r="X912" s="31"/>
      <c r="Y912" s="31"/>
      <c r="Z912" s="31"/>
      <c r="AA912" s="31"/>
      <c r="AB912" s="31"/>
      <c r="AC912" s="31"/>
      <c r="AD912" s="31"/>
      <c r="AE912" s="31"/>
      <c r="AR912" s="172" t="s">
        <v>140</v>
      </c>
      <c r="AT912" s="172" t="s">
        <v>135</v>
      </c>
      <c r="AU912" s="172" t="s">
        <v>78</v>
      </c>
      <c r="AY912" s="14" t="s">
        <v>141</v>
      </c>
      <c r="BE912" s="173">
        <f>IF(N912="základní",J912,0)</f>
        <v>0</v>
      </c>
      <c r="BF912" s="173">
        <f>IF(N912="snížená",J912,0)</f>
        <v>0</v>
      </c>
      <c r="BG912" s="173">
        <f>IF(N912="zákl. přenesená",J912,0)</f>
        <v>0</v>
      </c>
      <c r="BH912" s="173">
        <f>IF(N912="sníž. přenesená",J912,0)</f>
        <v>0</v>
      </c>
      <c r="BI912" s="173">
        <f>IF(N912="nulová",J912,0)</f>
        <v>0</v>
      </c>
      <c r="BJ912" s="14" t="s">
        <v>86</v>
      </c>
      <c r="BK912" s="173">
        <f>ROUND(I912*H912,2)</f>
        <v>0</v>
      </c>
      <c r="BL912" s="14" t="s">
        <v>140</v>
      </c>
      <c r="BM912" s="172" t="s">
        <v>1733</v>
      </c>
    </row>
    <row r="913" spans="1:65" s="2" customFormat="1" ht="48.75">
      <c r="A913" s="31"/>
      <c r="B913" s="32"/>
      <c r="C913" s="33"/>
      <c r="D913" s="174" t="s">
        <v>143</v>
      </c>
      <c r="E913" s="33"/>
      <c r="F913" s="175" t="s">
        <v>1734</v>
      </c>
      <c r="G913" s="33"/>
      <c r="H913" s="33"/>
      <c r="I913" s="176"/>
      <c r="J913" s="33"/>
      <c r="K913" s="33"/>
      <c r="L913" s="36"/>
      <c r="M913" s="177"/>
      <c r="N913" s="178"/>
      <c r="O913" s="68"/>
      <c r="P913" s="68"/>
      <c r="Q913" s="68"/>
      <c r="R913" s="68"/>
      <c r="S913" s="68"/>
      <c r="T913" s="69"/>
      <c r="U913" s="31"/>
      <c r="V913" s="31"/>
      <c r="W913" s="31"/>
      <c r="X913" s="31"/>
      <c r="Y913" s="31"/>
      <c r="Z913" s="31"/>
      <c r="AA913" s="31"/>
      <c r="AB913" s="31"/>
      <c r="AC913" s="31"/>
      <c r="AD913" s="31"/>
      <c r="AE913" s="31"/>
      <c r="AT913" s="14" t="s">
        <v>143</v>
      </c>
      <c r="AU913" s="14" t="s">
        <v>78</v>
      </c>
    </row>
    <row r="914" spans="1:65" s="2" customFormat="1" ht="19.5">
      <c r="A914" s="31"/>
      <c r="B914" s="32"/>
      <c r="C914" s="33"/>
      <c r="D914" s="174" t="s">
        <v>224</v>
      </c>
      <c r="E914" s="33"/>
      <c r="F914" s="179" t="s">
        <v>1735</v>
      </c>
      <c r="G914" s="33"/>
      <c r="H914" s="33"/>
      <c r="I914" s="176"/>
      <c r="J914" s="33"/>
      <c r="K914" s="33"/>
      <c r="L914" s="36"/>
      <c r="M914" s="177"/>
      <c r="N914" s="178"/>
      <c r="O914" s="68"/>
      <c r="P914" s="68"/>
      <c r="Q914" s="68"/>
      <c r="R914" s="68"/>
      <c r="S914" s="68"/>
      <c r="T914" s="69"/>
      <c r="U914" s="31"/>
      <c r="V914" s="31"/>
      <c r="W914" s="31"/>
      <c r="X914" s="31"/>
      <c r="Y914" s="31"/>
      <c r="Z914" s="31"/>
      <c r="AA914" s="31"/>
      <c r="AB914" s="31"/>
      <c r="AC914" s="31"/>
      <c r="AD914" s="31"/>
      <c r="AE914" s="31"/>
      <c r="AT914" s="14" t="s">
        <v>224</v>
      </c>
      <c r="AU914" s="14" t="s">
        <v>78</v>
      </c>
    </row>
    <row r="915" spans="1:65" s="2" customFormat="1" ht="24.2" customHeight="1">
      <c r="A915" s="31"/>
      <c r="B915" s="32"/>
      <c r="C915" s="161" t="s">
        <v>1736</v>
      </c>
      <c r="D915" s="161" t="s">
        <v>135</v>
      </c>
      <c r="E915" s="162" t="s">
        <v>1737</v>
      </c>
      <c r="F915" s="163" t="s">
        <v>1738</v>
      </c>
      <c r="G915" s="164" t="s">
        <v>574</v>
      </c>
      <c r="H915" s="165">
        <v>14</v>
      </c>
      <c r="I915" s="166"/>
      <c r="J915" s="167">
        <f>ROUND(I915*H915,2)</f>
        <v>0</v>
      </c>
      <c r="K915" s="163" t="s">
        <v>139</v>
      </c>
      <c r="L915" s="36"/>
      <c r="M915" s="168" t="s">
        <v>1</v>
      </c>
      <c r="N915" s="169" t="s">
        <v>43</v>
      </c>
      <c r="O915" s="68"/>
      <c r="P915" s="170">
        <f>O915*H915</f>
        <v>0</v>
      </c>
      <c r="Q915" s="170">
        <v>0</v>
      </c>
      <c r="R915" s="170">
        <f>Q915*H915</f>
        <v>0</v>
      </c>
      <c r="S915" s="170">
        <v>0</v>
      </c>
      <c r="T915" s="171">
        <f>S915*H915</f>
        <v>0</v>
      </c>
      <c r="U915" s="31"/>
      <c r="V915" s="31"/>
      <c r="W915" s="31"/>
      <c r="X915" s="31"/>
      <c r="Y915" s="31"/>
      <c r="Z915" s="31"/>
      <c r="AA915" s="31"/>
      <c r="AB915" s="31"/>
      <c r="AC915" s="31"/>
      <c r="AD915" s="31"/>
      <c r="AE915" s="31"/>
      <c r="AR915" s="172" t="s">
        <v>140</v>
      </c>
      <c r="AT915" s="172" t="s">
        <v>135</v>
      </c>
      <c r="AU915" s="172" t="s">
        <v>78</v>
      </c>
      <c r="AY915" s="14" t="s">
        <v>141</v>
      </c>
      <c r="BE915" s="173">
        <f>IF(N915="základní",J915,0)</f>
        <v>0</v>
      </c>
      <c r="BF915" s="173">
        <f>IF(N915="snížená",J915,0)</f>
        <v>0</v>
      </c>
      <c r="BG915" s="173">
        <f>IF(N915="zákl. přenesená",J915,0)</f>
        <v>0</v>
      </c>
      <c r="BH915" s="173">
        <f>IF(N915="sníž. přenesená",J915,0)</f>
        <v>0</v>
      </c>
      <c r="BI915" s="173">
        <f>IF(N915="nulová",J915,0)</f>
        <v>0</v>
      </c>
      <c r="BJ915" s="14" t="s">
        <v>86</v>
      </c>
      <c r="BK915" s="173">
        <f>ROUND(I915*H915,2)</f>
        <v>0</v>
      </c>
      <c r="BL915" s="14" t="s">
        <v>140</v>
      </c>
      <c r="BM915" s="172" t="s">
        <v>1739</v>
      </c>
    </row>
    <row r="916" spans="1:65" s="2" customFormat="1" ht="68.25">
      <c r="A916" s="31"/>
      <c r="B916" s="32"/>
      <c r="C916" s="33"/>
      <c r="D916" s="174" t="s">
        <v>143</v>
      </c>
      <c r="E916" s="33"/>
      <c r="F916" s="175" t="s">
        <v>1740</v>
      </c>
      <c r="G916" s="33"/>
      <c r="H916" s="33"/>
      <c r="I916" s="176"/>
      <c r="J916" s="33"/>
      <c r="K916" s="33"/>
      <c r="L916" s="36"/>
      <c r="M916" s="177"/>
      <c r="N916" s="178"/>
      <c r="O916" s="68"/>
      <c r="P916" s="68"/>
      <c r="Q916" s="68"/>
      <c r="R916" s="68"/>
      <c r="S916" s="68"/>
      <c r="T916" s="69"/>
      <c r="U916" s="31"/>
      <c r="V916" s="31"/>
      <c r="W916" s="31"/>
      <c r="X916" s="31"/>
      <c r="Y916" s="31"/>
      <c r="Z916" s="31"/>
      <c r="AA916" s="31"/>
      <c r="AB916" s="31"/>
      <c r="AC916" s="31"/>
      <c r="AD916" s="31"/>
      <c r="AE916" s="31"/>
      <c r="AT916" s="14" t="s">
        <v>143</v>
      </c>
      <c r="AU916" s="14" t="s">
        <v>78</v>
      </c>
    </row>
    <row r="917" spans="1:65" s="2" customFormat="1" ht="39">
      <c r="A917" s="31"/>
      <c r="B917" s="32"/>
      <c r="C917" s="33"/>
      <c r="D917" s="174" t="s">
        <v>224</v>
      </c>
      <c r="E917" s="33"/>
      <c r="F917" s="179" t="s">
        <v>1741</v>
      </c>
      <c r="G917" s="33"/>
      <c r="H917" s="33"/>
      <c r="I917" s="176"/>
      <c r="J917" s="33"/>
      <c r="K917" s="33"/>
      <c r="L917" s="36"/>
      <c r="M917" s="177"/>
      <c r="N917" s="178"/>
      <c r="O917" s="68"/>
      <c r="P917" s="68"/>
      <c r="Q917" s="68"/>
      <c r="R917" s="68"/>
      <c r="S917" s="68"/>
      <c r="T917" s="69"/>
      <c r="U917" s="31"/>
      <c r="V917" s="31"/>
      <c r="W917" s="31"/>
      <c r="X917" s="31"/>
      <c r="Y917" s="31"/>
      <c r="Z917" s="31"/>
      <c r="AA917" s="31"/>
      <c r="AB917" s="31"/>
      <c r="AC917" s="31"/>
      <c r="AD917" s="31"/>
      <c r="AE917" s="31"/>
      <c r="AT917" s="14" t="s">
        <v>224</v>
      </c>
      <c r="AU917" s="14" t="s">
        <v>78</v>
      </c>
    </row>
    <row r="918" spans="1:65" s="2" customFormat="1" ht="24.2" customHeight="1">
      <c r="A918" s="31"/>
      <c r="B918" s="32"/>
      <c r="C918" s="161" t="s">
        <v>1742</v>
      </c>
      <c r="D918" s="161" t="s">
        <v>135</v>
      </c>
      <c r="E918" s="162" t="s">
        <v>1743</v>
      </c>
      <c r="F918" s="163" t="s">
        <v>1744</v>
      </c>
      <c r="G918" s="164" t="s">
        <v>574</v>
      </c>
      <c r="H918" s="165">
        <v>14</v>
      </c>
      <c r="I918" s="166"/>
      <c r="J918" s="167">
        <f>ROUND(I918*H918,2)</f>
        <v>0</v>
      </c>
      <c r="K918" s="163" t="s">
        <v>139</v>
      </c>
      <c r="L918" s="36"/>
      <c r="M918" s="168" t="s">
        <v>1</v>
      </c>
      <c r="N918" s="169" t="s">
        <v>43</v>
      </c>
      <c r="O918" s="68"/>
      <c r="P918" s="170">
        <f>O918*H918</f>
        <v>0</v>
      </c>
      <c r="Q918" s="170">
        <v>0</v>
      </c>
      <c r="R918" s="170">
        <f>Q918*H918</f>
        <v>0</v>
      </c>
      <c r="S918" s="170">
        <v>0</v>
      </c>
      <c r="T918" s="171">
        <f>S918*H918</f>
        <v>0</v>
      </c>
      <c r="U918" s="31"/>
      <c r="V918" s="31"/>
      <c r="W918" s="31"/>
      <c r="X918" s="31"/>
      <c r="Y918" s="31"/>
      <c r="Z918" s="31"/>
      <c r="AA918" s="31"/>
      <c r="AB918" s="31"/>
      <c r="AC918" s="31"/>
      <c r="AD918" s="31"/>
      <c r="AE918" s="31"/>
      <c r="AR918" s="172" t="s">
        <v>140</v>
      </c>
      <c r="AT918" s="172" t="s">
        <v>135</v>
      </c>
      <c r="AU918" s="172" t="s">
        <v>78</v>
      </c>
      <c r="AY918" s="14" t="s">
        <v>141</v>
      </c>
      <c r="BE918" s="173">
        <f>IF(N918="základní",J918,0)</f>
        <v>0</v>
      </c>
      <c r="BF918" s="173">
        <f>IF(N918="snížená",J918,0)</f>
        <v>0</v>
      </c>
      <c r="BG918" s="173">
        <f>IF(N918="zákl. přenesená",J918,0)</f>
        <v>0</v>
      </c>
      <c r="BH918" s="173">
        <f>IF(N918="sníž. přenesená",J918,0)</f>
        <v>0</v>
      </c>
      <c r="BI918" s="173">
        <f>IF(N918="nulová",J918,0)</f>
        <v>0</v>
      </c>
      <c r="BJ918" s="14" t="s">
        <v>86</v>
      </c>
      <c r="BK918" s="173">
        <f>ROUND(I918*H918,2)</f>
        <v>0</v>
      </c>
      <c r="BL918" s="14" t="s">
        <v>140</v>
      </c>
      <c r="BM918" s="172" t="s">
        <v>1745</v>
      </c>
    </row>
    <row r="919" spans="1:65" s="2" customFormat="1" ht="68.25">
      <c r="A919" s="31"/>
      <c r="B919" s="32"/>
      <c r="C919" s="33"/>
      <c r="D919" s="174" t="s">
        <v>143</v>
      </c>
      <c r="E919" s="33"/>
      <c r="F919" s="175" t="s">
        <v>1746</v>
      </c>
      <c r="G919" s="33"/>
      <c r="H919" s="33"/>
      <c r="I919" s="176"/>
      <c r="J919" s="33"/>
      <c r="K919" s="33"/>
      <c r="L919" s="36"/>
      <c r="M919" s="177"/>
      <c r="N919" s="178"/>
      <c r="O919" s="68"/>
      <c r="P919" s="68"/>
      <c r="Q919" s="68"/>
      <c r="R919" s="68"/>
      <c r="S919" s="68"/>
      <c r="T919" s="69"/>
      <c r="U919" s="31"/>
      <c r="V919" s="31"/>
      <c r="W919" s="31"/>
      <c r="X919" s="31"/>
      <c r="Y919" s="31"/>
      <c r="Z919" s="31"/>
      <c r="AA919" s="31"/>
      <c r="AB919" s="31"/>
      <c r="AC919" s="31"/>
      <c r="AD919" s="31"/>
      <c r="AE919" s="31"/>
      <c r="AT919" s="14" t="s">
        <v>143</v>
      </c>
      <c r="AU919" s="14" t="s">
        <v>78</v>
      </c>
    </row>
    <row r="920" spans="1:65" s="2" customFormat="1" ht="39">
      <c r="A920" s="31"/>
      <c r="B920" s="32"/>
      <c r="C920" s="33"/>
      <c r="D920" s="174" t="s">
        <v>224</v>
      </c>
      <c r="E920" s="33"/>
      <c r="F920" s="179" t="s">
        <v>1741</v>
      </c>
      <c r="G920" s="33"/>
      <c r="H920" s="33"/>
      <c r="I920" s="176"/>
      <c r="J920" s="33"/>
      <c r="K920" s="33"/>
      <c r="L920" s="36"/>
      <c r="M920" s="177"/>
      <c r="N920" s="178"/>
      <c r="O920" s="68"/>
      <c r="P920" s="68"/>
      <c r="Q920" s="68"/>
      <c r="R920" s="68"/>
      <c r="S920" s="68"/>
      <c r="T920" s="69"/>
      <c r="U920" s="31"/>
      <c r="V920" s="31"/>
      <c r="W920" s="31"/>
      <c r="X920" s="31"/>
      <c r="Y920" s="31"/>
      <c r="Z920" s="31"/>
      <c r="AA920" s="31"/>
      <c r="AB920" s="31"/>
      <c r="AC920" s="31"/>
      <c r="AD920" s="31"/>
      <c r="AE920" s="31"/>
      <c r="AT920" s="14" t="s">
        <v>224</v>
      </c>
      <c r="AU920" s="14" t="s">
        <v>78</v>
      </c>
    </row>
    <row r="921" spans="1:65" s="2" customFormat="1" ht="24.2" customHeight="1">
      <c r="A921" s="31"/>
      <c r="B921" s="32"/>
      <c r="C921" s="161" t="s">
        <v>1747</v>
      </c>
      <c r="D921" s="161" t="s">
        <v>135</v>
      </c>
      <c r="E921" s="162" t="s">
        <v>1748</v>
      </c>
      <c r="F921" s="163" t="s">
        <v>1749</v>
      </c>
      <c r="G921" s="164" t="s">
        <v>574</v>
      </c>
      <c r="H921" s="165">
        <v>14</v>
      </c>
      <c r="I921" s="166"/>
      <c r="J921" s="167">
        <f>ROUND(I921*H921,2)</f>
        <v>0</v>
      </c>
      <c r="K921" s="163" t="s">
        <v>139</v>
      </c>
      <c r="L921" s="36"/>
      <c r="M921" s="168" t="s">
        <v>1</v>
      </c>
      <c r="N921" s="169" t="s">
        <v>43</v>
      </c>
      <c r="O921" s="68"/>
      <c r="P921" s="170">
        <f>O921*H921</f>
        <v>0</v>
      </c>
      <c r="Q921" s="170">
        <v>0</v>
      </c>
      <c r="R921" s="170">
        <f>Q921*H921</f>
        <v>0</v>
      </c>
      <c r="S921" s="170">
        <v>0</v>
      </c>
      <c r="T921" s="171">
        <f>S921*H921</f>
        <v>0</v>
      </c>
      <c r="U921" s="31"/>
      <c r="V921" s="31"/>
      <c r="W921" s="31"/>
      <c r="X921" s="31"/>
      <c r="Y921" s="31"/>
      <c r="Z921" s="31"/>
      <c r="AA921" s="31"/>
      <c r="AB921" s="31"/>
      <c r="AC921" s="31"/>
      <c r="AD921" s="31"/>
      <c r="AE921" s="31"/>
      <c r="AR921" s="172" t="s">
        <v>140</v>
      </c>
      <c r="AT921" s="172" t="s">
        <v>135</v>
      </c>
      <c r="AU921" s="172" t="s">
        <v>78</v>
      </c>
      <c r="AY921" s="14" t="s">
        <v>141</v>
      </c>
      <c r="BE921" s="173">
        <f>IF(N921="základní",J921,0)</f>
        <v>0</v>
      </c>
      <c r="BF921" s="173">
        <f>IF(N921="snížená",J921,0)</f>
        <v>0</v>
      </c>
      <c r="BG921" s="173">
        <f>IF(N921="zákl. přenesená",J921,0)</f>
        <v>0</v>
      </c>
      <c r="BH921" s="173">
        <f>IF(N921="sníž. přenesená",J921,0)</f>
        <v>0</v>
      </c>
      <c r="BI921" s="173">
        <f>IF(N921="nulová",J921,0)</f>
        <v>0</v>
      </c>
      <c r="BJ921" s="14" t="s">
        <v>86</v>
      </c>
      <c r="BK921" s="173">
        <f>ROUND(I921*H921,2)</f>
        <v>0</v>
      </c>
      <c r="BL921" s="14" t="s">
        <v>140</v>
      </c>
      <c r="BM921" s="172" t="s">
        <v>1750</v>
      </c>
    </row>
    <row r="922" spans="1:65" s="2" customFormat="1" ht="68.25">
      <c r="A922" s="31"/>
      <c r="B922" s="32"/>
      <c r="C922" s="33"/>
      <c r="D922" s="174" t="s">
        <v>143</v>
      </c>
      <c r="E922" s="33"/>
      <c r="F922" s="175" t="s">
        <v>1751</v>
      </c>
      <c r="G922" s="33"/>
      <c r="H922" s="33"/>
      <c r="I922" s="176"/>
      <c r="J922" s="33"/>
      <c r="K922" s="33"/>
      <c r="L922" s="36"/>
      <c r="M922" s="177"/>
      <c r="N922" s="178"/>
      <c r="O922" s="68"/>
      <c r="P922" s="68"/>
      <c r="Q922" s="68"/>
      <c r="R922" s="68"/>
      <c r="S922" s="68"/>
      <c r="T922" s="69"/>
      <c r="U922" s="31"/>
      <c r="V922" s="31"/>
      <c r="W922" s="31"/>
      <c r="X922" s="31"/>
      <c r="Y922" s="31"/>
      <c r="Z922" s="31"/>
      <c r="AA922" s="31"/>
      <c r="AB922" s="31"/>
      <c r="AC922" s="31"/>
      <c r="AD922" s="31"/>
      <c r="AE922" s="31"/>
      <c r="AT922" s="14" t="s">
        <v>143</v>
      </c>
      <c r="AU922" s="14" t="s">
        <v>78</v>
      </c>
    </row>
    <row r="923" spans="1:65" s="2" customFormat="1" ht="39">
      <c r="A923" s="31"/>
      <c r="B923" s="32"/>
      <c r="C923" s="33"/>
      <c r="D923" s="174" t="s">
        <v>224</v>
      </c>
      <c r="E923" s="33"/>
      <c r="F923" s="179" t="s">
        <v>1741</v>
      </c>
      <c r="G923" s="33"/>
      <c r="H923" s="33"/>
      <c r="I923" s="176"/>
      <c r="J923" s="33"/>
      <c r="K923" s="33"/>
      <c r="L923" s="36"/>
      <c r="M923" s="177"/>
      <c r="N923" s="178"/>
      <c r="O923" s="68"/>
      <c r="P923" s="68"/>
      <c r="Q923" s="68"/>
      <c r="R923" s="68"/>
      <c r="S923" s="68"/>
      <c r="T923" s="69"/>
      <c r="U923" s="31"/>
      <c r="V923" s="31"/>
      <c r="W923" s="31"/>
      <c r="X923" s="31"/>
      <c r="Y923" s="31"/>
      <c r="Z923" s="31"/>
      <c r="AA923" s="31"/>
      <c r="AB923" s="31"/>
      <c r="AC923" s="31"/>
      <c r="AD923" s="31"/>
      <c r="AE923" s="31"/>
      <c r="AT923" s="14" t="s">
        <v>224</v>
      </c>
      <c r="AU923" s="14" t="s">
        <v>78</v>
      </c>
    </row>
    <row r="924" spans="1:65" s="2" customFormat="1" ht="21.75" customHeight="1">
      <c r="A924" s="31"/>
      <c r="B924" s="32"/>
      <c r="C924" s="161" t="s">
        <v>1752</v>
      </c>
      <c r="D924" s="161" t="s">
        <v>135</v>
      </c>
      <c r="E924" s="162" t="s">
        <v>1753</v>
      </c>
      <c r="F924" s="163" t="s">
        <v>1754</v>
      </c>
      <c r="G924" s="164" t="s">
        <v>574</v>
      </c>
      <c r="H924" s="165">
        <v>14</v>
      </c>
      <c r="I924" s="166"/>
      <c r="J924" s="167">
        <f>ROUND(I924*H924,2)</f>
        <v>0</v>
      </c>
      <c r="K924" s="163" t="s">
        <v>139</v>
      </c>
      <c r="L924" s="36"/>
      <c r="M924" s="168" t="s">
        <v>1</v>
      </c>
      <c r="N924" s="169" t="s">
        <v>43</v>
      </c>
      <c r="O924" s="68"/>
      <c r="P924" s="170">
        <f>O924*H924</f>
        <v>0</v>
      </c>
      <c r="Q924" s="170">
        <v>0</v>
      </c>
      <c r="R924" s="170">
        <f>Q924*H924</f>
        <v>0</v>
      </c>
      <c r="S924" s="170">
        <v>0</v>
      </c>
      <c r="T924" s="171">
        <f>S924*H924</f>
        <v>0</v>
      </c>
      <c r="U924" s="31"/>
      <c r="V924" s="31"/>
      <c r="W924" s="31"/>
      <c r="X924" s="31"/>
      <c r="Y924" s="31"/>
      <c r="Z924" s="31"/>
      <c r="AA924" s="31"/>
      <c r="AB924" s="31"/>
      <c r="AC924" s="31"/>
      <c r="AD924" s="31"/>
      <c r="AE924" s="31"/>
      <c r="AR924" s="172" t="s">
        <v>140</v>
      </c>
      <c r="AT924" s="172" t="s">
        <v>135</v>
      </c>
      <c r="AU924" s="172" t="s">
        <v>78</v>
      </c>
      <c r="AY924" s="14" t="s">
        <v>141</v>
      </c>
      <c r="BE924" s="173">
        <f>IF(N924="základní",J924,0)</f>
        <v>0</v>
      </c>
      <c r="BF924" s="173">
        <f>IF(N924="snížená",J924,0)</f>
        <v>0</v>
      </c>
      <c r="BG924" s="173">
        <f>IF(N924="zákl. přenesená",J924,0)</f>
        <v>0</v>
      </c>
      <c r="BH924" s="173">
        <f>IF(N924="sníž. přenesená",J924,0)</f>
        <v>0</v>
      </c>
      <c r="BI924" s="173">
        <f>IF(N924="nulová",J924,0)</f>
        <v>0</v>
      </c>
      <c r="BJ924" s="14" t="s">
        <v>86</v>
      </c>
      <c r="BK924" s="173">
        <f>ROUND(I924*H924,2)</f>
        <v>0</v>
      </c>
      <c r="BL924" s="14" t="s">
        <v>140</v>
      </c>
      <c r="BM924" s="172" t="s">
        <v>1755</v>
      </c>
    </row>
    <row r="925" spans="1:65" s="2" customFormat="1" ht="68.25">
      <c r="A925" s="31"/>
      <c r="B925" s="32"/>
      <c r="C925" s="33"/>
      <c r="D925" s="174" t="s">
        <v>143</v>
      </c>
      <c r="E925" s="33"/>
      <c r="F925" s="175" t="s">
        <v>1756</v>
      </c>
      <c r="G925" s="33"/>
      <c r="H925" s="33"/>
      <c r="I925" s="176"/>
      <c r="J925" s="33"/>
      <c r="K925" s="33"/>
      <c r="L925" s="36"/>
      <c r="M925" s="177"/>
      <c r="N925" s="178"/>
      <c r="O925" s="68"/>
      <c r="P925" s="68"/>
      <c r="Q925" s="68"/>
      <c r="R925" s="68"/>
      <c r="S925" s="68"/>
      <c r="T925" s="69"/>
      <c r="U925" s="31"/>
      <c r="V925" s="31"/>
      <c r="W925" s="31"/>
      <c r="X925" s="31"/>
      <c r="Y925" s="31"/>
      <c r="Z925" s="31"/>
      <c r="AA925" s="31"/>
      <c r="AB925" s="31"/>
      <c r="AC925" s="31"/>
      <c r="AD925" s="31"/>
      <c r="AE925" s="31"/>
      <c r="AT925" s="14" t="s">
        <v>143</v>
      </c>
      <c r="AU925" s="14" t="s">
        <v>78</v>
      </c>
    </row>
    <row r="926" spans="1:65" s="2" customFormat="1" ht="39">
      <c r="A926" s="31"/>
      <c r="B926" s="32"/>
      <c r="C926" s="33"/>
      <c r="D926" s="174" t="s">
        <v>224</v>
      </c>
      <c r="E926" s="33"/>
      <c r="F926" s="179" t="s">
        <v>1757</v>
      </c>
      <c r="G926" s="33"/>
      <c r="H926" s="33"/>
      <c r="I926" s="176"/>
      <c r="J926" s="33"/>
      <c r="K926" s="33"/>
      <c r="L926" s="36"/>
      <c r="M926" s="177"/>
      <c r="N926" s="178"/>
      <c r="O926" s="68"/>
      <c r="P926" s="68"/>
      <c r="Q926" s="68"/>
      <c r="R926" s="68"/>
      <c r="S926" s="68"/>
      <c r="T926" s="69"/>
      <c r="U926" s="31"/>
      <c r="V926" s="31"/>
      <c r="W926" s="31"/>
      <c r="X926" s="31"/>
      <c r="Y926" s="31"/>
      <c r="Z926" s="31"/>
      <c r="AA926" s="31"/>
      <c r="AB926" s="31"/>
      <c r="AC926" s="31"/>
      <c r="AD926" s="31"/>
      <c r="AE926" s="31"/>
      <c r="AT926" s="14" t="s">
        <v>224</v>
      </c>
      <c r="AU926" s="14" t="s">
        <v>78</v>
      </c>
    </row>
    <row r="927" spans="1:65" s="2" customFormat="1" ht="16.5" customHeight="1">
      <c r="A927" s="31"/>
      <c r="B927" s="32"/>
      <c r="C927" s="161" t="s">
        <v>1758</v>
      </c>
      <c r="D927" s="161" t="s">
        <v>135</v>
      </c>
      <c r="E927" s="162" t="s">
        <v>1759</v>
      </c>
      <c r="F927" s="163" t="s">
        <v>1760</v>
      </c>
      <c r="G927" s="164" t="s">
        <v>147</v>
      </c>
      <c r="H927" s="165">
        <v>2</v>
      </c>
      <c r="I927" s="166"/>
      <c r="J927" s="167">
        <f>ROUND(I927*H927,2)</f>
        <v>0</v>
      </c>
      <c r="K927" s="163" t="s">
        <v>139</v>
      </c>
      <c r="L927" s="36"/>
      <c r="M927" s="168" t="s">
        <v>1</v>
      </c>
      <c r="N927" s="169" t="s">
        <v>43</v>
      </c>
      <c r="O927" s="68"/>
      <c r="P927" s="170">
        <f>O927*H927</f>
        <v>0</v>
      </c>
      <c r="Q927" s="170">
        <v>0</v>
      </c>
      <c r="R927" s="170">
        <f>Q927*H927</f>
        <v>0</v>
      </c>
      <c r="S927" s="170">
        <v>0</v>
      </c>
      <c r="T927" s="171">
        <f>S927*H927</f>
        <v>0</v>
      </c>
      <c r="U927" s="31"/>
      <c r="V927" s="31"/>
      <c r="W927" s="31"/>
      <c r="X927" s="31"/>
      <c r="Y927" s="31"/>
      <c r="Z927" s="31"/>
      <c r="AA927" s="31"/>
      <c r="AB927" s="31"/>
      <c r="AC927" s="31"/>
      <c r="AD927" s="31"/>
      <c r="AE927" s="31"/>
      <c r="AR927" s="172" t="s">
        <v>140</v>
      </c>
      <c r="AT927" s="172" t="s">
        <v>135</v>
      </c>
      <c r="AU927" s="172" t="s">
        <v>78</v>
      </c>
      <c r="AY927" s="14" t="s">
        <v>141</v>
      </c>
      <c r="BE927" s="173">
        <f>IF(N927="základní",J927,0)</f>
        <v>0</v>
      </c>
      <c r="BF927" s="173">
        <f>IF(N927="snížená",J927,0)</f>
        <v>0</v>
      </c>
      <c r="BG927" s="173">
        <f>IF(N927="zákl. přenesená",J927,0)</f>
        <v>0</v>
      </c>
      <c r="BH927" s="173">
        <f>IF(N927="sníž. přenesená",J927,0)</f>
        <v>0</v>
      </c>
      <c r="BI927" s="173">
        <f>IF(N927="nulová",J927,0)</f>
        <v>0</v>
      </c>
      <c r="BJ927" s="14" t="s">
        <v>86</v>
      </c>
      <c r="BK927" s="173">
        <f>ROUND(I927*H927,2)</f>
        <v>0</v>
      </c>
      <c r="BL927" s="14" t="s">
        <v>140</v>
      </c>
      <c r="BM927" s="172" t="s">
        <v>1761</v>
      </c>
    </row>
    <row r="928" spans="1:65" s="2" customFormat="1" ht="39">
      <c r="A928" s="31"/>
      <c r="B928" s="32"/>
      <c r="C928" s="33"/>
      <c r="D928" s="174" t="s">
        <v>143</v>
      </c>
      <c r="E928" s="33"/>
      <c r="F928" s="175" t="s">
        <v>1762</v>
      </c>
      <c r="G928" s="33"/>
      <c r="H928" s="33"/>
      <c r="I928" s="176"/>
      <c r="J928" s="33"/>
      <c r="K928" s="33"/>
      <c r="L928" s="36"/>
      <c r="M928" s="177"/>
      <c r="N928" s="178"/>
      <c r="O928" s="68"/>
      <c r="P928" s="68"/>
      <c r="Q928" s="68"/>
      <c r="R928" s="68"/>
      <c r="S928" s="68"/>
      <c r="T928" s="69"/>
      <c r="U928" s="31"/>
      <c r="V928" s="31"/>
      <c r="W928" s="31"/>
      <c r="X928" s="31"/>
      <c r="Y928" s="31"/>
      <c r="Z928" s="31"/>
      <c r="AA928" s="31"/>
      <c r="AB928" s="31"/>
      <c r="AC928" s="31"/>
      <c r="AD928" s="31"/>
      <c r="AE928" s="31"/>
      <c r="AT928" s="14" t="s">
        <v>143</v>
      </c>
      <c r="AU928" s="14" t="s">
        <v>78</v>
      </c>
    </row>
    <row r="929" spans="1:65" s="2" customFormat="1" ht="19.5">
      <c r="A929" s="31"/>
      <c r="B929" s="32"/>
      <c r="C929" s="33"/>
      <c r="D929" s="174" t="s">
        <v>224</v>
      </c>
      <c r="E929" s="33"/>
      <c r="F929" s="179" t="s">
        <v>1763</v>
      </c>
      <c r="G929" s="33"/>
      <c r="H929" s="33"/>
      <c r="I929" s="176"/>
      <c r="J929" s="33"/>
      <c r="K929" s="33"/>
      <c r="L929" s="36"/>
      <c r="M929" s="177"/>
      <c r="N929" s="178"/>
      <c r="O929" s="68"/>
      <c r="P929" s="68"/>
      <c r="Q929" s="68"/>
      <c r="R929" s="68"/>
      <c r="S929" s="68"/>
      <c r="T929" s="69"/>
      <c r="U929" s="31"/>
      <c r="V929" s="31"/>
      <c r="W929" s="31"/>
      <c r="X929" s="31"/>
      <c r="Y929" s="31"/>
      <c r="Z929" s="31"/>
      <c r="AA929" s="31"/>
      <c r="AB929" s="31"/>
      <c r="AC929" s="31"/>
      <c r="AD929" s="31"/>
      <c r="AE929" s="31"/>
      <c r="AT929" s="14" t="s">
        <v>224</v>
      </c>
      <c r="AU929" s="14" t="s">
        <v>78</v>
      </c>
    </row>
    <row r="930" spans="1:65" s="2" customFormat="1" ht="16.5" customHeight="1">
      <c r="A930" s="31"/>
      <c r="B930" s="32"/>
      <c r="C930" s="161" t="s">
        <v>1764</v>
      </c>
      <c r="D930" s="161" t="s">
        <v>135</v>
      </c>
      <c r="E930" s="162" t="s">
        <v>1765</v>
      </c>
      <c r="F930" s="163" t="s">
        <v>1766</v>
      </c>
      <c r="G930" s="164" t="s">
        <v>147</v>
      </c>
      <c r="H930" s="165">
        <v>2</v>
      </c>
      <c r="I930" s="166"/>
      <c r="J930" s="167">
        <f>ROUND(I930*H930,2)</f>
        <v>0</v>
      </c>
      <c r="K930" s="163" t="s">
        <v>139</v>
      </c>
      <c r="L930" s="36"/>
      <c r="M930" s="168" t="s">
        <v>1</v>
      </c>
      <c r="N930" s="169" t="s">
        <v>43</v>
      </c>
      <c r="O930" s="68"/>
      <c r="P930" s="170">
        <f>O930*H930</f>
        <v>0</v>
      </c>
      <c r="Q930" s="170">
        <v>0</v>
      </c>
      <c r="R930" s="170">
        <f>Q930*H930</f>
        <v>0</v>
      </c>
      <c r="S930" s="170">
        <v>0</v>
      </c>
      <c r="T930" s="171">
        <f>S930*H930</f>
        <v>0</v>
      </c>
      <c r="U930" s="31"/>
      <c r="V930" s="31"/>
      <c r="W930" s="31"/>
      <c r="X930" s="31"/>
      <c r="Y930" s="31"/>
      <c r="Z930" s="31"/>
      <c r="AA930" s="31"/>
      <c r="AB930" s="31"/>
      <c r="AC930" s="31"/>
      <c r="AD930" s="31"/>
      <c r="AE930" s="31"/>
      <c r="AR930" s="172" t="s">
        <v>140</v>
      </c>
      <c r="AT930" s="172" t="s">
        <v>135</v>
      </c>
      <c r="AU930" s="172" t="s">
        <v>78</v>
      </c>
      <c r="AY930" s="14" t="s">
        <v>141</v>
      </c>
      <c r="BE930" s="173">
        <f>IF(N930="základní",J930,0)</f>
        <v>0</v>
      </c>
      <c r="BF930" s="173">
        <f>IF(N930="snížená",J930,0)</f>
        <v>0</v>
      </c>
      <c r="BG930" s="173">
        <f>IF(N930="zákl. přenesená",J930,0)</f>
        <v>0</v>
      </c>
      <c r="BH930" s="173">
        <f>IF(N930="sníž. přenesená",J930,0)</f>
        <v>0</v>
      </c>
      <c r="BI930" s="173">
        <f>IF(N930="nulová",J930,0)</f>
        <v>0</v>
      </c>
      <c r="BJ930" s="14" t="s">
        <v>86</v>
      </c>
      <c r="BK930" s="173">
        <f>ROUND(I930*H930,2)</f>
        <v>0</v>
      </c>
      <c r="BL930" s="14" t="s">
        <v>140</v>
      </c>
      <c r="BM930" s="172" t="s">
        <v>1767</v>
      </c>
    </row>
    <row r="931" spans="1:65" s="2" customFormat="1" ht="39">
      <c r="A931" s="31"/>
      <c r="B931" s="32"/>
      <c r="C931" s="33"/>
      <c r="D931" s="174" t="s">
        <v>143</v>
      </c>
      <c r="E931" s="33"/>
      <c r="F931" s="175" t="s">
        <v>1768</v>
      </c>
      <c r="G931" s="33"/>
      <c r="H931" s="33"/>
      <c r="I931" s="176"/>
      <c r="J931" s="33"/>
      <c r="K931" s="33"/>
      <c r="L931" s="36"/>
      <c r="M931" s="177"/>
      <c r="N931" s="178"/>
      <c r="O931" s="68"/>
      <c r="P931" s="68"/>
      <c r="Q931" s="68"/>
      <c r="R931" s="68"/>
      <c r="S931" s="68"/>
      <c r="T931" s="69"/>
      <c r="U931" s="31"/>
      <c r="V931" s="31"/>
      <c r="W931" s="31"/>
      <c r="X931" s="31"/>
      <c r="Y931" s="31"/>
      <c r="Z931" s="31"/>
      <c r="AA931" s="31"/>
      <c r="AB931" s="31"/>
      <c r="AC931" s="31"/>
      <c r="AD931" s="31"/>
      <c r="AE931" s="31"/>
      <c r="AT931" s="14" t="s">
        <v>143</v>
      </c>
      <c r="AU931" s="14" t="s">
        <v>78</v>
      </c>
    </row>
    <row r="932" spans="1:65" s="2" customFormat="1" ht="19.5">
      <c r="A932" s="31"/>
      <c r="B932" s="32"/>
      <c r="C932" s="33"/>
      <c r="D932" s="174" t="s">
        <v>224</v>
      </c>
      <c r="E932" s="33"/>
      <c r="F932" s="179" t="s">
        <v>1763</v>
      </c>
      <c r="G932" s="33"/>
      <c r="H932" s="33"/>
      <c r="I932" s="176"/>
      <c r="J932" s="33"/>
      <c r="K932" s="33"/>
      <c r="L932" s="36"/>
      <c r="M932" s="177"/>
      <c r="N932" s="178"/>
      <c r="O932" s="68"/>
      <c r="P932" s="68"/>
      <c r="Q932" s="68"/>
      <c r="R932" s="68"/>
      <c r="S932" s="68"/>
      <c r="T932" s="69"/>
      <c r="U932" s="31"/>
      <c r="V932" s="31"/>
      <c r="W932" s="31"/>
      <c r="X932" s="31"/>
      <c r="Y932" s="31"/>
      <c r="Z932" s="31"/>
      <c r="AA932" s="31"/>
      <c r="AB932" s="31"/>
      <c r="AC932" s="31"/>
      <c r="AD932" s="31"/>
      <c r="AE932" s="31"/>
      <c r="AT932" s="14" t="s">
        <v>224</v>
      </c>
      <c r="AU932" s="14" t="s">
        <v>78</v>
      </c>
    </row>
    <row r="933" spans="1:65" s="2" customFormat="1" ht="16.5" customHeight="1">
      <c r="A933" s="31"/>
      <c r="B933" s="32"/>
      <c r="C933" s="161" t="s">
        <v>1769</v>
      </c>
      <c r="D933" s="161" t="s">
        <v>135</v>
      </c>
      <c r="E933" s="162" t="s">
        <v>1770</v>
      </c>
      <c r="F933" s="163" t="s">
        <v>1771</v>
      </c>
      <c r="G933" s="164" t="s">
        <v>147</v>
      </c>
      <c r="H933" s="165">
        <v>10</v>
      </c>
      <c r="I933" s="166"/>
      <c r="J933" s="167">
        <f>ROUND(I933*H933,2)</f>
        <v>0</v>
      </c>
      <c r="K933" s="163" t="s">
        <v>139</v>
      </c>
      <c r="L933" s="36"/>
      <c r="M933" s="168" t="s">
        <v>1</v>
      </c>
      <c r="N933" s="169" t="s">
        <v>43</v>
      </c>
      <c r="O933" s="68"/>
      <c r="P933" s="170">
        <f>O933*H933</f>
        <v>0</v>
      </c>
      <c r="Q933" s="170">
        <v>0</v>
      </c>
      <c r="R933" s="170">
        <f>Q933*H933</f>
        <v>0</v>
      </c>
      <c r="S933" s="170">
        <v>0</v>
      </c>
      <c r="T933" s="171">
        <f>S933*H933</f>
        <v>0</v>
      </c>
      <c r="U933" s="31"/>
      <c r="V933" s="31"/>
      <c r="W933" s="31"/>
      <c r="X933" s="31"/>
      <c r="Y933" s="31"/>
      <c r="Z933" s="31"/>
      <c r="AA933" s="31"/>
      <c r="AB933" s="31"/>
      <c r="AC933" s="31"/>
      <c r="AD933" s="31"/>
      <c r="AE933" s="31"/>
      <c r="AR933" s="172" t="s">
        <v>140</v>
      </c>
      <c r="AT933" s="172" t="s">
        <v>135</v>
      </c>
      <c r="AU933" s="172" t="s">
        <v>78</v>
      </c>
      <c r="AY933" s="14" t="s">
        <v>141</v>
      </c>
      <c r="BE933" s="173">
        <f>IF(N933="základní",J933,0)</f>
        <v>0</v>
      </c>
      <c r="BF933" s="173">
        <f>IF(N933="snížená",J933,0)</f>
        <v>0</v>
      </c>
      <c r="BG933" s="173">
        <f>IF(N933="zákl. přenesená",J933,0)</f>
        <v>0</v>
      </c>
      <c r="BH933" s="173">
        <f>IF(N933="sníž. přenesená",J933,0)</f>
        <v>0</v>
      </c>
      <c r="BI933" s="173">
        <f>IF(N933="nulová",J933,0)</f>
        <v>0</v>
      </c>
      <c r="BJ933" s="14" t="s">
        <v>86</v>
      </c>
      <c r="BK933" s="173">
        <f>ROUND(I933*H933,2)</f>
        <v>0</v>
      </c>
      <c r="BL933" s="14" t="s">
        <v>140</v>
      </c>
      <c r="BM933" s="172" t="s">
        <v>1772</v>
      </c>
    </row>
    <row r="934" spans="1:65" s="2" customFormat="1" ht="39">
      <c r="A934" s="31"/>
      <c r="B934" s="32"/>
      <c r="C934" s="33"/>
      <c r="D934" s="174" t="s">
        <v>143</v>
      </c>
      <c r="E934" s="33"/>
      <c r="F934" s="175" t="s">
        <v>1773</v>
      </c>
      <c r="G934" s="33"/>
      <c r="H934" s="33"/>
      <c r="I934" s="176"/>
      <c r="J934" s="33"/>
      <c r="K934" s="33"/>
      <c r="L934" s="36"/>
      <c r="M934" s="177"/>
      <c r="N934" s="178"/>
      <c r="O934" s="68"/>
      <c r="P934" s="68"/>
      <c r="Q934" s="68"/>
      <c r="R934" s="68"/>
      <c r="S934" s="68"/>
      <c r="T934" s="69"/>
      <c r="U934" s="31"/>
      <c r="V934" s="31"/>
      <c r="W934" s="31"/>
      <c r="X934" s="31"/>
      <c r="Y934" s="31"/>
      <c r="Z934" s="31"/>
      <c r="AA934" s="31"/>
      <c r="AB934" s="31"/>
      <c r="AC934" s="31"/>
      <c r="AD934" s="31"/>
      <c r="AE934" s="31"/>
      <c r="AT934" s="14" t="s">
        <v>143</v>
      </c>
      <c r="AU934" s="14" t="s">
        <v>78</v>
      </c>
    </row>
    <row r="935" spans="1:65" s="2" customFormat="1" ht="19.5">
      <c r="A935" s="31"/>
      <c r="B935" s="32"/>
      <c r="C935" s="33"/>
      <c r="D935" s="174" t="s">
        <v>224</v>
      </c>
      <c r="E935" s="33"/>
      <c r="F935" s="179" t="s">
        <v>1774</v>
      </c>
      <c r="G935" s="33"/>
      <c r="H935" s="33"/>
      <c r="I935" s="176"/>
      <c r="J935" s="33"/>
      <c r="K935" s="33"/>
      <c r="L935" s="36"/>
      <c r="M935" s="177"/>
      <c r="N935" s="178"/>
      <c r="O935" s="68"/>
      <c r="P935" s="68"/>
      <c r="Q935" s="68"/>
      <c r="R935" s="68"/>
      <c r="S935" s="68"/>
      <c r="T935" s="69"/>
      <c r="U935" s="31"/>
      <c r="V935" s="31"/>
      <c r="W935" s="31"/>
      <c r="X935" s="31"/>
      <c r="Y935" s="31"/>
      <c r="Z935" s="31"/>
      <c r="AA935" s="31"/>
      <c r="AB935" s="31"/>
      <c r="AC935" s="31"/>
      <c r="AD935" s="31"/>
      <c r="AE935" s="31"/>
      <c r="AT935" s="14" t="s">
        <v>224</v>
      </c>
      <c r="AU935" s="14" t="s">
        <v>78</v>
      </c>
    </row>
    <row r="936" spans="1:65" s="2" customFormat="1" ht="21.75" customHeight="1">
      <c r="A936" s="31"/>
      <c r="B936" s="32"/>
      <c r="C936" s="161" t="s">
        <v>1775</v>
      </c>
      <c r="D936" s="161" t="s">
        <v>135</v>
      </c>
      <c r="E936" s="162" t="s">
        <v>1776</v>
      </c>
      <c r="F936" s="163" t="s">
        <v>1777</v>
      </c>
      <c r="G936" s="164" t="s">
        <v>147</v>
      </c>
      <c r="H936" s="165">
        <v>10</v>
      </c>
      <c r="I936" s="166"/>
      <c r="J936" s="167">
        <f>ROUND(I936*H936,2)</f>
        <v>0</v>
      </c>
      <c r="K936" s="163" t="s">
        <v>139</v>
      </c>
      <c r="L936" s="36"/>
      <c r="M936" s="168" t="s">
        <v>1</v>
      </c>
      <c r="N936" s="169" t="s">
        <v>43</v>
      </c>
      <c r="O936" s="68"/>
      <c r="P936" s="170">
        <f>O936*H936</f>
        <v>0</v>
      </c>
      <c r="Q936" s="170">
        <v>0</v>
      </c>
      <c r="R936" s="170">
        <f>Q936*H936</f>
        <v>0</v>
      </c>
      <c r="S936" s="170">
        <v>0</v>
      </c>
      <c r="T936" s="171">
        <f>S936*H936</f>
        <v>0</v>
      </c>
      <c r="U936" s="31"/>
      <c r="V936" s="31"/>
      <c r="W936" s="31"/>
      <c r="X936" s="31"/>
      <c r="Y936" s="31"/>
      <c r="Z936" s="31"/>
      <c r="AA936" s="31"/>
      <c r="AB936" s="31"/>
      <c r="AC936" s="31"/>
      <c r="AD936" s="31"/>
      <c r="AE936" s="31"/>
      <c r="AR936" s="172" t="s">
        <v>140</v>
      </c>
      <c r="AT936" s="172" t="s">
        <v>135</v>
      </c>
      <c r="AU936" s="172" t="s">
        <v>78</v>
      </c>
      <c r="AY936" s="14" t="s">
        <v>141</v>
      </c>
      <c r="BE936" s="173">
        <f>IF(N936="základní",J936,0)</f>
        <v>0</v>
      </c>
      <c r="BF936" s="173">
        <f>IF(N936="snížená",J936,0)</f>
        <v>0</v>
      </c>
      <c r="BG936" s="173">
        <f>IF(N936="zákl. přenesená",J936,0)</f>
        <v>0</v>
      </c>
      <c r="BH936" s="173">
        <f>IF(N936="sníž. přenesená",J936,0)</f>
        <v>0</v>
      </c>
      <c r="BI936" s="173">
        <f>IF(N936="nulová",J936,0)</f>
        <v>0</v>
      </c>
      <c r="BJ936" s="14" t="s">
        <v>86</v>
      </c>
      <c r="BK936" s="173">
        <f>ROUND(I936*H936,2)</f>
        <v>0</v>
      </c>
      <c r="BL936" s="14" t="s">
        <v>140</v>
      </c>
      <c r="BM936" s="172" t="s">
        <v>1778</v>
      </c>
    </row>
    <row r="937" spans="1:65" s="2" customFormat="1" ht="39">
      <c r="A937" s="31"/>
      <c r="B937" s="32"/>
      <c r="C937" s="33"/>
      <c r="D937" s="174" t="s">
        <v>143</v>
      </c>
      <c r="E937" s="33"/>
      <c r="F937" s="175" t="s">
        <v>1779</v>
      </c>
      <c r="G937" s="33"/>
      <c r="H937" s="33"/>
      <c r="I937" s="176"/>
      <c r="J937" s="33"/>
      <c r="K937" s="33"/>
      <c r="L937" s="36"/>
      <c r="M937" s="177"/>
      <c r="N937" s="178"/>
      <c r="O937" s="68"/>
      <c r="P937" s="68"/>
      <c r="Q937" s="68"/>
      <c r="R937" s="68"/>
      <c r="S937" s="68"/>
      <c r="T937" s="69"/>
      <c r="U937" s="31"/>
      <c r="V937" s="31"/>
      <c r="W937" s="31"/>
      <c r="X937" s="31"/>
      <c r="Y937" s="31"/>
      <c r="Z937" s="31"/>
      <c r="AA937" s="31"/>
      <c r="AB937" s="31"/>
      <c r="AC937" s="31"/>
      <c r="AD937" s="31"/>
      <c r="AE937" s="31"/>
      <c r="AT937" s="14" t="s">
        <v>143</v>
      </c>
      <c r="AU937" s="14" t="s">
        <v>78</v>
      </c>
    </row>
    <row r="938" spans="1:65" s="2" customFormat="1" ht="19.5">
      <c r="A938" s="31"/>
      <c r="B938" s="32"/>
      <c r="C938" s="33"/>
      <c r="D938" s="174" t="s">
        <v>224</v>
      </c>
      <c r="E938" s="33"/>
      <c r="F938" s="179" t="s">
        <v>1780</v>
      </c>
      <c r="G938" s="33"/>
      <c r="H938" s="33"/>
      <c r="I938" s="176"/>
      <c r="J938" s="33"/>
      <c r="K938" s="33"/>
      <c r="L938" s="36"/>
      <c r="M938" s="177"/>
      <c r="N938" s="178"/>
      <c r="O938" s="68"/>
      <c r="P938" s="68"/>
      <c r="Q938" s="68"/>
      <c r="R938" s="68"/>
      <c r="S938" s="68"/>
      <c r="T938" s="69"/>
      <c r="U938" s="31"/>
      <c r="V938" s="31"/>
      <c r="W938" s="31"/>
      <c r="X938" s="31"/>
      <c r="Y938" s="31"/>
      <c r="Z938" s="31"/>
      <c r="AA938" s="31"/>
      <c r="AB938" s="31"/>
      <c r="AC938" s="31"/>
      <c r="AD938" s="31"/>
      <c r="AE938" s="31"/>
      <c r="AT938" s="14" t="s">
        <v>224</v>
      </c>
      <c r="AU938" s="14" t="s">
        <v>78</v>
      </c>
    </row>
    <row r="939" spans="1:65" s="2" customFormat="1" ht="16.5" customHeight="1">
      <c r="A939" s="31"/>
      <c r="B939" s="32"/>
      <c r="C939" s="161" t="s">
        <v>1781</v>
      </c>
      <c r="D939" s="161" t="s">
        <v>135</v>
      </c>
      <c r="E939" s="162" t="s">
        <v>1782</v>
      </c>
      <c r="F939" s="163" t="s">
        <v>1783</v>
      </c>
      <c r="G939" s="164" t="s">
        <v>147</v>
      </c>
      <c r="H939" s="165">
        <v>10</v>
      </c>
      <c r="I939" s="166"/>
      <c r="J939" s="167">
        <f>ROUND(I939*H939,2)</f>
        <v>0</v>
      </c>
      <c r="K939" s="163" t="s">
        <v>139</v>
      </c>
      <c r="L939" s="36"/>
      <c r="M939" s="168" t="s">
        <v>1</v>
      </c>
      <c r="N939" s="169" t="s">
        <v>43</v>
      </c>
      <c r="O939" s="68"/>
      <c r="P939" s="170">
        <f>O939*H939</f>
        <v>0</v>
      </c>
      <c r="Q939" s="170">
        <v>0</v>
      </c>
      <c r="R939" s="170">
        <f>Q939*H939</f>
        <v>0</v>
      </c>
      <c r="S939" s="170">
        <v>0</v>
      </c>
      <c r="T939" s="171">
        <f>S939*H939</f>
        <v>0</v>
      </c>
      <c r="U939" s="31"/>
      <c r="V939" s="31"/>
      <c r="W939" s="31"/>
      <c r="X939" s="31"/>
      <c r="Y939" s="31"/>
      <c r="Z939" s="31"/>
      <c r="AA939" s="31"/>
      <c r="AB939" s="31"/>
      <c r="AC939" s="31"/>
      <c r="AD939" s="31"/>
      <c r="AE939" s="31"/>
      <c r="AR939" s="172" t="s">
        <v>140</v>
      </c>
      <c r="AT939" s="172" t="s">
        <v>135</v>
      </c>
      <c r="AU939" s="172" t="s">
        <v>78</v>
      </c>
      <c r="AY939" s="14" t="s">
        <v>141</v>
      </c>
      <c r="BE939" s="173">
        <f>IF(N939="základní",J939,0)</f>
        <v>0</v>
      </c>
      <c r="BF939" s="173">
        <f>IF(N939="snížená",J939,0)</f>
        <v>0</v>
      </c>
      <c r="BG939" s="173">
        <f>IF(N939="zákl. přenesená",J939,0)</f>
        <v>0</v>
      </c>
      <c r="BH939" s="173">
        <f>IF(N939="sníž. přenesená",J939,0)</f>
        <v>0</v>
      </c>
      <c r="BI939" s="173">
        <f>IF(N939="nulová",J939,0)</f>
        <v>0</v>
      </c>
      <c r="BJ939" s="14" t="s">
        <v>86</v>
      </c>
      <c r="BK939" s="173">
        <f>ROUND(I939*H939,2)</f>
        <v>0</v>
      </c>
      <c r="BL939" s="14" t="s">
        <v>140</v>
      </c>
      <c r="BM939" s="172" t="s">
        <v>1784</v>
      </c>
    </row>
    <row r="940" spans="1:65" s="2" customFormat="1" ht="39">
      <c r="A940" s="31"/>
      <c r="B940" s="32"/>
      <c r="C940" s="33"/>
      <c r="D940" s="174" t="s">
        <v>143</v>
      </c>
      <c r="E940" s="33"/>
      <c r="F940" s="175" t="s">
        <v>1785</v>
      </c>
      <c r="G940" s="33"/>
      <c r="H940" s="33"/>
      <c r="I940" s="176"/>
      <c r="J940" s="33"/>
      <c r="K940" s="33"/>
      <c r="L940" s="36"/>
      <c r="M940" s="177"/>
      <c r="N940" s="178"/>
      <c r="O940" s="68"/>
      <c r="P940" s="68"/>
      <c r="Q940" s="68"/>
      <c r="R940" s="68"/>
      <c r="S940" s="68"/>
      <c r="T940" s="69"/>
      <c r="U940" s="31"/>
      <c r="V940" s="31"/>
      <c r="W940" s="31"/>
      <c r="X940" s="31"/>
      <c r="Y940" s="31"/>
      <c r="Z940" s="31"/>
      <c r="AA940" s="31"/>
      <c r="AB940" s="31"/>
      <c r="AC940" s="31"/>
      <c r="AD940" s="31"/>
      <c r="AE940" s="31"/>
      <c r="AT940" s="14" t="s">
        <v>143</v>
      </c>
      <c r="AU940" s="14" t="s">
        <v>78</v>
      </c>
    </row>
    <row r="941" spans="1:65" s="2" customFormat="1" ht="19.5">
      <c r="A941" s="31"/>
      <c r="B941" s="32"/>
      <c r="C941" s="33"/>
      <c r="D941" s="174" t="s">
        <v>224</v>
      </c>
      <c r="E941" s="33"/>
      <c r="F941" s="179" t="s">
        <v>1786</v>
      </c>
      <c r="G941" s="33"/>
      <c r="H941" s="33"/>
      <c r="I941" s="176"/>
      <c r="J941" s="33"/>
      <c r="K941" s="33"/>
      <c r="L941" s="36"/>
      <c r="M941" s="177"/>
      <c r="N941" s="178"/>
      <c r="O941" s="68"/>
      <c r="P941" s="68"/>
      <c r="Q941" s="68"/>
      <c r="R941" s="68"/>
      <c r="S941" s="68"/>
      <c r="T941" s="69"/>
      <c r="U941" s="31"/>
      <c r="V941" s="31"/>
      <c r="W941" s="31"/>
      <c r="X941" s="31"/>
      <c r="Y941" s="31"/>
      <c r="Z941" s="31"/>
      <c r="AA941" s="31"/>
      <c r="AB941" s="31"/>
      <c r="AC941" s="31"/>
      <c r="AD941" s="31"/>
      <c r="AE941" s="31"/>
      <c r="AT941" s="14" t="s">
        <v>224</v>
      </c>
      <c r="AU941" s="14" t="s">
        <v>78</v>
      </c>
    </row>
    <row r="942" spans="1:65" s="2" customFormat="1" ht="21.75" customHeight="1">
      <c r="A942" s="31"/>
      <c r="B942" s="32"/>
      <c r="C942" s="161" t="s">
        <v>1787</v>
      </c>
      <c r="D942" s="161" t="s">
        <v>135</v>
      </c>
      <c r="E942" s="162" t="s">
        <v>1788</v>
      </c>
      <c r="F942" s="163" t="s">
        <v>1789</v>
      </c>
      <c r="G942" s="164" t="s">
        <v>147</v>
      </c>
      <c r="H942" s="165">
        <v>2</v>
      </c>
      <c r="I942" s="166"/>
      <c r="J942" s="167">
        <f>ROUND(I942*H942,2)</f>
        <v>0</v>
      </c>
      <c r="K942" s="163" t="s">
        <v>139</v>
      </c>
      <c r="L942" s="36"/>
      <c r="M942" s="168" t="s">
        <v>1</v>
      </c>
      <c r="N942" s="169" t="s">
        <v>43</v>
      </c>
      <c r="O942" s="68"/>
      <c r="P942" s="170">
        <f>O942*H942</f>
        <v>0</v>
      </c>
      <c r="Q942" s="170">
        <v>0</v>
      </c>
      <c r="R942" s="170">
        <f>Q942*H942</f>
        <v>0</v>
      </c>
      <c r="S942" s="170">
        <v>0</v>
      </c>
      <c r="T942" s="171">
        <f>S942*H942</f>
        <v>0</v>
      </c>
      <c r="U942" s="31"/>
      <c r="V942" s="31"/>
      <c r="W942" s="31"/>
      <c r="X942" s="31"/>
      <c r="Y942" s="31"/>
      <c r="Z942" s="31"/>
      <c r="AA942" s="31"/>
      <c r="AB942" s="31"/>
      <c r="AC942" s="31"/>
      <c r="AD942" s="31"/>
      <c r="AE942" s="31"/>
      <c r="AR942" s="172" t="s">
        <v>140</v>
      </c>
      <c r="AT942" s="172" t="s">
        <v>135</v>
      </c>
      <c r="AU942" s="172" t="s">
        <v>78</v>
      </c>
      <c r="AY942" s="14" t="s">
        <v>141</v>
      </c>
      <c r="BE942" s="173">
        <f>IF(N942="základní",J942,0)</f>
        <v>0</v>
      </c>
      <c r="BF942" s="173">
        <f>IF(N942="snížená",J942,0)</f>
        <v>0</v>
      </c>
      <c r="BG942" s="173">
        <f>IF(N942="zákl. přenesená",J942,0)</f>
        <v>0</v>
      </c>
      <c r="BH942" s="173">
        <f>IF(N942="sníž. přenesená",J942,0)</f>
        <v>0</v>
      </c>
      <c r="BI942" s="173">
        <f>IF(N942="nulová",J942,0)</f>
        <v>0</v>
      </c>
      <c r="BJ942" s="14" t="s">
        <v>86</v>
      </c>
      <c r="BK942" s="173">
        <f>ROUND(I942*H942,2)</f>
        <v>0</v>
      </c>
      <c r="BL942" s="14" t="s">
        <v>140</v>
      </c>
      <c r="BM942" s="172" t="s">
        <v>1790</v>
      </c>
    </row>
    <row r="943" spans="1:65" s="2" customFormat="1" ht="48.75">
      <c r="A943" s="31"/>
      <c r="B943" s="32"/>
      <c r="C943" s="33"/>
      <c r="D943" s="174" t="s">
        <v>143</v>
      </c>
      <c r="E943" s="33"/>
      <c r="F943" s="175" t="s">
        <v>1791</v>
      </c>
      <c r="G943" s="33"/>
      <c r="H943" s="33"/>
      <c r="I943" s="176"/>
      <c r="J943" s="33"/>
      <c r="K943" s="33"/>
      <c r="L943" s="36"/>
      <c r="M943" s="177"/>
      <c r="N943" s="178"/>
      <c r="O943" s="68"/>
      <c r="P943" s="68"/>
      <c r="Q943" s="68"/>
      <c r="R943" s="68"/>
      <c r="S943" s="68"/>
      <c r="T943" s="69"/>
      <c r="U943" s="31"/>
      <c r="V943" s="31"/>
      <c r="W943" s="31"/>
      <c r="X943" s="31"/>
      <c r="Y943" s="31"/>
      <c r="Z943" s="31"/>
      <c r="AA943" s="31"/>
      <c r="AB943" s="31"/>
      <c r="AC943" s="31"/>
      <c r="AD943" s="31"/>
      <c r="AE943" s="31"/>
      <c r="AT943" s="14" t="s">
        <v>143</v>
      </c>
      <c r="AU943" s="14" t="s">
        <v>78</v>
      </c>
    </row>
    <row r="944" spans="1:65" s="2" customFormat="1" ht="24.2" customHeight="1">
      <c r="A944" s="31"/>
      <c r="B944" s="32"/>
      <c r="C944" s="161" t="s">
        <v>1792</v>
      </c>
      <c r="D944" s="161" t="s">
        <v>135</v>
      </c>
      <c r="E944" s="162" t="s">
        <v>1793</v>
      </c>
      <c r="F944" s="163" t="s">
        <v>1794</v>
      </c>
      <c r="G944" s="164" t="s">
        <v>147</v>
      </c>
      <c r="H944" s="165">
        <v>2</v>
      </c>
      <c r="I944" s="166"/>
      <c r="J944" s="167">
        <f>ROUND(I944*H944,2)</f>
        <v>0</v>
      </c>
      <c r="K944" s="163" t="s">
        <v>139</v>
      </c>
      <c r="L944" s="36"/>
      <c r="M944" s="168" t="s">
        <v>1</v>
      </c>
      <c r="N944" s="169" t="s">
        <v>43</v>
      </c>
      <c r="O944" s="68"/>
      <c r="P944" s="170">
        <f>O944*H944</f>
        <v>0</v>
      </c>
      <c r="Q944" s="170">
        <v>0</v>
      </c>
      <c r="R944" s="170">
        <f>Q944*H944</f>
        <v>0</v>
      </c>
      <c r="S944" s="170">
        <v>0</v>
      </c>
      <c r="T944" s="171">
        <f>S944*H944</f>
        <v>0</v>
      </c>
      <c r="U944" s="31"/>
      <c r="V944" s="31"/>
      <c r="W944" s="31"/>
      <c r="X944" s="31"/>
      <c r="Y944" s="31"/>
      <c r="Z944" s="31"/>
      <c r="AA944" s="31"/>
      <c r="AB944" s="31"/>
      <c r="AC944" s="31"/>
      <c r="AD944" s="31"/>
      <c r="AE944" s="31"/>
      <c r="AR944" s="172" t="s">
        <v>140</v>
      </c>
      <c r="AT944" s="172" t="s">
        <v>135</v>
      </c>
      <c r="AU944" s="172" t="s">
        <v>78</v>
      </c>
      <c r="AY944" s="14" t="s">
        <v>141</v>
      </c>
      <c r="BE944" s="173">
        <f>IF(N944="základní",J944,0)</f>
        <v>0</v>
      </c>
      <c r="BF944" s="173">
        <f>IF(N944="snížená",J944,0)</f>
        <v>0</v>
      </c>
      <c r="BG944" s="173">
        <f>IF(N944="zákl. přenesená",J944,0)</f>
        <v>0</v>
      </c>
      <c r="BH944" s="173">
        <f>IF(N944="sníž. přenesená",J944,0)</f>
        <v>0</v>
      </c>
      <c r="BI944" s="173">
        <f>IF(N944="nulová",J944,0)</f>
        <v>0</v>
      </c>
      <c r="BJ944" s="14" t="s">
        <v>86</v>
      </c>
      <c r="BK944" s="173">
        <f>ROUND(I944*H944,2)</f>
        <v>0</v>
      </c>
      <c r="BL944" s="14" t="s">
        <v>140</v>
      </c>
      <c r="BM944" s="172" t="s">
        <v>1795</v>
      </c>
    </row>
    <row r="945" spans="1:65" s="2" customFormat="1" ht="48.75">
      <c r="A945" s="31"/>
      <c r="B945" s="32"/>
      <c r="C945" s="33"/>
      <c r="D945" s="174" t="s">
        <v>143</v>
      </c>
      <c r="E945" s="33"/>
      <c r="F945" s="175" t="s">
        <v>1796</v>
      </c>
      <c r="G945" s="33"/>
      <c r="H945" s="33"/>
      <c r="I945" s="176"/>
      <c r="J945" s="33"/>
      <c r="K945" s="33"/>
      <c r="L945" s="36"/>
      <c r="M945" s="177"/>
      <c r="N945" s="178"/>
      <c r="O945" s="68"/>
      <c r="P945" s="68"/>
      <c r="Q945" s="68"/>
      <c r="R945" s="68"/>
      <c r="S945" s="68"/>
      <c r="T945" s="69"/>
      <c r="U945" s="31"/>
      <c r="V945" s="31"/>
      <c r="W945" s="31"/>
      <c r="X945" s="31"/>
      <c r="Y945" s="31"/>
      <c r="Z945" s="31"/>
      <c r="AA945" s="31"/>
      <c r="AB945" s="31"/>
      <c r="AC945" s="31"/>
      <c r="AD945" s="31"/>
      <c r="AE945" s="31"/>
      <c r="AT945" s="14" t="s">
        <v>143</v>
      </c>
      <c r="AU945" s="14" t="s">
        <v>78</v>
      </c>
    </row>
    <row r="946" spans="1:65" s="2" customFormat="1" ht="24.2" customHeight="1">
      <c r="A946" s="31"/>
      <c r="B946" s="32"/>
      <c r="C946" s="161" t="s">
        <v>1797</v>
      </c>
      <c r="D946" s="161" t="s">
        <v>135</v>
      </c>
      <c r="E946" s="162" t="s">
        <v>1798</v>
      </c>
      <c r="F946" s="163" t="s">
        <v>1799</v>
      </c>
      <c r="G946" s="164" t="s">
        <v>147</v>
      </c>
      <c r="H946" s="165">
        <v>2</v>
      </c>
      <c r="I946" s="166"/>
      <c r="J946" s="167">
        <f>ROUND(I946*H946,2)</f>
        <v>0</v>
      </c>
      <c r="K946" s="163" t="s">
        <v>139</v>
      </c>
      <c r="L946" s="36"/>
      <c r="M946" s="168" t="s">
        <v>1</v>
      </c>
      <c r="N946" s="169" t="s">
        <v>43</v>
      </c>
      <c r="O946" s="68"/>
      <c r="P946" s="170">
        <f>O946*H946</f>
        <v>0</v>
      </c>
      <c r="Q946" s="170">
        <v>0</v>
      </c>
      <c r="R946" s="170">
        <f>Q946*H946</f>
        <v>0</v>
      </c>
      <c r="S946" s="170">
        <v>0</v>
      </c>
      <c r="T946" s="171">
        <f>S946*H946</f>
        <v>0</v>
      </c>
      <c r="U946" s="31"/>
      <c r="V946" s="31"/>
      <c r="W946" s="31"/>
      <c r="X946" s="31"/>
      <c r="Y946" s="31"/>
      <c r="Z946" s="31"/>
      <c r="AA946" s="31"/>
      <c r="AB946" s="31"/>
      <c r="AC946" s="31"/>
      <c r="AD946" s="31"/>
      <c r="AE946" s="31"/>
      <c r="AR946" s="172" t="s">
        <v>140</v>
      </c>
      <c r="AT946" s="172" t="s">
        <v>135</v>
      </c>
      <c r="AU946" s="172" t="s">
        <v>78</v>
      </c>
      <c r="AY946" s="14" t="s">
        <v>141</v>
      </c>
      <c r="BE946" s="173">
        <f>IF(N946="základní",J946,0)</f>
        <v>0</v>
      </c>
      <c r="BF946" s="173">
        <f>IF(N946="snížená",J946,0)</f>
        <v>0</v>
      </c>
      <c r="BG946" s="173">
        <f>IF(N946="zákl. přenesená",J946,0)</f>
        <v>0</v>
      </c>
      <c r="BH946" s="173">
        <f>IF(N946="sníž. přenesená",J946,0)</f>
        <v>0</v>
      </c>
      <c r="BI946" s="173">
        <f>IF(N946="nulová",J946,0)</f>
        <v>0</v>
      </c>
      <c r="BJ946" s="14" t="s">
        <v>86</v>
      </c>
      <c r="BK946" s="173">
        <f>ROUND(I946*H946,2)</f>
        <v>0</v>
      </c>
      <c r="BL946" s="14" t="s">
        <v>140</v>
      </c>
      <c r="BM946" s="172" t="s">
        <v>1800</v>
      </c>
    </row>
    <row r="947" spans="1:65" s="2" customFormat="1" ht="58.5">
      <c r="A947" s="31"/>
      <c r="B947" s="32"/>
      <c r="C947" s="33"/>
      <c r="D947" s="174" t="s">
        <v>143</v>
      </c>
      <c r="E947" s="33"/>
      <c r="F947" s="175" t="s">
        <v>1801</v>
      </c>
      <c r="G947" s="33"/>
      <c r="H947" s="33"/>
      <c r="I947" s="176"/>
      <c r="J947" s="33"/>
      <c r="K947" s="33"/>
      <c r="L947" s="36"/>
      <c r="M947" s="177"/>
      <c r="N947" s="178"/>
      <c r="O947" s="68"/>
      <c r="P947" s="68"/>
      <c r="Q947" s="68"/>
      <c r="R947" s="68"/>
      <c r="S947" s="68"/>
      <c r="T947" s="69"/>
      <c r="U947" s="31"/>
      <c r="V947" s="31"/>
      <c r="W947" s="31"/>
      <c r="X947" s="31"/>
      <c r="Y947" s="31"/>
      <c r="Z947" s="31"/>
      <c r="AA947" s="31"/>
      <c r="AB947" s="31"/>
      <c r="AC947" s="31"/>
      <c r="AD947" s="31"/>
      <c r="AE947" s="31"/>
      <c r="AT947" s="14" t="s">
        <v>143</v>
      </c>
      <c r="AU947" s="14" t="s">
        <v>78</v>
      </c>
    </row>
    <row r="948" spans="1:65" s="2" customFormat="1" ht="19.5">
      <c r="A948" s="31"/>
      <c r="B948" s="32"/>
      <c r="C948" s="33"/>
      <c r="D948" s="174" t="s">
        <v>224</v>
      </c>
      <c r="E948" s="33"/>
      <c r="F948" s="179" t="s">
        <v>1802</v>
      </c>
      <c r="G948" s="33"/>
      <c r="H948" s="33"/>
      <c r="I948" s="176"/>
      <c r="J948" s="33"/>
      <c r="K948" s="33"/>
      <c r="L948" s="36"/>
      <c r="M948" s="177"/>
      <c r="N948" s="178"/>
      <c r="O948" s="68"/>
      <c r="P948" s="68"/>
      <c r="Q948" s="68"/>
      <c r="R948" s="68"/>
      <c r="S948" s="68"/>
      <c r="T948" s="69"/>
      <c r="U948" s="31"/>
      <c r="V948" s="31"/>
      <c r="W948" s="31"/>
      <c r="X948" s="31"/>
      <c r="Y948" s="31"/>
      <c r="Z948" s="31"/>
      <c r="AA948" s="31"/>
      <c r="AB948" s="31"/>
      <c r="AC948" s="31"/>
      <c r="AD948" s="31"/>
      <c r="AE948" s="31"/>
      <c r="AT948" s="14" t="s">
        <v>224</v>
      </c>
      <c r="AU948" s="14" t="s">
        <v>78</v>
      </c>
    </row>
    <row r="949" spans="1:65" s="2" customFormat="1" ht="37.9" customHeight="1">
      <c r="A949" s="31"/>
      <c r="B949" s="32"/>
      <c r="C949" s="161" t="s">
        <v>1803</v>
      </c>
      <c r="D949" s="161" t="s">
        <v>135</v>
      </c>
      <c r="E949" s="162" t="s">
        <v>1804</v>
      </c>
      <c r="F949" s="163" t="s">
        <v>1805</v>
      </c>
      <c r="G949" s="164" t="s">
        <v>147</v>
      </c>
      <c r="H949" s="165">
        <v>10</v>
      </c>
      <c r="I949" s="166"/>
      <c r="J949" s="167">
        <f>ROUND(I949*H949,2)</f>
        <v>0</v>
      </c>
      <c r="K949" s="163" t="s">
        <v>139</v>
      </c>
      <c r="L949" s="36"/>
      <c r="M949" s="168" t="s">
        <v>1</v>
      </c>
      <c r="N949" s="169" t="s">
        <v>43</v>
      </c>
      <c r="O949" s="68"/>
      <c r="P949" s="170">
        <f>O949*H949</f>
        <v>0</v>
      </c>
      <c r="Q949" s="170">
        <v>0</v>
      </c>
      <c r="R949" s="170">
        <f>Q949*H949</f>
        <v>0</v>
      </c>
      <c r="S949" s="170">
        <v>0</v>
      </c>
      <c r="T949" s="171">
        <f>S949*H949</f>
        <v>0</v>
      </c>
      <c r="U949" s="31"/>
      <c r="V949" s="31"/>
      <c r="W949" s="31"/>
      <c r="X949" s="31"/>
      <c r="Y949" s="31"/>
      <c r="Z949" s="31"/>
      <c r="AA949" s="31"/>
      <c r="AB949" s="31"/>
      <c r="AC949" s="31"/>
      <c r="AD949" s="31"/>
      <c r="AE949" s="31"/>
      <c r="AR949" s="172" t="s">
        <v>140</v>
      </c>
      <c r="AT949" s="172" t="s">
        <v>135</v>
      </c>
      <c r="AU949" s="172" t="s">
        <v>78</v>
      </c>
      <c r="AY949" s="14" t="s">
        <v>141</v>
      </c>
      <c r="BE949" s="173">
        <f>IF(N949="základní",J949,0)</f>
        <v>0</v>
      </c>
      <c r="BF949" s="173">
        <f>IF(N949="snížená",J949,0)</f>
        <v>0</v>
      </c>
      <c r="BG949" s="173">
        <f>IF(N949="zákl. přenesená",J949,0)</f>
        <v>0</v>
      </c>
      <c r="BH949" s="173">
        <f>IF(N949="sníž. přenesená",J949,0)</f>
        <v>0</v>
      </c>
      <c r="BI949" s="173">
        <f>IF(N949="nulová",J949,0)</f>
        <v>0</v>
      </c>
      <c r="BJ949" s="14" t="s">
        <v>86</v>
      </c>
      <c r="BK949" s="173">
        <f>ROUND(I949*H949,2)</f>
        <v>0</v>
      </c>
      <c r="BL949" s="14" t="s">
        <v>140</v>
      </c>
      <c r="BM949" s="172" t="s">
        <v>1806</v>
      </c>
    </row>
    <row r="950" spans="1:65" s="2" customFormat="1" ht="146.25">
      <c r="A950" s="31"/>
      <c r="B950" s="32"/>
      <c r="C950" s="33"/>
      <c r="D950" s="174" t="s">
        <v>143</v>
      </c>
      <c r="E950" s="33"/>
      <c r="F950" s="175" t="s">
        <v>1807</v>
      </c>
      <c r="G950" s="33"/>
      <c r="H950" s="33"/>
      <c r="I950" s="176"/>
      <c r="J950" s="33"/>
      <c r="K950" s="33"/>
      <c r="L950" s="36"/>
      <c r="M950" s="177"/>
      <c r="N950" s="178"/>
      <c r="O950" s="68"/>
      <c r="P950" s="68"/>
      <c r="Q950" s="68"/>
      <c r="R950" s="68"/>
      <c r="S950" s="68"/>
      <c r="T950" s="69"/>
      <c r="U950" s="31"/>
      <c r="V950" s="31"/>
      <c r="W950" s="31"/>
      <c r="X950" s="31"/>
      <c r="Y950" s="31"/>
      <c r="Z950" s="31"/>
      <c r="AA950" s="31"/>
      <c r="AB950" s="31"/>
      <c r="AC950" s="31"/>
      <c r="AD950" s="31"/>
      <c r="AE950" s="31"/>
      <c r="AT950" s="14" t="s">
        <v>143</v>
      </c>
      <c r="AU950" s="14" t="s">
        <v>78</v>
      </c>
    </row>
    <row r="951" spans="1:65" s="2" customFormat="1" ht="19.5">
      <c r="A951" s="31"/>
      <c r="B951" s="32"/>
      <c r="C951" s="33"/>
      <c r="D951" s="174" t="s">
        <v>224</v>
      </c>
      <c r="E951" s="33"/>
      <c r="F951" s="179" t="s">
        <v>1808</v>
      </c>
      <c r="G951" s="33"/>
      <c r="H951" s="33"/>
      <c r="I951" s="176"/>
      <c r="J951" s="33"/>
      <c r="K951" s="33"/>
      <c r="L951" s="36"/>
      <c r="M951" s="177"/>
      <c r="N951" s="178"/>
      <c r="O951" s="68"/>
      <c r="P951" s="68"/>
      <c r="Q951" s="68"/>
      <c r="R951" s="68"/>
      <c r="S951" s="68"/>
      <c r="T951" s="69"/>
      <c r="U951" s="31"/>
      <c r="V951" s="31"/>
      <c r="W951" s="31"/>
      <c r="X951" s="31"/>
      <c r="Y951" s="31"/>
      <c r="Z951" s="31"/>
      <c r="AA951" s="31"/>
      <c r="AB951" s="31"/>
      <c r="AC951" s="31"/>
      <c r="AD951" s="31"/>
      <c r="AE951" s="31"/>
      <c r="AT951" s="14" t="s">
        <v>224</v>
      </c>
      <c r="AU951" s="14" t="s">
        <v>78</v>
      </c>
    </row>
    <row r="952" spans="1:65" s="2" customFormat="1" ht="24.2" customHeight="1">
      <c r="A952" s="31"/>
      <c r="B952" s="32"/>
      <c r="C952" s="161" t="s">
        <v>1809</v>
      </c>
      <c r="D952" s="161" t="s">
        <v>135</v>
      </c>
      <c r="E952" s="162" t="s">
        <v>1810</v>
      </c>
      <c r="F952" s="163" t="s">
        <v>1811</v>
      </c>
      <c r="G952" s="164" t="s">
        <v>147</v>
      </c>
      <c r="H952" s="165">
        <v>10</v>
      </c>
      <c r="I952" s="166"/>
      <c r="J952" s="167">
        <f>ROUND(I952*H952,2)</f>
        <v>0</v>
      </c>
      <c r="K952" s="163" t="s">
        <v>139</v>
      </c>
      <c r="L952" s="36"/>
      <c r="M952" s="168" t="s">
        <v>1</v>
      </c>
      <c r="N952" s="169" t="s">
        <v>43</v>
      </c>
      <c r="O952" s="68"/>
      <c r="P952" s="170">
        <f>O952*H952</f>
        <v>0</v>
      </c>
      <c r="Q952" s="170">
        <v>0</v>
      </c>
      <c r="R952" s="170">
        <f>Q952*H952</f>
        <v>0</v>
      </c>
      <c r="S952" s="170">
        <v>0</v>
      </c>
      <c r="T952" s="171">
        <f>S952*H952</f>
        <v>0</v>
      </c>
      <c r="U952" s="31"/>
      <c r="V952" s="31"/>
      <c r="W952" s="31"/>
      <c r="X952" s="31"/>
      <c r="Y952" s="31"/>
      <c r="Z952" s="31"/>
      <c r="AA952" s="31"/>
      <c r="AB952" s="31"/>
      <c r="AC952" s="31"/>
      <c r="AD952" s="31"/>
      <c r="AE952" s="31"/>
      <c r="AR952" s="172" t="s">
        <v>140</v>
      </c>
      <c r="AT952" s="172" t="s">
        <v>135</v>
      </c>
      <c r="AU952" s="172" t="s">
        <v>78</v>
      </c>
      <c r="AY952" s="14" t="s">
        <v>141</v>
      </c>
      <c r="BE952" s="173">
        <f>IF(N952="základní",J952,0)</f>
        <v>0</v>
      </c>
      <c r="BF952" s="173">
        <f>IF(N952="snížená",J952,0)</f>
        <v>0</v>
      </c>
      <c r="BG952" s="173">
        <f>IF(N952="zákl. přenesená",J952,0)</f>
        <v>0</v>
      </c>
      <c r="BH952" s="173">
        <f>IF(N952="sníž. přenesená",J952,0)</f>
        <v>0</v>
      </c>
      <c r="BI952" s="173">
        <f>IF(N952="nulová",J952,0)</f>
        <v>0</v>
      </c>
      <c r="BJ952" s="14" t="s">
        <v>86</v>
      </c>
      <c r="BK952" s="173">
        <f>ROUND(I952*H952,2)</f>
        <v>0</v>
      </c>
      <c r="BL952" s="14" t="s">
        <v>140</v>
      </c>
      <c r="BM952" s="172" t="s">
        <v>1812</v>
      </c>
    </row>
    <row r="953" spans="1:65" s="2" customFormat="1" ht="58.5">
      <c r="A953" s="31"/>
      <c r="B953" s="32"/>
      <c r="C953" s="33"/>
      <c r="D953" s="174" t="s">
        <v>143</v>
      </c>
      <c r="E953" s="33"/>
      <c r="F953" s="175" t="s">
        <v>1813</v>
      </c>
      <c r="G953" s="33"/>
      <c r="H953" s="33"/>
      <c r="I953" s="176"/>
      <c r="J953" s="33"/>
      <c r="K953" s="33"/>
      <c r="L953" s="36"/>
      <c r="M953" s="177"/>
      <c r="N953" s="178"/>
      <c r="O953" s="68"/>
      <c r="P953" s="68"/>
      <c r="Q953" s="68"/>
      <c r="R953" s="68"/>
      <c r="S953" s="68"/>
      <c r="T953" s="69"/>
      <c r="U953" s="31"/>
      <c r="V953" s="31"/>
      <c r="W953" s="31"/>
      <c r="X953" s="31"/>
      <c r="Y953" s="31"/>
      <c r="Z953" s="31"/>
      <c r="AA953" s="31"/>
      <c r="AB953" s="31"/>
      <c r="AC953" s="31"/>
      <c r="AD953" s="31"/>
      <c r="AE953" s="31"/>
      <c r="AT953" s="14" t="s">
        <v>143</v>
      </c>
      <c r="AU953" s="14" t="s">
        <v>78</v>
      </c>
    </row>
    <row r="954" spans="1:65" s="2" customFormat="1" ht="19.5">
      <c r="A954" s="31"/>
      <c r="B954" s="32"/>
      <c r="C954" s="33"/>
      <c r="D954" s="174" t="s">
        <v>224</v>
      </c>
      <c r="E954" s="33"/>
      <c r="F954" s="179" t="s">
        <v>1814</v>
      </c>
      <c r="G954" s="33"/>
      <c r="H954" s="33"/>
      <c r="I954" s="176"/>
      <c r="J954" s="33"/>
      <c r="K954" s="33"/>
      <c r="L954" s="36"/>
      <c r="M954" s="177"/>
      <c r="N954" s="178"/>
      <c r="O954" s="68"/>
      <c r="P954" s="68"/>
      <c r="Q954" s="68"/>
      <c r="R954" s="68"/>
      <c r="S954" s="68"/>
      <c r="T954" s="69"/>
      <c r="U954" s="31"/>
      <c r="V954" s="31"/>
      <c r="W954" s="31"/>
      <c r="X954" s="31"/>
      <c r="Y954" s="31"/>
      <c r="Z954" s="31"/>
      <c r="AA954" s="31"/>
      <c r="AB954" s="31"/>
      <c r="AC954" s="31"/>
      <c r="AD954" s="31"/>
      <c r="AE954" s="31"/>
      <c r="AT954" s="14" t="s">
        <v>224</v>
      </c>
      <c r="AU954" s="14" t="s">
        <v>78</v>
      </c>
    </row>
    <row r="955" spans="1:65" s="2" customFormat="1" ht="24.2" customHeight="1">
      <c r="A955" s="31"/>
      <c r="B955" s="32"/>
      <c r="C955" s="161" t="s">
        <v>1815</v>
      </c>
      <c r="D955" s="161" t="s">
        <v>135</v>
      </c>
      <c r="E955" s="162" t="s">
        <v>1816</v>
      </c>
      <c r="F955" s="163" t="s">
        <v>1817</v>
      </c>
      <c r="G955" s="164" t="s">
        <v>147</v>
      </c>
      <c r="H955" s="165">
        <v>10</v>
      </c>
      <c r="I955" s="166"/>
      <c r="J955" s="167">
        <f>ROUND(I955*H955,2)</f>
        <v>0</v>
      </c>
      <c r="K955" s="163" t="s">
        <v>139</v>
      </c>
      <c r="L955" s="36"/>
      <c r="M955" s="168" t="s">
        <v>1</v>
      </c>
      <c r="N955" s="169" t="s">
        <v>43</v>
      </c>
      <c r="O955" s="68"/>
      <c r="P955" s="170">
        <f>O955*H955</f>
        <v>0</v>
      </c>
      <c r="Q955" s="170">
        <v>0</v>
      </c>
      <c r="R955" s="170">
        <f>Q955*H955</f>
        <v>0</v>
      </c>
      <c r="S955" s="170">
        <v>0</v>
      </c>
      <c r="T955" s="171">
        <f>S955*H955</f>
        <v>0</v>
      </c>
      <c r="U955" s="31"/>
      <c r="V955" s="31"/>
      <c r="W955" s="31"/>
      <c r="X955" s="31"/>
      <c r="Y955" s="31"/>
      <c r="Z955" s="31"/>
      <c r="AA955" s="31"/>
      <c r="AB955" s="31"/>
      <c r="AC955" s="31"/>
      <c r="AD955" s="31"/>
      <c r="AE955" s="31"/>
      <c r="AR955" s="172" t="s">
        <v>140</v>
      </c>
      <c r="AT955" s="172" t="s">
        <v>135</v>
      </c>
      <c r="AU955" s="172" t="s">
        <v>78</v>
      </c>
      <c r="AY955" s="14" t="s">
        <v>141</v>
      </c>
      <c r="BE955" s="173">
        <f>IF(N955="základní",J955,0)</f>
        <v>0</v>
      </c>
      <c r="BF955" s="173">
        <f>IF(N955="snížená",J955,0)</f>
        <v>0</v>
      </c>
      <c r="BG955" s="173">
        <f>IF(N955="zákl. přenesená",J955,0)</f>
        <v>0</v>
      </c>
      <c r="BH955" s="173">
        <f>IF(N955="sníž. přenesená",J955,0)</f>
        <v>0</v>
      </c>
      <c r="BI955" s="173">
        <f>IF(N955="nulová",J955,0)</f>
        <v>0</v>
      </c>
      <c r="BJ955" s="14" t="s">
        <v>86</v>
      </c>
      <c r="BK955" s="173">
        <f>ROUND(I955*H955,2)</f>
        <v>0</v>
      </c>
      <c r="BL955" s="14" t="s">
        <v>140</v>
      </c>
      <c r="BM955" s="172" t="s">
        <v>1818</v>
      </c>
    </row>
    <row r="956" spans="1:65" s="2" customFormat="1" ht="29.25">
      <c r="A956" s="31"/>
      <c r="B956" s="32"/>
      <c r="C956" s="33"/>
      <c r="D956" s="174" t="s">
        <v>143</v>
      </c>
      <c r="E956" s="33"/>
      <c r="F956" s="175" t="s">
        <v>1819</v>
      </c>
      <c r="G956" s="33"/>
      <c r="H956" s="33"/>
      <c r="I956" s="176"/>
      <c r="J956" s="33"/>
      <c r="K956" s="33"/>
      <c r="L956" s="36"/>
      <c r="M956" s="177"/>
      <c r="N956" s="178"/>
      <c r="O956" s="68"/>
      <c r="P956" s="68"/>
      <c r="Q956" s="68"/>
      <c r="R956" s="68"/>
      <c r="S956" s="68"/>
      <c r="T956" s="69"/>
      <c r="U956" s="31"/>
      <c r="V956" s="31"/>
      <c r="W956" s="31"/>
      <c r="X956" s="31"/>
      <c r="Y956" s="31"/>
      <c r="Z956" s="31"/>
      <c r="AA956" s="31"/>
      <c r="AB956" s="31"/>
      <c r="AC956" s="31"/>
      <c r="AD956" s="31"/>
      <c r="AE956" s="31"/>
      <c r="AT956" s="14" t="s">
        <v>143</v>
      </c>
      <c r="AU956" s="14" t="s">
        <v>78</v>
      </c>
    </row>
    <row r="957" spans="1:65" s="2" customFormat="1" ht="19.5">
      <c r="A957" s="31"/>
      <c r="B957" s="32"/>
      <c r="C957" s="33"/>
      <c r="D957" s="174" t="s">
        <v>224</v>
      </c>
      <c r="E957" s="33"/>
      <c r="F957" s="179" t="s">
        <v>1814</v>
      </c>
      <c r="G957" s="33"/>
      <c r="H957" s="33"/>
      <c r="I957" s="176"/>
      <c r="J957" s="33"/>
      <c r="K957" s="33"/>
      <c r="L957" s="36"/>
      <c r="M957" s="177"/>
      <c r="N957" s="178"/>
      <c r="O957" s="68"/>
      <c r="P957" s="68"/>
      <c r="Q957" s="68"/>
      <c r="R957" s="68"/>
      <c r="S957" s="68"/>
      <c r="T957" s="69"/>
      <c r="U957" s="31"/>
      <c r="V957" s="31"/>
      <c r="W957" s="31"/>
      <c r="X957" s="31"/>
      <c r="Y957" s="31"/>
      <c r="Z957" s="31"/>
      <c r="AA957" s="31"/>
      <c r="AB957" s="31"/>
      <c r="AC957" s="31"/>
      <c r="AD957" s="31"/>
      <c r="AE957" s="31"/>
      <c r="AT957" s="14" t="s">
        <v>224</v>
      </c>
      <c r="AU957" s="14" t="s">
        <v>78</v>
      </c>
    </row>
    <row r="958" spans="1:65" s="2" customFormat="1" ht="24.2" customHeight="1">
      <c r="A958" s="31"/>
      <c r="B958" s="32"/>
      <c r="C958" s="161" t="s">
        <v>1820</v>
      </c>
      <c r="D958" s="161" t="s">
        <v>135</v>
      </c>
      <c r="E958" s="162" t="s">
        <v>1821</v>
      </c>
      <c r="F958" s="163" t="s">
        <v>1822</v>
      </c>
      <c r="G958" s="164" t="s">
        <v>147</v>
      </c>
      <c r="H958" s="165">
        <v>10</v>
      </c>
      <c r="I958" s="166"/>
      <c r="J958" s="167">
        <f>ROUND(I958*H958,2)</f>
        <v>0</v>
      </c>
      <c r="K958" s="163" t="s">
        <v>139</v>
      </c>
      <c r="L958" s="36"/>
      <c r="M958" s="168" t="s">
        <v>1</v>
      </c>
      <c r="N958" s="169" t="s">
        <v>43</v>
      </c>
      <c r="O958" s="68"/>
      <c r="P958" s="170">
        <f>O958*H958</f>
        <v>0</v>
      </c>
      <c r="Q958" s="170">
        <v>0</v>
      </c>
      <c r="R958" s="170">
        <f>Q958*H958</f>
        <v>0</v>
      </c>
      <c r="S958" s="170">
        <v>0</v>
      </c>
      <c r="T958" s="171">
        <f>S958*H958</f>
        <v>0</v>
      </c>
      <c r="U958" s="31"/>
      <c r="V958" s="31"/>
      <c r="W958" s="31"/>
      <c r="X958" s="31"/>
      <c r="Y958" s="31"/>
      <c r="Z958" s="31"/>
      <c r="AA958" s="31"/>
      <c r="AB958" s="31"/>
      <c r="AC958" s="31"/>
      <c r="AD958" s="31"/>
      <c r="AE958" s="31"/>
      <c r="AR958" s="172" t="s">
        <v>140</v>
      </c>
      <c r="AT958" s="172" t="s">
        <v>135</v>
      </c>
      <c r="AU958" s="172" t="s">
        <v>78</v>
      </c>
      <c r="AY958" s="14" t="s">
        <v>141</v>
      </c>
      <c r="BE958" s="173">
        <f>IF(N958="základní",J958,0)</f>
        <v>0</v>
      </c>
      <c r="BF958" s="173">
        <f>IF(N958="snížená",J958,0)</f>
        <v>0</v>
      </c>
      <c r="BG958" s="173">
        <f>IF(N958="zákl. přenesená",J958,0)</f>
        <v>0</v>
      </c>
      <c r="BH958" s="173">
        <f>IF(N958="sníž. přenesená",J958,0)</f>
        <v>0</v>
      </c>
      <c r="BI958" s="173">
        <f>IF(N958="nulová",J958,0)</f>
        <v>0</v>
      </c>
      <c r="BJ958" s="14" t="s">
        <v>86</v>
      </c>
      <c r="BK958" s="173">
        <f>ROUND(I958*H958,2)</f>
        <v>0</v>
      </c>
      <c r="BL958" s="14" t="s">
        <v>140</v>
      </c>
      <c r="BM958" s="172" t="s">
        <v>1823</v>
      </c>
    </row>
    <row r="959" spans="1:65" s="2" customFormat="1" ht="48.75">
      <c r="A959" s="31"/>
      <c r="B959" s="32"/>
      <c r="C959" s="33"/>
      <c r="D959" s="174" t="s">
        <v>143</v>
      </c>
      <c r="E959" s="33"/>
      <c r="F959" s="175" t="s">
        <v>1824</v>
      </c>
      <c r="G959" s="33"/>
      <c r="H959" s="33"/>
      <c r="I959" s="176"/>
      <c r="J959" s="33"/>
      <c r="K959" s="33"/>
      <c r="L959" s="36"/>
      <c r="M959" s="177"/>
      <c r="N959" s="178"/>
      <c r="O959" s="68"/>
      <c r="P959" s="68"/>
      <c r="Q959" s="68"/>
      <c r="R959" s="68"/>
      <c r="S959" s="68"/>
      <c r="T959" s="69"/>
      <c r="U959" s="31"/>
      <c r="V959" s="31"/>
      <c r="W959" s="31"/>
      <c r="X959" s="31"/>
      <c r="Y959" s="31"/>
      <c r="Z959" s="31"/>
      <c r="AA959" s="31"/>
      <c r="AB959" s="31"/>
      <c r="AC959" s="31"/>
      <c r="AD959" s="31"/>
      <c r="AE959" s="31"/>
      <c r="AT959" s="14" t="s">
        <v>143</v>
      </c>
      <c r="AU959" s="14" t="s">
        <v>78</v>
      </c>
    </row>
    <row r="960" spans="1:65" s="2" customFormat="1" ht="19.5">
      <c r="A960" s="31"/>
      <c r="B960" s="32"/>
      <c r="C960" s="33"/>
      <c r="D960" s="174" t="s">
        <v>224</v>
      </c>
      <c r="E960" s="33"/>
      <c r="F960" s="179" t="s">
        <v>1814</v>
      </c>
      <c r="G960" s="33"/>
      <c r="H960" s="33"/>
      <c r="I960" s="176"/>
      <c r="J960" s="33"/>
      <c r="K960" s="33"/>
      <c r="L960" s="36"/>
      <c r="M960" s="177"/>
      <c r="N960" s="178"/>
      <c r="O960" s="68"/>
      <c r="P960" s="68"/>
      <c r="Q960" s="68"/>
      <c r="R960" s="68"/>
      <c r="S960" s="68"/>
      <c r="T960" s="69"/>
      <c r="U960" s="31"/>
      <c r="V960" s="31"/>
      <c r="W960" s="31"/>
      <c r="X960" s="31"/>
      <c r="Y960" s="31"/>
      <c r="Z960" s="31"/>
      <c r="AA960" s="31"/>
      <c r="AB960" s="31"/>
      <c r="AC960" s="31"/>
      <c r="AD960" s="31"/>
      <c r="AE960" s="31"/>
      <c r="AT960" s="14" t="s">
        <v>224</v>
      </c>
      <c r="AU960" s="14" t="s">
        <v>78</v>
      </c>
    </row>
    <row r="961" spans="1:65" s="2" customFormat="1" ht="24.2" customHeight="1">
      <c r="A961" s="31"/>
      <c r="B961" s="32"/>
      <c r="C961" s="161" t="s">
        <v>1825</v>
      </c>
      <c r="D961" s="161" t="s">
        <v>135</v>
      </c>
      <c r="E961" s="162" t="s">
        <v>1826</v>
      </c>
      <c r="F961" s="163" t="s">
        <v>1827</v>
      </c>
      <c r="G961" s="164" t="s">
        <v>147</v>
      </c>
      <c r="H961" s="165">
        <v>10</v>
      </c>
      <c r="I961" s="166"/>
      <c r="J961" s="167">
        <f>ROUND(I961*H961,2)</f>
        <v>0</v>
      </c>
      <c r="K961" s="163" t="s">
        <v>139</v>
      </c>
      <c r="L961" s="36"/>
      <c r="M961" s="168" t="s">
        <v>1</v>
      </c>
      <c r="N961" s="169" t="s">
        <v>43</v>
      </c>
      <c r="O961" s="68"/>
      <c r="P961" s="170">
        <f>O961*H961</f>
        <v>0</v>
      </c>
      <c r="Q961" s="170">
        <v>0</v>
      </c>
      <c r="R961" s="170">
        <f>Q961*H961</f>
        <v>0</v>
      </c>
      <c r="S961" s="170">
        <v>0</v>
      </c>
      <c r="T961" s="171">
        <f>S961*H961</f>
        <v>0</v>
      </c>
      <c r="U961" s="31"/>
      <c r="V961" s="31"/>
      <c r="W961" s="31"/>
      <c r="X961" s="31"/>
      <c r="Y961" s="31"/>
      <c r="Z961" s="31"/>
      <c r="AA961" s="31"/>
      <c r="AB961" s="31"/>
      <c r="AC961" s="31"/>
      <c r="AD961" s="31"/>
      <c r="AE961" s="31"/>
      <c r="AR961" s="172" t="s">
        <v>140</v>
      </c>
      <c r="AT961" s="172" t="s">
        <v>135</v>
      </c>
      <c r="AU961" s="172" t="s">
        <v>78</v>
      </c>
      <c r="AY961" s="14" t="s">
        <v>141</v>
      </c>
      <c r="BE961" s="173">
        <f>IF(N961="základní",J961,0)</f>
        <v>0</v>
      </c>
      <c r="BF961" s="173">
        <f>IF(N961="snížená",J961,0)</f>
        <v>0</v>
      </c>
      <c r="BG961" s="173">
        <f>IF(N961="zákl. přenesená",J961,0)</f>
        <v>0</v>
      </c>
      <c r="BH961" s="173">
        <f>IF(N961="sníž. přenesená",J961,0)</f>
        <v>0</v>
      </c>
      <c r="BI961" s="173">
        <f>IF(N961="nulová",J961,0)</f>
        <v>0</v>
      </c>
      <c r="BJ961" s="14" t="s">
        <v>86</v>
      </c>
      <c r="BK961" s="173">
        <f>ROUND(I961*H961,2)</f>
        <v>0</v>
      </c>
      <c r="BL961" s="14" t="s">
        <v>140</v>
      </c>
      <c r="BM961" s="172" t="s">
        <v>1828</v>
      </c>
    </row>
    <row r="962" spans="1:65" s="2" customFormat="1" ht="87.75">
      <c r="A962" s="31"/>
      <c r="B962" s="32"/>
      <c r="C962" s="33"/>
      <c r="D962" s="174" t="s">
        <v>143</v>
      </c>
      <c r="E962" s="33"/>
      <c r="F962" s="175" t="s">
        <v>1829</v>
      </c>
      <c r="G962" s="33"/>
      <c r="H962" s="33"/>
      <c r="I962" s="176"/>
      <c r="J962" s="33"/>
      <c r="K962" s="33"/>
      <c r="L962" s="36"/>
      <c r="M962" s="177"/>
      <c r="N962" s="178"/>
      <c r="O962" s="68"/>
      <c r="P962" s="68"/>
      <c r="Q962" s="68"/>
      <c r="R962" s="68"/>
      <c r="S962" s="68"/>
      <c r="T962" s="69"/>
      <c r="U962" s="31"/>
      <c r="V962" s="31"/>
      <c r="W962" s="31"/>
      <c r="X962" s="31"/>
      <c r="Y962" s="31"/>
      <c r="Z962" s="31"/>
      <c r="AA962" s="31"/>
      <c r="AB962" s="31"/>
      <c r="AC962" s="31"/>
      <c r="AD962" s="31"/>
      <c r="AE962" s="31"/>
      <c r="AT962" s="14" t="s">
        <v>143</v>
      </c>
      <c r="AU962" s="14" t="s">
        <v>78</v>
      </c>
    </row>
    <row r="963" spans="1:65" s="2" customFormat="1" ht="19.5">
      <c r="A963" s="31"/>
      <c r="B963" s="32"/>
      <c r="C963" s="33"/>
      <c r="D963" s="174" t="s">
        <v>224</v>
      </c>
      <c r="E963" s="33"/>
      <c r="F963" s="179" t="s">
        <v>1814</v>
      </c>
      <c r="G963" s="33"/>
      <c r="H963" s="33"/>
      <c r="I963" s="176"/>
      <c r="J963" s="33"/>
      <c r="K963" s="33"/>
      <c r="L963" s="36"/>
      <c r="M963" s="177"/>
      <c r="N963" s="178"/>
      <c r="O963" s="68"/>
      <c r="P963" s="68"/>
      <c r="Q963" s="68"/>
      <c r="R963" s="68"/>
      <c r="S963" s="68"/>
      <c r="T963" s="69"/>
      <c r="U963" s="31"/>
      <c r="V963" s="31"/>
      <c r="W963" s="31"/>
      <c r="X963" s="31"/>
      <c r="Y963" s="31"/>
      <c r="Z963" s="31"/>
      <c r="AA963" s="31"/>
      <c r="AB963" s="31"/>
      <c r="AC963" s="31"/>
      <c r="AD963" s="31"/>
      <c r="AE963" s="31"/>
      <c r="AT963" s="14" t="s">
        <v>224</v>
      </c>
      <c r="AU963" s="14" t="s">
        <v>78</v>
      </c>
    </row>
    <row r="964" spans="1:65" s="2" customFormat="1" ht="24.2" customHeight="1">
      <c r="A964" s="31"/>
      <c r="B964" s="32"/>
      <c r="C964" s="161" t="s">
        <v>1830</v>
      </c>
      <c r="D964" s="161" t="s">
        <v>135</v>
      </c>
      <c r="E964" s="162" t="s">
        <v>1831</v>
      </c>
      <c r="F964" s="163" t="s">
        <v>1832</v>
      </c>
      <c r="G964" s="164" t="s">
        <v>147</v>
      </c>
      <c r="H964" s="165">
        <v>10</v>
      </c>
      <c r="I964" s="166"/>
      <c r="J964" s="167">
        <f>ROUND(I964*H964,2)</f>
        <v>0</v>
      </c>
      <c r="K964" s="163" t="s">
        <v>139</v>
      </c>
      <c r="L964" s="36"/>
      <c r="M964" s="168" t="s">
        <v>1</v>
      </c>
      <c r="N964" s="169" t="s">
        <v>43</v>
      </c>
      <c r="O964" s="68"/>
      <c r="P964" s="170">
        <f>O964*H964</f>
        <v>0</v>
      </c>
      <c r="Q964" s="170">
        <v>0</v>
      </c>
      <c r="R964" s="170">
        <f>Q964*H964</f>
        <v>0</v>
      </c>
      <c r="S964" s="170">
        <v>0</v>
      </c>
      <c r="T964" s="171">
        <f>S964*H964</f>
        <v>0</v>
      </c>
      <c r="U964" s="31"/>
      <c r="V964" s="31"/>
      <c r="W964" s="31"/>
      <c r="X964" s="31"/>
      <c r="Y964" s="31"/>
      <c r="Z964" s="31"/>
      <c r="AA964" s="31"/>
      <c r="AB964" s="31"/>
      <c r="AC964" s="31"/>
      <c r="AD964" s="31"/>
      <c r="AE964" s="31"/>
      <c r="AR964" s="172" t="s">
        <v>140</v>
      </c>
      <c r="AT964" s="172" t="s">
        <v>135</v>
      </c>
      <c r="AU964" s="172" t="s">
        <v>78</v>
      </c>
      <c r="AY964" s="14" t="s">
        <v>141</v>
      </c>
      <c r="BE964" s="173">
        <f>IF(N964="základní",J964,0)</f>
        <v>0</v>
      </c>
      <c r="BF964" s="173">
        <f>IF(N964="snížená",J964,0)</f>
        <v>0</v>
      </c>
      <c r="BG964" s="173">
        <f>IF(N964="zákl. přenesená",J964,0)</f>
        <v>0</v>
      </c>
      <c r="BH964" s="173">
        <f>IF(N964="sníž. přenesená",J964,0)</f>
        <v>0</v>
      </c>
      <c r="BI964" s="173">
        <f>IF(N964="nulová",J964,0)</f>
        <v>0</v>
      </c>
      <c r="BJ964" s="14" t="s">
        <v>86</v>
      </c>
      <c r="BK964" s="173">
        <f>ROUND(I964*H964,2)</f>
        <v>0</v>
      </c>
      <c r="BL964" s="14" t="s">
        <v>140</v>
      </c>
      <c r="BM964" s="172" t="s">
        <v>1833</v>
      </c>
    </row>
    <row r="965" spans="1:65" s="2" customFormat="1" ht="68.25">
      <c r="A965" s="31"/>
      <c r="B965" s="32"/>
      <c r="C965" s="33"/>
      <c r="D965" s="174" t="s">
        <v>143</v>
      </c>
      <c r="E965" s="33"/>
      <c r="F965" s="175" t="s">
        <v>1834</v>
      </c>
      <c r="G965" s="33"/>
      <c r="H965" s="33"/>
      <c r="I965" s="176"/>
      <c r="J965" s="33"/>
      <c r="K965" s="33"/>
      <c r="L965" s="36"/>
      <c r="M965" s="177"/>
      <c r="N965" s="178"/>
      <c r="O965" s="68"/>
      <c r="P965" s="68"/>
      <c r="Q965" s="68"/>
      <c r="R965" s="68"/>
      <c r="S965" s="68"/>
      <c r="T965" s="69"/>
      <c r="U965" s="31"/>
      <c r="V965" s="31"/>
      <c r="W965" s="31"/>
      <c r="X965" s="31"/>
      <c r="Y965" s="31"/>
      <c r="Z965" s="31"/>
      <c r="AA965" s="31"/>
      <c r="AB965" s="31"/>
      <c r="AC965" s="31"/>
      <c r="AD965" s="31"/>
      <c r="AE965" s="31"/>
      <c r="AT965" s="14" t="s">
        <v>143</v>
      </c>
      <c r="AU965" s="14" t="s">
        <v>78</v>
      </c>
    </row>
    <row r="966" spans="1:65" s="2" customFormat="1" ht="19.5">
      <c r="A966" s="31"/>
      <c r="B966" s="32"/>
      <c r="C966" s="33"/>
      <c r="D966" s="174" t="s">
        <v>224</v>
      </c>
      <c r="E966" s="33"/>
      <c r="F966" s="179" t="s">
        <v>1835</v>
      </c>
      <c r="G966" s="33"/>
      <c r="H966" s="33"/>
      <c r="I966" s="176"/>
      <c r="J966" s="33"/>
      <c r="K966" s="33"/>
      <c r="L966" s="36"/>
      <c r="M966" s="177"/>
      <c r="N966" s="178"/>
      <c r="O966" s="68"/>
      <c r="P966" s="68"/>
      <c r="Q966" s="68"/>
      <c r="R966" s="68"/>
      <c r="S966" s="68"/>
      <c r="T966" s="69"/>
      <c r="U966" s="31"/>
      <c r="V966" s="31"/>
      <c r="W966" s="31"/>
      <c r="X966" s="31"/>
      <c r="Y966" s="31"/>
      <c r="Z966" s="31"/>
      <c r="AA966" s="31"/>
      <c r="AB966" s="31"/>
      <c r="AC966" s="31"/>
      <c r="AD966" s="31"/>
      <c r="AE966" s="31"/>
      <c r="AT966" s="14" t="s">
        <v>224</v>
      </c>
      <c r="AU966" s="14" t="s">
        <v>78</v>
      </c>
    </row>
    <row r="967" spans="1:65" s="2" customFormat="1" ht="24.2" customHeight="1">
      <c r="A967" s="31"/>
      <c r="B967" s="32"/>
      <c r="C967" s="161" t="s">
        <v>1836</v>
      </c>
      <c r="D967" s="161" t="s">
        <v>135</v>
      </c>
      <c r="E967" s="162" t="s">
        <v>1837</v>
      </c>
      <c r="F967" s="163" t="s">
        <v>1838</v>
      </c>
      <c r="G967" s="164" t="s">
        <v>147</v>
      </c>
      <c r="H967" s="165">
        <v>10</v>
      </c>
      <c r="I967" s="166"/>
      <c r="J967" s="167">
        <f>ROUND(I967*H967,2)</f>
        <v>0</v>
      </c>
      <c r="K967" s="163" t="s">
        <v>139</v>
      </c>
      <c r="L967" s="36"/>
      <c r="M967" s="168" t="s">
        <v>1</v>
      </c>
      <c r="N967" s="169" t="s">
        <v>43</v>
      </c>
      <c r="O967" s="68"/>
      <c r="P967" s="170">
        <f>O967*H967</f>
        <v>0</v>
      </c>
      <c r="Q967" s="170">
        <v>0</v>
      </c>
      <c r="R967" s="170">
        <f>Q967*H967</f>
        <v>0</v>
      </c>
      <c r="S967" s="170">
        <v>0</v>
      </c>
      <c r="T967" s="171">
        <f>S967*H967</f>
        <v>0</v>
      </c>
      <c r="U967" s="31"/>
      <c r="V967" s="31"/>
      <c r="W967" s="31"/>
      <c r="X967" s="31"/>
      <c r="Y967" s="31"/>
      <c r="Z967" s="31"/>
      <c r="AA967" s="31"/>
      <c r="AB967" s="31"/>
      <c r="AC967" s="31"/>
      <c r="AD967" s="31"/>
      <c r="AE967" s="31"/>
      <c r="AR967" s="172" t="s">
        <v>140</v>
      </c>
      <c r="AT967" s="172" t="s">
        <v>135</v>
      </c>
      <c r="AU967" s="172" t="s">
        <v>78</v>
      </c>
      <c r="AY967" s="14" t="s">
        <v>141</v>
      </c>
      <c r="BE967" s="173">
        <f>IF(N967="základní",J967,0)</f>
        <v>0</v>
      </c>
      <c r="BF967" s="173">
        <f>IF(N967="snížená",J967,0)</f>
        <v>0</v>
      </c>
      <c r="BG967" s="173">
        <f>IF(N967="zákl. přenesená",J967,0)</f>
        <v>0</v>
      </c>
      <c r="BH967" s="173">
        <f>IF(N967="sníž. přenesená",J967,0)</f>
        <v>0</v>
      </c>
      <c r="BI967" s="173">
        <f>IF(N967="nulová",J967,0)</f>
        <v>0</v>
      </c>
      <c r="BJ967" s="14" t="s">
        <v>86</v>
      </c>
      <c r="BK967" s="173">
        <f>ROUND(I967*H967,2)</f>
        <v>0</v>
      </c>
      <c r="BL967" s="14" t="s">
        <v>140</v>
      </c>
      <c r="BM967" s="172" t="s">
        <v>1839</v>
      </c>
    </row>
    <row r="968" spans="1:65" s="2" customFormat="1" ht="68.25">
      <c r="A968" s="31"/>
      <c r="B968" s="32"/>
      <c r="C968" s="33"/>
      <c r="D968" s="174" t="s">
        <v>143</v>
      </c>
      <c r="E968" s="33"/>
      <c r="F968" s="175" t="s">
        <v>1840</v>
      </c>
      <c r="G968" s="33"/>
      <c r="H968" s="33"/>
      <c r="I968" s="176"/>
      <c r="J968" s="33"/>
      <c r="K968" s="33"/>
      <c r="L968" s="36"/>
      <c r="M968" s="177"/>
      <c r="N968" s="178"/>
      <c r="O968" s="68"/>
      <c r="P968" s="68"/>
      <c r="Q968" s="68"/>
      <c r="R968" s="68"/>
      <c r="S968" s="68"/>
      <c r="T968" s="69"/>
      <c r="U968" s="31"/>
      <c r="V968" s="31"/>
      <c r="W968" s="31"/>
      <c r="X968" s="31"/>
      <c r="Y968" s="31"/>
      <c r="Z968" s="31"/>
      <c r="AA968" s="31"/>
      <c r="AB968" s="31"/>
      <c r="AC968" s="31"/>
      <c r="AD968" s="31"/>
      <c r="AE968" s="31"/>
      <c r="AT968" s="14" t="s">
        <v>143</v>
      </c>
      <c r="AU968" s="14" t="s">
        <v>78</v>
      </c>
    </row>
    <row r="969" spans="1:65" s="2" customFormat="1" ht="19.5">
      <c r="A969" s="31"/>
      <c r="B969" s="32"/>
      <c r="C969" s="33"/>
      <c r="D969" s="174" t="s">
        <v>224</v>
      </c>
      <c r="E969" s="33"/>
      <c r="F969" s="179" t="s">
        <v>1841</v>
      </c>
      <c r="G969" s="33"/>
      <c r="H969" s="33"/>
      <c r="I969" s="176"/>
      <c r="J969" s="33"/>
      <c r="K969" s="33"/>
      <c r="L969" s="36"/>
      <c r="M969" s="177"/>
      <c r="N969" s="178"/>
      <c r="O969" s="68"/>
      <c r="P969" s="68"/>
      <c r="Q969" s="68"/>
      <c r="R969" s="68"/>
      <c r="S969" s="68"/>
      <c r="T969" s="69"/>
      <c r="U969" s="31"/>
      <c r="V969" s="31"/>
      <c r="W969" s="31"/>
      <c r="X969" s="31"/>
      <c r="Y969" s="31"/>
      <c r="Z969" s="31"/>
      <c r="AA969" s="31"/>
      <c r="AB969" s="31"/>
      <c r="AC969" s="31"/>
      <c r="AD969" s="31"/>
      <c r="AE969" s="31"/>
      <c r="AT969" s="14" t="s">
        <v>224</v>
      </c>
      <c r="AU969" s="14" t="s">
        <v>78</v>
      </c>
    </row>
    <row r="970" spans="1:65" s="2" customFormat="1" ht="24.2" customHeight="1">
      <c r="A970" s="31"/>
      <c r="B970" s="32"/>
      <c r="C970" s="161" t="s">
        <v>1842</v>
      </c>
      <c r="D970" s="161" t="s">
        <v>135</v>
      </c>
      <c r="E970" s="162" t="s">
        <v>1843</v>
      </c>
      <c r="F970" s="163" t="s">
        <v>1844</v>
      </c>
      <c r="G970" s="164" t="s">
        <v>147</v>
      </c>
      <c r="H970" s="165">
        <v>10</v>
      </c>
      <c r="I970" s="166"/>
      <c r="J970" s="167">
        <f>ROUND(I970*H970,2)</f>
        <v>0</v>
      </c>
      <c r="K970" s="163" t="s">
        <v>139</v>
      </c>
      <c r="L970" s="36"/>
      <c r="M970" s="168" t="s">
        <v>1</v>
      </c>
      <c r="N970" s="169" t="s">
        <v>43</v>
      </c>
      <c r="O970" s="68"/>
      <c r="P970" s="170">
        <f>O970*H970</f>
        <v>0</v>
      </c>
      <c r="Q970" s="170">
        <v>0</v>
      </c>
      <c r="R970" s="170">
        <f>Q970*H970</f>
        <v>0</v>
      </c>
      <c r="S970" s="170">
        <v>0</v>
      </c>
      <c r="T970" s="171">
        <f>S970*H970</f>
        <v>0</v>
      </c>
      <c r="U970" s="31"/>
      <c r="V970" s="31"/>
      <c r="W970" s="31"/>
      <c r="X970" s="31"/>
      <c r="Y970" s="31"/>
      <c r="Z970" s="31"/>
      <c r="AA970" s="31"/>
      <c r="AB970" s="31"/>
      <c r="AC970" s="31"/>
      <c r="AD970" s="31"/>
      <c r="AE970" s="31"/>
      <c r="AR970" s="172" t="s">
        <v>140</v>
      </c>
      <c r="AT970" s="172" t="s">
        <v>135</v>
      </c>
      <c r="AU970" s="172" t="s">
        <v>78</v>
      </c>
      <c r="AY970" s="14" t="s">
        <v>141</v>
      </c>
      <c r="BE970" s="173">
        <f>IF(N970="základní",J970,0)</f>
        <v>0</v>
      </c>
      <c r="BF970" s="173">
        <f>IF(N970="snížená",J970,0)</f>
        <v>0</v>
      </c>
      <c r="BG970" s="173">
        <f>IF(N970="zákl. přenesená",J970,0)</f>
        <v>0</v>
      </c>
      <c r="BH970" s="173">
        <f>IF(N970="sníž. přenesená",J970,0)</f>
        <v>0</v>
      </c>
      <c r="BI970" s="173">
        <f>IF(N970="nulová",J970,0)</f>
        <v>0</v>
      </c>
      <c r="BJ970" s="14" t="s">
        <v>86</v>
      </c>
      <c r="BK970" s="173">
        <f>ROUND(I970*H970,2)</f>
        <v>0</v>
      </c>
      <c r="BL970" s="14" t="s">
        <v>140</v>
      </c>
      <c r="BM970" s="172" t="s">
        <v>1845</v>
      </c>
    </row>
    <row r="971" spans="1:65" s="2" customFormat="1" ht="68.25">
      <c r="A971" s="31"/>
      <c r="B971" s="32"/>
      <c r="C971" s="33"/>
      <c r="D971" s="174" t="s">
        <v>143</v>
      </c>
      <c r="E971" s="33"/>
      <c r="F971" s="175" t="s">
        <v>1846</v>
      </c>
      <c r="G971" s="33"/>
      <c r="H971" s="33"/>
      <c r="I971" s="176"/>
      <c r="J971" s="33"/>
      <c r="K971" s="33"/>
      <c r="L971" s="36"/>
      <c r="M971" s="177"/>
      <c r="N971" s="178"/>
      <c r="O971" s="68"/>
      <c r="P971" s="68"/>
      <c r="Q971" s="68"/>
      <c r="R971" s="68"/>
      <c r="S971" s="68"/>
      <c r="T971" s="69"/>
      <c r="U971" s="31"/>
      <c r="V971" s="31"/>
      <c r="W971" s="31"/>
      <c r="X971" s="31"/>
      <c r="Y971" s="31"/>
      <c r="Z971" s="31"/>
      <c r="AA971" s="31"/>
      <c r="AB971" s="31"/>
      <c r="AC971" s="31"/>
      <c r="AD971" s="31"/>
      <c r="AE971" s="31"/>
      <c r="AT971" s="14" t="s">
        <v>143</v>
      </c>
      <c r="AU971" s="14" t="s">
        <v>78</v>
      </c>
    </row>
    <row r="972" spans="1:65" s="2" customFormat="1" ht="19.5">
      <c r="A972" s="31"/>
      <c r="B972" s="32"/>
      <c r="C972" s="33"/>
      <c r="D972" s="174" t="s">
        <v>224</v>
      </c>
      <c r="E972" s="33"/>
      <c r="F972" s="179" t="s">
        <v>1847</v>
      </c>
      <c r="G972" s="33"/>
      <c r="H972" s="33"/>
      <c r="I972" s="176"/>
      <c r="J972" s="33"/>
      <c r="K972" s="33"/>
      <c r="L972" s="36"/>
      <c r="M972" s="177"/>
      <c r="N972" s="178"/>
      <c r="O972" s="68"/>
      <c r="P972" s="68"/>
      <c r="Q972" s="68"/>
      <c r="R972" s="68"/>
      <c r="S972" s="68"/>
      <c r="T972" s="69"/>
      <c r="U972" s="31"/>
      <c r="V972" s="31"/>
      <c r="W972" s="31"/>
      <c r="X972" s="31"/>
      <c r="Y972" s="31"/>
      <c r="Z972" s="31"/>
      <c r="AA972" s="31"/>
      <c r="AB972" s="31"/>
      <c r="AC972" s="31"/>
      <c r="AD972" s="31"/>
      <c r="AE972" s="31"/>
      <c r="AT972" s="14" t="s">
        <v>224</v>
      </c>
      <c r="AU972" s="14" t="s">
        <v>78</v>
      </c>
    </row>
    <row r="973" spans="1:65" s="2" customFormat="1" ht="24.2" customHeight="1">
      <c r="A973" s="31"/>
      <c r="B973" s="32"/>
      <c r="C973" s="161" t="s">
        <v>1848</v>
      </c>
      <c r="D973" s="161" t="s">
        <v>135</v>
      </c>
      <c r="E973" s="162" t="s">
        <v>1849</v>
      </c>
      <c r="F973" s="163" t="s">
        <v>1850</v>
      </c>
      <c r="G973" s="164" t="s">
        <v>574</v>
      </c>
      <c r="H973" s="165">
        <v>2</v>
      </c>
      <c r="I973" s="166"/>
      <c r="J973" s="167">
        <f>ROUND(I973*H973,2)</f>
        <v>0</v>
      </c>
      <c r="K973" s="163" t="s">
        <v>139</v>
      </c>
      <c r="L973" s="36"/>
      <c r="M973" s="168" t="s">
        <v>1</v>
      </c>
      <c r="N973" s="169" t="s">
        <v>43</v>
      </c>
      <c r="O973" s="68"/>
      <c r="P973" s="170">
        <f>O973*H973</f>
        <v>0</v>
      </c>
      <c r="Q973" s="170">
        <v>0</v>
      </c>
      <c r="R973" s="170">
        <f>Q973*H973</f>
        <v>0</v>
      </c>
      <c r="S973" s="170">
        <v>0</v>
      </c>
      <c r="T973" s="171">
        <f>S973*H973</f>
        <v>0</v>
      </c>
      <c r="U973" s="31"/>
      <c r="V973" s="31"/>
      <c r="W973" s="31"/>
      <c r="X973" s="31"/>
      <c r="Y973" s="31"/>
      <c r="Z973" s="31"/>
      <c r="AA973" s="31"/>
      <c r="AB973" s="31"/>
      <c r="AC973" s="31"/>
      <c r="AD973" s="31"/>
      <c r="AE973" s="31"/>
      <c r="AR973" s="172" t="s">
        <v>140</v>
      </c>
      <c r="AT973" s="172" t="s">
        <v>135</v>
      </c>
      <c r="AU973" s="172" t="s">
        <v>78</v>
      </c>
      <c r="AY973" s="14" t="s">
        <v>141</v>
      </c>
      <c r="BE973" s="173">
        <f>IF(N973="základní",J973,0)</f>
        <v>0</v>
      </c>
      <c r="BF973" s="173">
        <f>IF(N973="snížená",J973,0)</f>
        <v>0</v>
      </c>
      <c r="BG973" s="173">
        <f>IF(N973="zákl. přenesená",J973,0)</f>
        <v>0</v>
      </c>
      <c r="BH973" s="173">
        <f>IF(N973="sníž. přenesená",J973,0)</f>
        <v>0</v>
      </c>
      <c r="BI973" s="173">
        <f>IF(N973="nulová",J973,0)</f>
        <v>0</v>
      </c>
      <c r="BJ973" s="14" t="s">
        <v>86</v>
      </c>
      <c r="BK973" s="173">
        <f>ROUND(I973*H973,2)</f>
        <v>0</v>
      </c>
      <c r="BL973" s="14" t="s">
        <v>140</v>
      </c>
      <c r="BM973" s="172" t="s">
        <v>1851</v>
      </c>
    </row>
    <row r="974" spans="1:65" s="2" customFormat="1" ht="58.5">
      <c r="A974" s="31"/>
      <c r="B974" s="32"/>
      <c r="C974" s="33"/>
      <c r="D974" s="174" t="s">
        <v>143</v>
      </c>
      <c r="E974" s="33"/>
      <c r="F974" s="175" t="s">
        <v>1852</v>
      </c>
      <c r="G974" s="33"/>
      <c r="H974" s="33"/>
      <c r="I974" s="176"/>
      <c r="J974" s="33"/>
      <c r="K974" s="33"/>
      <c r="L974" s="36"/>
      <c r="M974" s="177"/>
      <c r="N974" s="178"/>
      <c r="O974" s="68"/>
      <c r="P974" s="68"/>
      <c r="Q974" s="68"/>
      <c r="R974" s="68"/>
      <c r="S974" s="68"/>
      <c r="T974" s="69"/>
      <c r="U974" s="31"/>
      <c r="V974" s="31"/>
      <c r="W974" s="31"/>
      <c r="X974" s="31"/>
      <c r="Y974" s="31"/>
      <c r="Z974" s="31"/>
      <c r="AA974" s="31"/>
      <c r="AB974" s="31"/>
      <c r="AC974" s="31"/>
      <c r="AD974" s="31"/>
      <c r="AE974" s="31"/>
      <c r="AT974" s="14" t="s">
        <v>143</v>
      </c>
      <c r="AU974" s="14" t="s">
        <v>78</v>
      </c>
    </row>
    <row r="975" spans="1:65" s="2" customFormat="1" ht="24.2" customHeight="1">
      <c r="A975" s="31"/>
      <c r="B975" s="32"/>
      <c r="C975" s="161" t="s">
        <v>1853</v>
      </c>
      <c r="D975" s="161" t="s">
        <v>135</v>
      </c>
      <c r="E975" s="162" t="s">
        <v>1854</v>
      </c>
      <c r="F975" s="163" t="s">
        <v>1855</v>
      </c>
      <c r="G975" s="164" t="s">
        <v>574</v>
      </c>
      <c r="H975" s="165">
        <v>2</v>
      </c>
      <c r="I975" s="166"/>
      <c r="J975" s="167">
        <f>ROUND(I975*H975,2)</f>
        <v>0</v>
      </c>
      <c r="K975" s="163" t="s">
        <v>139</v>
      </c>
      <c r="L975" s="36"/>
      <c r="M975" s="168" t="s">
        <v>1</v>
      </c>
      <c r="N975" s="169" t="s">
        <v>43</v>
      </c>
      <c r="O975" s="68"/>
      <c r="P975" s="170">
        <f>O975*H975</f>
        <v>0</v>
      </c>
      <c r="Q975" s="170">
        <v>0</v>
      </c>
      <c r="R975" s="170">
        <f>Q975*H975</f>
        <v>0</v>
      </c>
      <c r="S975" s="170">
        <v>0</v>
      </c>
      <c r="T975" s="171">
        <f>S975*H975</f>
        <v>0</v>
      </c>
      <c r="U975" s="31"/>
      <c r="V975" s="31"/>
      <c r="W975" s="31"/>
      <c r="X975" s="31"/>
      <c r="Y975" s="31"/>
      <c r="Z975" s="31"/>
      <c r="AA975" s="31"/>
      <c r="AB975" s="31"/>
      <c r="AC975" s="31"/>
      <c r="AD975" s="31"/>
      <c r="AE975" s="31"/>
      <c r="AR975" s="172" t="s">
        <v>140</v>
      </c>
      <c r="AT975" s="172" t="s">
        <v>135</v>
      </c>
      <c r="AU975" s="172" t="s">
        <v>78</v>
      </c>
      <c r="AY975" s="14" t="s">
        <v>141</v>
      </c>
      <c r="BE975" s="173">
        <f>IF(N975="základní",J975,0)</f>
        <v>0</v>
      </c>
      <c r="BF975" s="173">
        <f>IF(N975="snížená",J975,0)</f>
        <v>0</v>
      </c>
      <c r="BG975" s="173">
        <f>IF(N975="zákl. přenesená",J975,0)</f>
        <v>0</v>
      </c>
      <c r="BH975" s="173">
        <f>IF(N975="sníž. přenesená",J975,0)</f>
        <v>0</v>
      </c>
      <c r="BI975" s="173">
        <f>IF(N975="nulová",J975,0)</f>
        <v>0</v>
      </c>
      <c r="BJ975" s="14" t="s">
        <v>86</v>
      </c>
      <c r="BK975" s="173">
        <f>ROUND(I975*H975,2)</f>
        <v>0</v>
      </c>
      <c r="BL975" s="14" t="s">
        <v>140</v>
      </c>
      <c r="BM975" s="172" t="s">
        <v>1856</v>
      </c>
    </row>
    <row r="976" spans="1:65" s="2" customFormat="1" ht="58.5">
      <c r="A976" s="31"/>
      <c r="B976" s="32"/>
      <c r="C976" s="33"/>
      <c r="D976" s="174" t="s">
        <v>143</v>
      </c>
      <c r="E976" s="33"/>
      <c r="F976" s="175" t="s">
        <v>1857</v>
      </c>
      <c r="G976" s="33"/>
      <c r="H976" s="33"/>
      <c r="I976" s="176"/>
      <c r="J976" s="33"/>
      <c r="K976" s="33"/>
      <c r="L976" s="36"/>
      <c r="M976" s="177"/>
      <c r="N976" s="178"/>
      <c r="O976" s="68"/>
      <c r="P976" s="68"/>
      <c r="Q976" s="68"/>
      <c r="R976" s="68"/>
      <c r="S976" s="68"/>
      <c r="T976" s="69"/>
      <c r="U976" s="31"/>
      <c r="V976" s="31"/>
      <c r="W976" s="31"/>
      <c r="X976" s="31"/>
      <c r="Y976" s="31"/>
      <c r="Z976" s="31"/>
      <c r="AA976" s="31"/>
      <c r="AB976" s="31"/>
      <c r="AC976" s="31"/>
      <c r="AD976" s="31"/>
      <c r="AE976" s="31"/>
      <c r="AT976" s="14" t="s">
        <v>143</v>
      </c>
      <c r="AU976" s="14" t="s">
        <v>78</v>
      </c>
    </row>
    <row r="977" spans="1:65" s="2" customFormat="1" ht="24.2" customHeight="1">
      <c r="A977" s="31"/>
      <c r="B977" s="32"/>
      <c r="C977" s="161" t="s">
        <v>1858</v>
      </c>
      <c r="D977" s="161" t="s">
        <v>135</v>
      </c>
      <c r="E977" s="162" t="s">
        <v>1859</v>
      </c>
      <c r="F977" s="163" t="s">
        <v>1860</v>
      </c>
      <c r="G977" s="164" t="s">
        <v>574</v>
      </c>
      <c r="H977" s="165">
        <v>2</v>
      </c>
      <c r="I977" s="166"/>
      <c r="J977" s="167">
        <f>ROUND(I977*H977,2)</f>
        <v>0</v>
      </c>
      <c r="K977" s="163" t="s">
        <v>139</v>
      </c>
      <c r="L977" s="36"/>
      <c r="M977" s="168" t="s">
        <v>1</v>
      </c>
      <c r="N977" s="169" t="s">
        <v>43</v>
      </c>
      <c r="O977" s="68"/>
      <c r="P977" s="170">
        <f>O977*H977</f>
        <v>0</v>
      </c>
      <c r="Q977" s="170">
        <v>0</v>
      </c>
      <c r="R977" s="170">
        <f>Q977*H977</f>
        <v>0</v>
      </c>
      <c r="S977" s="170">
        <v>0</v>
      </c>
      <c r="T977" s="171">
        <f>S977*H977</f>
        <v>0</v>
      </c>
      <c r="U977" s="31"/>
      <c r="V977" s="31"/>
      <c r="W977" s="31"/>
      <c r="X977" s="31"/>
      <c r="Y977" s="31"/>
      <c r="Z977" s="31"/>
      <c r="AA977" s="31"/>
      <c r="AB977" s="31"/>
      <c r="AC977" s="31"/>
      <c r="AD977" s="31"/>
      <c r="AE977" s="31"/>
      <c r="AR977" s="172" t="s">
        <v>140</v>
      </c>
      <c r="AT977" s="172" t="s">
        <v>135</v>
      </c>
      <c r="AU977" s="172" t="s">
        <v>78</v>
      </c>
      <c r="AY977" s="14" t="s">
        <v>141</v>
      </c>
      <c r="BE977" s="173">
        <f>IF(N977="základní",J977,0)</f>
        <v>0</v>
      </c>
      <c r="BF977" s="173">
        <f>IF(N977="snížená",J977,0)</f>
        <v>0</v>
      </c>
      <c r="BG977" s="173">
        <f>IF(N977="zákl. přenesená",J977,0)</f>
        <v>0</v>
      </c>
      <c r="BH977" s="173">
        <f>IF(N977="sníž. přenesená",J977,0)</f>
        <v>0</v>
      </c>
      <c r="BI977" s="173">
        <f>IF(N977="nulová",J977,0)</f>
        <v>0</v>
      </c>
      <c r="BJ977" s="14" t="s">
        <v>86</v>
      </c>
      <c r="BK977" s="173">
        <f>ROUND(I977*H977,2)</f>
        <v>0</v>
      </c>
      <c r="BL977" s="14" t="s">
        <v>140</v>
      </c>
      <c r="BM977" s="172" t="s">
        <v>1861</v>
      </c>
    </row>
    <row r="978" spans="1:65" s="2" customFormat="1" ht="58.5">
      <c r="A978" s="31"/>
      <c r="B978" s="32"/>
      <c r="C978" s="33"/>
      <c r="D978" s="174" t="s">
        <v>143</v>
      </c>
      <c r="E978" s="33"/>
      <c r="F978" s="175" t="s">
        <v>1862</v>
      </c>
      <c r="G978" s="33"/>
      <c r="H978" s="33"/>
      <c r="I978" s="176"/>
      <c r="J978" s="33"/>
      <c r="K978" s="33"/>
      <c r="L978" s="36"/>
      <c r="M978" s="177"/>
      <c r="N978" s="178"/>
      <c r="O978" s="68"/>
      <c r="P978" s="68"/>
      <c r="Q978" s="68"/>
      <c r="R978" s="68"/>
      <c r="S978" s="68"/>
      <c r="T978" s="69"/>
      <c r="U978" s="31"/>
      <c r="V978" s="31"/>
      <c r="W978" s="31"/>
      <c r="X978" s="31"/>
      <c r="Y978" s="31"/>
      <c r="Z978" s="31"/>
      <c r="AA978" s="31"/>
      <c r="AB978" s="31"/>
      <c r="AC978" s="31"/>
      <c r="AD978" s="31"/>
      <c r="AE978" s="31"/>
      <c r="AT978" s="14" t="s">
        <v>143</v>
      </c>
      <c r="AU978" s="14" t="s">
        <v>78</v>
      </c>
    </row>
    <row r="979" spans="1:65" s="2" customFormat="1" ht="24.2" customHeight="1">
      <c r="A979" s="31"/>
      <c r="B979" s="32"/>
      <c r="C979" s="161" t="s">
        <v>1863</v>
      </c>
      <c r="D979" s="161" t="s">
        <v>135</v>
      </c>
      <c r="E979" s="162" t="s">
        <v>1864</v>
      </c>
      <c r="F979" s="163" t="s">
        <v>1865</v>
      </c>
      <c r="G979" s="164" t="s">
        <v>574</v>
      </c>
      <c r="H979" s="165">
        <v>2</v>
      </c>
      <c r="I979" s="166"/>
      <c r="J979" s="167">
        <f>ROUND(I979*H979,2)</f>
        <v>0</v>
      </c>
      <c r="K979" s="163" t="s">
        <v>139</v>
      </c>
      <c r="L979" s="36"/>
      <c r="M979" s="168" t="s">
        <v>1</v>
      </c>
      <c r="N979" s="169" t="s">
        <v>43</v>
      </c>
      <c r="O979" s="68"/>
      <c r="P979" s="170">
        <f>O979*H979</f>
        <v>0</v>
      </c>
      <c r="Q979" s="170">
        <v>0</v>
      </c>
      <c r="R979" s="170">
        <f>Q979*H979</f>
        <v>0</v>
      </c>
      <c r="S979" s="170">
        <v>0</v>
      </c>
      <c r="T979" s="171">
        <f>S979*H979</f>
        <v>0</v>
      </c>
      <c r="U979" s="31"/>
      <c r="V979" s="31"/>
      <c r="W979" s="31"/>
      <c r="X979" s="31"/>
      <c r="Y979" s="31"/>
      <c r="Z979" s="31"/>
      <c r="AA979" s="31"/>
      <c r="AB979" s="31"/>
      <c r="AC979" s="31"/>
      <c r="AD979" s="31"/>
      <c r="AE979" s="31"/>
      <c r="AR979" s="172" t="s">
        <v>140</v>
      </c>
      <c r="AT979" s="172" t="s">
        <v>135</v>
      </c>
      <c r="AU979" s="172" t="s">
        <v>78</v>
      </c>
      <c r="AY979" s="14" t="s">
        <v>141</v>
      </c>
      <c r="BE979" s="173">
        <f>IF(N979="základní",J979,0)</f>
        <v>0</v>
      </c>
      <c r="BF979" s="173">
        <f>IF(N979="snížená",J979,0)</f>
        <v>0</v>
      </c>
      <c r="BG979" s="173">
        <f>IF(N979="zákl. přenesená",J979,0)</f>
        <v>0</v>
      </c>
      <c r="BH979" s="173">
        <f>IF(N979="sníž. přenesená",J979,0)</f>
        <v>0</v>
      </c>
      <c r="BI979" s="173">
        <f>IF(N979="nulová",J979,0)</f>
        <v>0</v>
      </c>
      <c r="BJ979" s="14" t="s">
        <v>86</v>
      </c>
      <c r="BK979" s="173">
        <f>ROUND(I979*H979,2)</f>
        <v>0</v>
      </c>
      <c r="BL979" s="14" t="s">
        <v>140</v>
      </c>
      <c r="BM979" s="172" t="s">
        <v>1866</v>
      </c>
    </row>
    <row r="980" spans="1:65" s="2" customFormat="1" ht="39">
      <c r="A980" s="31"/>
      <c r="B980" s="32"/>
      <c r="C980" s="33"/>
      <c r="D980" s="174" t="s">
        <v>143</v>
      </c>
      <c r="E980" s="33"/>
      <c r="F980" s="175" t="s">
        <v>1867</v>
      </c>
      <c r="G980" s="33"/>
      <c r="H980" s="33"/>
      <c r="I980" s="176"/>
      <c r="J980" s="33"/>
      <c r="K980" s="33"/>
      <c r="L980" s="36"/>
      <c r="M980" s="177"/>
      <c r="N980" s="178"/>
      <c r="O980" s="68"/>
      <c r="P980" s="68"/>
      <c r="Q980" s="68"/>
      <c r="R980" s="68"/>
      <c r="S980" s="68"/>
      <c r="T980" s="69"/>
      <c r="U980" s="31"/>
      <c r="V980" s="31"/>
      <c r="W980" s="31"/>
      <c r="X980" s="31"/>
      <c r="Y980" s="31"/>
      <c r="Z980" s="31"/>
      <c r="AA980" s="31"/>
      <c r="AB980" s="31"/>
      <c r="AC980" s="31"/>
      <c r="AD980" s="31"/>
      <c r="AE980" s="31"/>
      <c r="AT980" s="14" t="s">
        <v>143</v>
      </c>
      <c r="AU980" s="14" t="s">
        <v>78</v>
      </c>
    </row>
    <row r="981" spans="1:65" s="2" customFormat="1" ht="19.5">
      <c r="A981" s="31"/>
      <c r="B981" s="32"/>
      <c r="C981" s="33"/>
      <c r="D981" s="174" t="s">
        <v>224</v>
      </c>
      <c r="E981" s="33"/>
      <c r="F981" s="179" t="s">
        <v>588</v>
      </c>
      <c r="G981" s="33"/>
      <c r="H981" s="33"/>
      <c r="I981" s="176"/>
      <c r="J981" s="33"/>
      <c r="K981" s="33"/>
      <c r="L981" s="36"/>
      <c r="M981" s="177"/>
      <c r="N981" s="178"/>
      <c r="O981" s="68"/>
      <c r="P981" s="68"/>
      <c r="Q981" s="68"/>
      <c r="R981" s="68"/>
      <c r="S981" s="68"/>
      <c r="T981" s="69"/>
      <c r="U981" s="31"/>
      <c r="V981" s="31"/>
      <c r="W981" s="31"/>
      <c r="X981" s="31"/>
      <c r="Y981" s="31"/>
      <c r="Z981" s="31"/>
      <c r="AA981" s="31"/>
      <c r="AB981" s="31"/>
      <c r="AC981" s="31"/>
      <c r="AD981" s="31"/>
      <c r="AE981" s="31"/>
      <c r="AT981" s="14" t="s">
        <v>224</v>
      </c>
      <c r="AU981" s="14" t="s">
        <v>78</v>
      </c>
    </row>
    <row r="982" spans="1:65" s="2" customFormat="1" ht="24.2" customHeight="1">
      <c r="A982" s="31"/>
      <c r="B982" s="32"/>
      <c r="C982" s="161" t="s">
        <v>1868</v>
      </c>
      <c r="D982" s="161" t="s">
        <v>135</v>
      </c>
      <c r="E982" s="162" t="s">
        <v>1869</v>
      </c>
      <c r="F982" s="163" t="s">
        <v>1870</v>
      </c>
      <c r="G982" s="164" t="s">
        <v>574</v>
      </c>
      <c r="H982" s="165">
        <v>2</v>
      </c>
      <c r="I982" s="166"/>
      <c r="J982" s="167">
        <f>ROUND(I982*H982,2)</f>
        <v>0</v>
      </c>
      <c r="K982" s="163" t="s">
        <v>139</v>
      </c>
      <c r="L982" s="36"/>
      <c r="M982" s="168" t="s">
        <v>1</v>
      </c>
      <c r="N982" s="169" t="s">
        <v>43</v>
      </c>
      <c r="O982" s="68"/>
      <c r="P982" s="170">
        <f>O982*H982</f>
        <v>0</v>
      </c>
      <c r="Q982" s="170">
        <v>0</v>
      </c>
      <c r="R982" s="170">
        <f>Q982*H982</f>
        <v>0</v>
      </c>
      <c r="S982" s="170">
        <v>0</v>
      </c>
      <c r="T982" s="171">
        <f>S982*H982</f>
        <v>0</v>
      </c>
      <c r="U982" s="31"/>
      <c r="V982" s="31"/>
      <c r="W982" s="31"/>
      <c r="X982" s="31"/>
      <c r="Y982" s="31"/>
      <c r="Z982" s="31"/>
      <c r="AA982" s="31"/>
      <c r="AB982" s="31"/>
      <c r="AC982" s="31"/>
      <c r="AD982" s="31"/>
      <c r="AE982" s="31"/>
      <c r="AR982" s="172" t="s">
        <v>140</v>
      </c>
      <c r="AT982" s="172" t="s">
        <v>135</v>
      </c>
      <c r="AU982" s="172" t="s">
        <v>78</v>
      </c>
      <c r="AY982" s="14" t="s">
        <v>141</v>
      </c>
      <c r="BE982" s="173">
        <f>IF(N982="základní",J982,0)</f>
        <v>0</v>
      </c>
      <c r="BF982" s="173">
        <f>IF(N982="snížená",J982,0)</f>
        <v>0</v>
      </c>
      <c r="BG982" s="173">
        <f>IF(N982="zákl. přenesená",J982,0)</f>
        <v>0</v>
      </c>
      <c r="BH982" s="173">
        <f>IF(N982="sníž. přenesená",J982,0)</f>
        <v>0</v>
      </c>
      <c r="BI982" s="173">
        <f>IF(N982="nulová",J982,0)</f>
        <v>0</v>
      </c>
      <c r="BJ982" s="14" t="s">
        <v>86</v>
      </c>
      <c r="BK982" s="173">
        <f>ROUND(I982*H982,2)</f>
        <v>0</v>
      </c>
      <c r="BL982" s="14" t="s">
        <v>140</v>
      </c>
      <c r="BM982" s="172" t="s">
        <v>1871</v>
      </c>
    </row>
    <row r="983" spans="1:65" s="2" customFormat="1" ht="39">
      <c r="A983" s="31"/>
      <c r="B983" s="32"/>
      <c r="C983" s="33"/>
      <c r="D983" s="174" t="s">
        <v>143</v>
      </c>
      <c r="E983" s="33"/>
      <c r="F983" s="175" t="s">
        <v>1872</v>
      </c>
      <c r="G983" s="33"/>
      <c r="H983" s="33"/>
      <c r="I983" s="176"/>
      <c r="J983" s="33"/>
      <c r="K983" s="33"/>
      <c r="L983" s="36"/>
      <c r="M983" s="177"/>
      <c r="N983" s="178"/>
      <c r="O983" s="68"/>
      <c r="P983" s="68"/>
      <c r="Q983" s="68"/>
      <c r="R983" s="68"/>
      <c r="S983" s="68"/>
      <c r="T983" s="69"/>
      <c r="U983" s="31"/>
      <c r="V983" s="31"/>
      <c r="W983" s="31"/>
      <c r="X983" s="31"/>
      <c r="Y983" s="31"/>
      <c r="Z983" s="31"/>
      <c r="AA983" s="31"/>
      <c r="AB983" s="31"/>
      <c r="AC983" s="31"/>
      <c r="AD983" s="31"/>
      <c r="AE983" s="31"/>
      <c r="AT983" s="14" t="s">
        <v>143</v>
      </c>
      <c r="AU983" s="14" t="s">
        <v>78</v>
      </c>
    </row>
    <row r="984" spans="1:65" s="2" customFormat="1" ht="19.5">
      <c r="A984" s="31"/>
      <c r="B984" s="32"/>
      <c r="C984" s="33"/>
      <c r="D984" s="174" t="s">
        <v>224</v>
      </c>
      <c r="E984" s="33"/>
      <c r="F984" s="179" t="s">
        <v>588</v>
      </c>
      <c r="G984" s="33"/>
      <c r="H984" s="33"/>
      <c r="I984" s="176"/>
      <c r="J984" s="33"/>
      <c r="K984" s="33"/>
      <c r="L984" s="36"/>
      <c r="M984" s="177"/>
      <c r="N984" s="178"/>
      <c r="O984" s="68"/>
      <c r="P984" s="68"/>
      <c r="Q984" s="68"/>
      <c r="R984" s="68"/>
      <c r="S984" s="68"/>
      <c r="T984" s="69"/>
      <c r="U984" s="31"/>
      <c r="V984" s="31"/>
      <c r="W984" s="31"/>
      <c r="X984" s="31"/>
      <c r="Y984" s="31"/>
      <c r="Z984" s="31"/>
      <c r="AA984" s="31"/>
      <c r="AB984" s="31"/>
      <c r="AC984" s="31"/>
      <c r="AD984" s="31"/>
      <c r="AE984" s="31"/>
      <c r="AT984" s="14" t="s">
        <v>224</v>
      </c>
      <c r="AU984" s="14" t="s">
        <v>78</v>
      </c>
    </row>
    <row r="985" spans="1:65" s="2" customFormat="1" ht="24.2" customHeight="1">
      <c r="A985" s="31"/>
      <c r="B985" s="32"/>
      <c r="C985" s="161" t="s">
        <v>1873</v>
      </c>
      <c r="D985" s="161" t="s">
        <v>135</v>
      </c>
      <c r="E985" s="162" t="s">
        <v>1874</v>
      </c>
      <c r="F985" s="163" t="s">
        <v>1875</v>
      </c>
      <c r="G985" s="164" t="s">
        <v>574</v>
      </c>
      <c r="H985" s="165">
        <v>2</v>
      </c>
      <c r="I985" s="166"/>
      <c r="J985" s="167">
        <f>ROUND(I985*H985,2)</f>
        <v>0</v>
      </c>
      <c r="K985" s="163" t="s">
        <v>139</v>
      </c>
      <c r="L985" s="36"/>
      <c r="M985" s="168" t="s">
        <v>1</v>
      </c>
      <c r="N985" s="169" t="s">
        <v>43</v>
      </c>
      <c r="O985" s="68"/>
      <c r="P985" s="170">
        <f>O985*H985</f>
        <v>0</v>
      </c>
      <c r="Q985" s="170">
        <v>0</v>
      </c>
      <c r="R985" s="170">
        <f>Q985*H985</f>
        <v>0</v>
      </c>
      <c r="S985" s="170">
        <v>0</v>
      </c>
      <c r="T985" s="171">
        <f>S985*H985</f>
        <v>0</v>
      </c>
      <c r="U985" s="31"/>
      <c r="V985" s="31"/>
      <c r="W985" s="31"/>
      <c r="X985" s="31"/>
      <c r="Y985" s="31"/>
      <c r="Z985" s="31"/>
      <c r="AA985" s="31"/>
      <c r="AB985" s="31"/>
      <c r="AC985" s="31"/>
      <c r="AD985" s="31"/>
      <c r="AE985" s="31"/>
      <c r="AR985" s="172" t="s">
        <v>140</v>
      </c>
      <c r="AT985" s="172" t="s">
        <v>135</v>
      </c>
      <c r="AU985" s="172" t="s">
        <v>78</v>
      </c>
      <c r="AY985" s="14" t="s">
        <v>141</v>
      </c>
      <c r="BE985" s="173">
        <f>IF(N985="základní",J985,0)</f>
        <v>0</v>
      </c>
      <c r="BF985" s="173">
        <f>IF(N985="snížená",J985,0)</f>
        <v>0</v>
      </c>
      <c r="BG985" s="173">
        <f>IF(N985="zákl. přenesená",J985,0)</f>
        <v>0</v>
      </c>
      <c r="BH985" s="173">
        <f>IF(N985="sníž. přenesená",J985,0)</f>
        <v>0</v>
      </c>
      <c r="BI985" s="173">
        <f>IF(N985="nulová",J985,0)</f>
        <v>0</v>
      </c>
      <c r="BJ985" s="14" t="s">
        <v>86</v>
      </c>
      <c r="BK985" s="173">
        <f>ROUND(I985*H985,2)</f>
        <v>0</v>
      </c>
      <c r="BL985" s="14" t="s">
        <v>140</v>
      </c>
      <c r="BM985" s="172" t="s">
        <v>1876</v>
      </c>
    </row>
    <row r="986" spans="1:65" s="2" customFormat="1" ht="29.25">
      <c r="A986" s="31"/>
      <c r="B986" s="32"/>
      <c r="C986" s="33"/>
      <c r="D986" s="174" t="s">
        <v>143</v>
      </c>
      <c r="E986" s="33"/>
      <c r="F986" s="175" t="s">
        <v>1877</v>
      </c>
      <c r="G986" s="33"/>
      <c r="H986" s="33"/>
      <c r="I986" s="176"/>
      <c r="J986" s="33"/>
      <c r="K986" s="33"/>
      <c r="L986" s="36"/>
      <c r="M986" s="177"/>
      <c r="N986" s="178"/>
      <c r="O986" s="68"/>
      <c r="P986" s="68"/>
      <c r="Q986" s="68"/>
      <c r="R986" s="68"/>
      <c r="S986" s="68"/>
      <c r="T986" s="69"/>
      <c r="U986" s="31"/>
      <c r="V986" s="31"/>
      <c r="W986" s="31"/>
      <c r="X986" s="31"/>
      <c r="Y986" s="31"/>
      <c r="Z986" s="31"/>
      <c r="AA986" s="31"/>
      <c r="AB986" s="31"/>
      <c r="AC986" s="31"/>
      <c r="AD986" s="31"/>
      <c r="AE986" s="31"/>
      <c r="AT986" s="14" t="s">
        <v>143</v>
      </c>
      <c r="AU986" s="14" t="s">
        <v>78</v>
      </c>
    </row>
    <row r="987" spans="1:65" s="2" customFormat="1" ht="19.5">
      <c r="A987" s="31"/>
      <c r="B987" s="32"/>
      <c r="C987" s="33"/>
      <c r="D987" s="174" t="s">
        <v>224</v>
      </c>
      <c r="E987" s="33"/>
      <c r="F987" s="179" t="s">
        <v>588</v>
      </c>
      <c r="G987" s="33"/>
      <c r="H987" s="33"/>
      <c r="I987" s="176"/>
      <c r="J987" s="33"/>
      <c r="K987" s="33"/>
      <c r="L987" s="36"/>
      <c r="M987" s="177"/>
      <c r="N987" s="178"/>
      <c r="O987" s="68"/>
      <c r="P987" s="68"/>
      <c r="Q987" s="68"/>
      <c r="R987" s="68"/>
      <c r="S987" s="68"/>
      <c r="T987" s="69"/>
      <c r="U987" s="31"/>
      <c r="V987" s="31"/>
      <c r="W987" s="31"/>
      <c r="X987" s="31"/>
      <c r="Y987" s="31"/>
      <c r="Z987" s="31"/>
      <c r="AA987" s="31"/>
      <c r="AB987" s="31"/>
      <c r="AC987" s="31"/>
      <c r="AD987" s="31"/>
      <c r="AE987" s="31"/>
      <c r="AT987" s="14" t="s">
        <v>224</v>
      </c>
      <c r="AU987" s="14" t="s">
        <v>78</v>
      </c>
    </row>
    <row r="988" spans="1:65" s="2" customFormat="1" ht="24.2" customHeight="1">
      <c r="A988" s="31"/>
      <c r="B988" s="32"/>
      <c r="C988" s="161" t="s">
        <v>1878</v>
      </c>
      <c r="D988" s="161" t="s">
        <v>135</v>
      </c>
      <c r="E988" s="162" t="s">
        <v>1879</v>
      </c>
      <c r="F988" s="163" t="s">
        <v>1880</v>
      </c>
      <c r="G988" s="164" t="s">
        <v>574</v>
      </c>
      <c r="H988" s="165">
        <v>2</v>
      </c>
      <c r="I988" s="166"/>
      <c r="J988" s="167">
        <f>ROUND(I988*H988,2)</f>
        <v>0</v>
      </c>
      <c r="K988" s="163" t="s">
        <v>139</v>
      </c>
      <c r="L988" s="36"/>
      <c r="M988" s="168" t="s">
        <v>1</v>
      </c>
      <c r="N988" s="169" t="s">
        <v>43</v>
      </c>
      <c r="O988" s="68"/>
      <c r="P988" s="170">
        <f>O988*H988</f>
        <v>0</v>
      </c>
      <c r="Q988" s="170">
        <v>0</v>
      </c>
      <c r="R988" s="170">
        <f>Q988*H988</f>
        <v>0</v>
      </c>
      <c r="S988" s="170">
        <v>0</v>
      </c>
      <c r="T988" s="171">
        <f>S988*H988</f>
        <v>0</v>
      </c>
      <c r="U988" s="31"/>
      <c r="V988" s="31"/>
      <c r="W988" s="31"/>
      <c r="X988" s="31"/>
      <c r="Y988" s="31"/>
      <c r="Z988" s="31"/>
      <c r="AA988" s="31"/>
      <c r="AB988" s="31"/>
      <c r="AC988" s="31"/>
      <c r="AD988" s="31"/>
      <c r="AE988" s="31"/>
      <c r="AR988" s="172" t="s">
        <v>140</v>
      </c>
      <c r="AT988" s="172" t="s">
        <v>135</v>
      </c>
      <c r="AU988" s="172" t="s">
        <v>78</v>
      </c>
      <c r="AY988" s="14" t="s">
        <v>141</v>
      </c>
      <c r="BE988" s="173">
        <f>IF(N988="základní",J988,0)</f>
        <v>0</v>
      </c>
      <c r="BF988" s="173">
        <f>IF(N988="snížená",J988,0)</f>
        <v>0</v>
      </c>
      <c r="BG988" s="173">
        <f>IF(N988="zákl. přenesená",J988,0)</f>
        <v>0</v>
      </c>
      <c r="BH988" s="173">
        <f>IF(N988="sníž. přenesená",J988,0)</f>
        <v>0</v>
      </c>
      <c r="BI988" s="173">
        <f>IF(N988="nulová",J988,0)</f>
        <v>0</v>
      </c>
      <c r="BJ988" s="14" t="s">
        <v>86</v>
      </c>
      <c r="BK988" s="173">
        <f>ROUND(I988*H988,2)</f>
        <v>0</v>
      </c>
      <c r="BL988" s="14" t="s">
        <v>140</v>
      </c>
      <c r="BM988" s="172" t="s">
        <v>1881</v>
      </c>
    </row>
    <row r="989" spans="1:65" s="2" customFormat="1" ht="29.25">
      <c r="A989" s="31"/>
      <c r="B989" s="32"/>
      <c r="C989" s="33"/>
      <c r="D989" s="174" t="s">
        <v>143</v>
      </c>
      <c r="E989" s="33"/>
      <c r="F989" s="175" t="s">
        <v>1882</v>
      </c>
      <c r="G989" s="33"/>
      <c r="H989" s="33"/>
      <c r="I989" s="176"/>
      <c r="J989" s="33"/>
      <c r="K989" s="33"/>
      <c r="L989" s="36"/>
      <c r="M989" s="177"/>
      <c r="N989" s="178"/>
      <c r="O989" s="68"/>
      <c r="P989" s="68"/>
      <c r="Q989" s="68"/>
      <c r="R989" s="68"/>
      <c r="S989" s="68"/>
      <c r="T989" s="69"/>
      <c r="U989" s="31"/>
      <c r="V989" s="31"/>
      <c r="W989" s="31"/>
      <c r="X989" s="31"/>
      <c r="Y989" s="31"/>
      <c r="Z989" s="31"/>
      <c r="AA989" s="31"/>
      <c r="AB989" s="31"/>
      <c r="AC989" s="31"/>
      <c r="AD989" s="31"/>
      <c r="AE989" s="31"/>
      <c r="AT989" s="14" t="s">
        <v>143</v>
      </c>
      <c r="AU989" s="14" t="s">
        <v>78</v>
      </c>
    </row>
    <row r="990" spans="1:65" s="2" customFormat="1" ht="19.5">
      <c r="A990" s="31"/>
      <c r="B990" s="32"/>
      <c r="C990" s="33"/>
      <c r="D990" s="174" t="s">
        <v>224</v>
      </c>
      <c r="E990" s="33"/>
      <c r="F990" s="179" t="s">
        <v>588</v>
      </c>
      <c r="G990" s="33"/>
      <c r="H990" s="33"/>
      <c r="I990" s="176"/>
      <c r="J990" s="33"/>
      <c r="K990" s="33"/>
      <c r="L990" s="36"/>
      <c r="M990" s="177"/>
      <c r="N990" s="178"/>
      <c r="O990" s="68"/>
      <c r="P990" s="68"/>
      <c r="Q990" s="68"/>
      <c r="R990" s="68"/>
      <c r="S990" s="68"/>
      <c r="T990" s="69"/>
      <c r="U990" s="31"/>
      <c r="V990" s="31"/>
      <c r="W990" s="31"/>
      <c r="X990" s="31"/>
      <c r="Y990" s="31"/>
      <c r="Z990" s="31"/>
      <c r="AA990" s="31"/>
      <c r="AB990" s="31"/>
      <c r="AC990" s="31"/>
      <c r="AD990" s="31"/>
      <c r="AE990" s="31"/>
      <c r="AT990" s="14" t="s">
        <v>224</v>
      </c>
      <c r="AU990" s="14" t="s">
        <v>78</v>
      </c>
    </row>
    <row r="991" spans="1:65" s="2" customFormat="1" ht="21.75" customHeight="1">
      <c r="A991" s="31"/>
      <c r="B991" s="32"/>
      <c r="C991" s="161" t="s">
        <v>1883</v>
      </c>
      <c r="D991" s="161" t="s">
        <v>135</v>
      </c>
      <c r="E991" s="162" t="s">
        <v>1884</v>
      </c>
      <c r="F991" s="163" t="s">
        <v>1885</v>
      </c>
      <c r="G991" s="164" t="s">
        <v>574</v>
      </c>
      <c r="H991" s="165">
        <v>20</v>
      </c>
      <c r="I991" s="166"/>
      <c r="J991" s="167">
        <f>ROUND(I991*H991,2)</f>
        <v>0</v>
      </c>
      <c r="K991" s="163" t="s">
        <v>139</v>
      </c>
      <c r="L991" s="36"/>
      <c r="M991" s="168" t="s">
        <v>1</v>
      </c>
      <c r="N991" s="169" t="s">
        <v>43</v>
      </c>
      <c r="O991" s="68"/>
      <c r="P991" s="170">
        <f>O991*H991</f>
        <v>0</v>
      </c>
      <c r="Q991" s="170">
        <v>0</v>
      </c>
      <c r="R991" s="170">
        <f>Q991*H991</f>
        <v>0</v>
      </c>
      <c r="S991" s="170">
        <v>0</v>
      </c>
      <c r="T991" s="171">
        <f>S991*H991</f>
        <v>0</v>
      </c>
      <c r="U991" s="31"/>
      <c r="V991" s="31"/>
      <c r="W991" s="31"/>
      <c r="X991" s="31"/>
      <c r="Y991" s="31"/>
      <c r="Z991" s="31"/>
      <c r="AA991" s="31"/>
      <c r="AB991" s="31"/>
      <c r="AC991" s="31"/>
      <c r="AD991" s="31"/>
      <c r="AE991" s="31"/>
      <c r="AR991" s="172" t="s">
        <v>140</v>
      </c>
      <c r="AT991" s="172" t="s">
        <v>135</v>
      </c>
      <c r="AU991" s="172" t="s">
        <v>78</v>
      </c>
      <c r="AY991" s="14" t="s">
        <v>141</v>
      </c>
      <c r="BE991" s="173">
        <f>IF(N991="základní",J991,0)</f>
        <v>0</v>
      </c>
      <c r="BF991" s="173">
        <f>IF(N991="snížená",J991,0)</f>
        <v>0</v>
      </c>
      <c r="BG991" s="173">
        <f>IF(N991="zákl. přenesená",J991,0)</f>
        <v>0</v>
      </c>
      <c r="BH991" s="173">
        <f>IF(N991="sníž. přenesená",J991,0)</f>
        <v>0</v>
      </c>
      <c r="BI991" s="173">
        <f>IF(N991="nulová",J991,0)</f>
        <v>0</v>
      </c>
      <c r="BJ991" s="14" t="s">
        <v>86</v>
      </c>
      <c r="BK991" s="173">
        <f>ROUND(I991*H991,2)</f>
        <v>0</v>
      </c>
      <c r="BL991" s="14" t="s">
        <v>140</v>
      </c>
      <c r="BM991" s="172" t="s">
        <v>1886</v>
      </c>
    </row>
    <row r="992" spans="1:65" s="2" customFormat="1" ht="29.25">
      <c r="A992" s="31"/>
      <c r="B992" s="32"/>
      <c r="C992" s="33"/>
      <c r="D992" s="174" t="s">
        <v>143</v>
      </c>
      <c r="E992" s="33"/>
      <c r="F992" s="175" t="s">
        <v>1887</v>
      </c>
      <c r="G992" s="33"/>
      <c r="H992" s="33"/>
      <c r="I992" s="176"/>
      <c r="J992" s="33"/>
      <c r="K992" s="33"/>
      <c r="L992" s="36"/>
      <c r="M992" s="177"/>
      <c r="N992" s="178"/>
      <c r="O992" s="68"/>
      <c r="P992" s="68"/>
      <c r="Q992" s="68"/>
      <c r="R992" s="68"/>
      <c r="S992" s="68"/>
      <c r="T992" s="69"/>
      <c r="U992" s="31"/>
      <c r="V992" s="31"/>
      <c r="W992" s="31"/>
      <c r="X992" s="31"/>
      <c r="Y992" s="31"/>
      <c r="Z992" s="31"/>
      <c r="AA992" s="31"/>
      <c r="AB992" s="31"/>
      <c r="AC992" s="31"/>
      <c r="AD992" s="31"/>
      <c r="AE992" s="31"/>
      <c r="AT992" s="14" t="s">
        <v>143</v>
      </c>
      <c r="AU992" s="14" t="s">
        <v>78</v>
      </c>
    </row>
    <row r="993" spans="1:65" s="2" customFormat="1" ht="19.5">
      <c r="A993" s="31"/>
      <c r="B993" s="32"/>
      <c r="C993" s="33"/>
      <c r="D993" s="174" t="s">
        <v>224</v>
      </c>
      <c r="E993" s="33"/>
      <c r="F993" s="179" t="s">
        <v>1888</v>
      </c>
      <c r="G993" s="33"/>
      <c r="H993" s="33"/>
      <c r="I993" s="176"/>
      <c r="J993" s="33"/>
      <c r="K993" s="33"/>
      <c r="L993" s="36"/>
      <c r="M993" s="177"/>
      <c r="N993" s="178"/>
      <c r="O993" s="68"/>
      <c r="P993" s="68"/>
      <c r="Q993" s="68"/>
      <c r="R993" s="68"/>
      <c r="S993" s="68"/>
      <c r="T993" s="69"/>
      <c r="U993" s="31"/>
      <c r="V993" s="31"/>
      <c r="W993" s="31"/>
      <c r="X993" s="31"/>
      <c r="Y993" s="31"/>
      <c r="Z993" s="31"/>
      <c r="AA993" s="31"/>
      <c r="AB993" s="31"/>
      <c r="AC993" s="31"/>
      <c r="AD993" s="31"/>
      <c r="AE993" s="31"/>
      <c r="AT993" s="14" t="s">
        <v>224</v>
      </c>
      <c r="AU993" s="14" t="s">
        <v>78</v>
      </c>
    </row>
    <row r="994" spans="1:65" s="2" customFormat="1" ht="16.5" customHeight="1">
      <c r="A994" s="31"/>
      <c r="B994" s="32"/>
      <c r="C994" s="161" t="s">
        <v>1889</v>
      </c>
      <c r="D994" s="161" t="s">
        <v>135</v>
      </c>
      <c r="E994" s="162" t="s">
        <v>1890</v>
      </c>
      <c r="F994" s="163" t="s">
        <v>1891</v>
      </c>
      <c r="G994" s="164" t="s">
        <v>574</v>
      </c>
      <c r="H994" s="165">
        <v>20</v>
      </c>
      <c r="I994" s="166"/>
      <c r="J994" s="167">
        <f>ROUND(I994*H994,2)</f>
        <v>0</v>
      </c>
      <c r="K994" s="163" t="s">
        <v>139</v>
      </c>
      <c r="L994" s="36"/>
      <c r="M994" s="168" t="s">
        <v>1</v>
      </c>
      <c r="N994" s="169" t="s">
        <v>43</v>
      </c>
      <c r="O994" s="68"/>
      <c r="P994" s="170">
        <f>O994*H994</f>
        <v>0</v>
      </c>
      <c r="Q994" s="170">
        <v>0</v>
      </c>
      <c r="R994" s="170">
        <f>Q994*H994</f>
        <v>0</v>
      </c>
      <c r="S994" s="170">
        <v>0</v>
      </c>
      <c r="T994" s="171">
        <f>S994*H994</f>
        <v>0</v>
      </c>
      <c r="U994" s="31"/>
      <c r="V994" s="31"/>
      <c r="W994" s="31"/>
      <c r="X994" s="31"/>
      <c r="Y994" s="31"/>
      <c r="Z994" s="31"/>
      <c r="AA994" s="31"/>
      <c r="AB994" s="31"/>
      <c r="AC994" s="31"/>
      <c r="AD994" s="31"/>
      <c r="AE994" s="31"/>
      <c r="AR994" s="172" t="s">
        <v>140</v>
      </c>
      <c r="AT994" s="172" t="s">
        <v>135</v>
      </c>
      <c r="AU994" s="172" t="s">
        <v>78</v>
      </c>
      <c r="AY994" s="14" t="s">
        <v>141</v>
      </c>
      <c r="BE994" s="173">
        <f>IF(N994="základní",J994,0)</f>
        <v>0</v>
      </c>
      <c r="BF994" s="173">
        <f>IF(N994="snížená",J994,0)</f>
        <v>0</v>
      </c>
      <c r="BG994" s="173">
        <f>IF(N994="zákl. přenesená",J994,0)</f>
        <v>0</v>
      </c>
      <c r="BH994" s="173">
        <f>IF(N994="sníž. přenesená",J994,0)</f>
        <v>0</v>
      </c>
      <c r="BI994" s="173">
        <f>IF(N994="nulová",J994,0)</f>
        <v>0</v>
      </c>
      <c r="BJ994" s="14" t="s">
        <v>86</v>
      </c>
      <c r="BK994" s="173">
        <f>ROUND(I994*H994,2)</f>
        <v>0</v>
      </c>
      <c r="BL994" s="14" t="s">
        <v>140</v>
      </c>
      <c r="BM994" s="172" t="s">
        <v>1892</v>
      </c>
    </row>
    <row r="995" spans="1:65" s="2" customFormat="1" ht="29.25">
      <c r="A995" s="31"/>
      <c r="B995" s="32"/>
      <c r="C995" s="33"/>
      <c r="D995" s="174" t="s">
        <v>143</v>
      </c>
      <c r="E995" s="33"/>
      <c r="F995" s="175" t="s">
        <v>1893</v>
      </c>
      <c r="G995" s="33"/>
      <c r="H995" s="33"/>
      <c r="I995" s="176"/>
      <c r="J995" s="33"/>
      <c r="K995" s="33"/>
      <c r="L995" s="36"/>
      <c r="M995" s="177"/>
      <c r="N995" s="178"/>
      <c r="O995" s="68"/>
      <c r="P995" s="68"/>
      <c r="Q995" s="68"/>
      <c r="R995" s="68"/>
      <c r="S995" s="68"/>
      <c r="T995" s="69"/>
      <c r="U995" s="31"/>
      <c r="V995" s="31"/>
      <c r="W995" s="31"/>
      <c r="X995" s="31"/>
      <c r="Y995" s="31"/>
      <c r="Z995" s="31"/>
      <c r="AA995" s="31"/>
      <c r="AB995" s="31"/>
      <c r="AC995" s="31"/>
      <c r="AD995" s="31"/>
      <c r="AE995" s="31"/>
      <c r="AT995" s="14" t="s">
        <v>143</v>
      </c>
      <c r="AU995" s="14" t="s">
        <v>78</v>
      </c>
    </row>
    <row r="996" spans="1:65" s="2" customFormat="1" ht="19.5">
      <c r="A996" s="31"/>
      <c r="B996" s="32"/>
      <c r="C996" s="33"/>
      <c r="D996" s="174" t="s">
        <v>224</v>
      </c>
      <c r="E996" s="33"/>
      <c r="F996" s="179" t="s">
        <v>1888</v>
      </c>
      <c r="G996" s="33"/>
      <c r="H996" s="33"/>
      <c r="I996" s="176"/>
      <c r="J996" s="33"/>
      <c r="K996" s="33"/>
      <c r="L996" s="36"/>
      <c r="M996" s="177"/>
      <c r="N996" s="178"/>
      <c r="O996" s="68"/>
      <c r="P996" s="68"/>
      <c r="Q996" s="68"/>
      <c r="R996" s="68"/>
      <c r="S996" s="68"/>
      <c r="T996" s="69"/>
      <c r="U996" s="31"/>
      <c r="V996" s="31"/>
      <c r="W996" s="31"/>
      <c r="X996" s="31"/>
      <c r="Y996" s="31"/>
      <c r="Z996" s="31"/>
      <c r="AA996" s="31"/>
      <c r="AB996" s="31"/>
      <c r="AC996" s="31"/>
      <c r="AD996" s="31"/>
      <c r="AE996" s="31"/>
      <c r="AT996" s="14" t="s">
        <v>224</v>
      </c>
      <c r="AU996" s="14" t="s">
        <v>78</v>
      </c>
    </row>
    <row r="997" spans="1:65" s="2" customFormat="1" ht="16.5" customHeight="1">
      <c r="A997" s="31"/>
      <c r="B997" s="32"/>
      <c r="C997" s="161" t="s">
        <v>1894</v>
      </c>
      <c r="D997" s="161" t="s">
        <v>135</v>
      </c>
      <c r="E997" s="162" t="s">
        <v>1895</v>
      </c>
      <c r="F997" s="163" t="s">
        <v>1896</v>
      </c>
      <c r="G997" s="164" t="s">
        <v>147</v>
      </c>
      <c r="H997" s="165">
        <v>10</v>
      </c>
      <c r="I997" s="166"/>
      <c r="J997" s="167">
        <f>ROUND(I997*H997,2)</f>
        <v>0</v>
      </c>
      <c r="K997" s="163" t="s">
        <v>139</v>
      </c>
      <c r="L997" s="36"/>
      <c r="M997" s="168" t="s">
        <v>1</v>
      </c>
      <c r="N997" s="169" t="s">
        <v>43</v>
      </c>
      <c r="O997" s="68"/>
      <c r="P997" s="170">
        <f>O997*H997</f>
        <v>0</v>
      </c>
      <c r="Q997" s="170">
        <v>0</v>
      </c>
      <c r="R997" s="170">
        <f>Q997*H997</f>
        <v>0</v>
      </c>
      <c r="S997" s="170">
        <v>0</v>
      </c>
      <c r="T997" s="171">
        <f>S997*H997</f>
        <v>0</v>
      </c>
      <c r="U997" s="31"/>
      <c r="V997" s="31"/>
      <c r="W997" s="31"/>
      <c r="X997" s="31"/>
      <c r="Y997" s="31"/>
      <c r="Z997" s="31"/>
      <c r="AA997" s="31"/>
      <c r="AB997" s="31"/>
      <c r="AC997" s="31"/>
      <c r="AD997" s="31"/>
      <c r="AE997" s="31"/>
      <c r="AR997" s="172" t="s">
        <v>140</v>
      </c>
      <c r="AT997" s="172" t="s">
        <v>135</v>
      </c>
      <c r="AU997" s="172" t="s">
        <v>78</v>
      </c>
      <c r="AY997" s="14" t="s">
        <v>141</v>
      </c>
      <c r="BE997" s="173">
        <f>IF(N997="základní",J997,0)</f>
        <v>0</v>
      </c>
      <c r="BF997" s="173">
        <f>IF(N997="snížená",J997,0)</f>
        <v>0</v>
      </c>
      <c r="BG997" s="173">
        <f>IF(N997="zákl. přenesená",J997,0)</f>
        <v>0</v>
      </c>
      <c r="BH997" s="173">
        <f>IF(N997="sníž. přenesená",J997,0)</f>
        <v>0</v>
      </c>
      <c r="BI997" s="173">
        <f>IF(N997="nulová",J997,0)</f>
        <v>0</v>
      </c>
      <c r="BJ997" s="14" t="s">
        <v>86</v>
      </c>
      <c r="BK997" s="173">
        <f>ROUND(I997*H997,2)</f>
        <v>0</v>
      </c>
      <c r="BL997" s="14" t="s">
        <v>140</v>
      </c>
      <c r="BM997" s="172" t="s">
        <v>1897</v>
      </c>
    </row>
    <row r="998" spans="1:65" s="2" customFormat="1" ht="29.25">
      <c r="A998" s="31"/>
      <c r="B998" s="32"/>
      <c r="C998" s="33"/>
      <c r="D998" s="174" t="s">
        <v>143</v>
      </c>
      <c r="E998" s="33"/>
      <c r="F998" s="175" t="s">
        <v>1898</v>
      </c>
      <c r="G998" s="33"/>
      <c r="H998" s="33"/>
      <c r="I998" s="176"/>
      <c r="J998" s="33"/>
      <c r="K998" s="33"/>
      <c r="L998" s="36"/>
      <c r="M998" s="177"/>
      <c r="N998" s="178"/>
      <c r="O998" s="68"/>
      <c r="P998" s="68"/>
      <c r="Q998" s="68"/>
      <c r="R998" s="68"/>
      <c r="S998" s="68"/>
      <c r="T998" s="69"/>
      <c r="U998" s="31"/>
      <c r="V998" s="31"/>
      <c r="W998" s="31"/>
      <c r="X998" s="31"/>
      <c r="Y998" s="31"/>
      <c r="Z998" s="31"/>
      <c r="AA998" s="31"/>
      <c r="AB998" s="31"/>
      <c r="AC998" s="31"/>
      <c r="AD998" s="31"/>
      <c r="AE998" s="31"/>
      <c r="AT998" s="14" t="s">
        <v>143</v>
      </c>
      <c r="AU998" s="14" t="s">
        <v>78</v>
      </c>
    </row>
    <row r="999" spans="1:65" s="2" customFormat="1" ht="19.5">
      <c r="A999" s="31"/>
      <c r="B999" s="32"/>
      <c r="C999" s="33"/>
      <c r="D999" s="174" t="s">
        <v>224</v>
      </c>
      <c r="E999" s="33"/>
      <c r="F999" s="179" t="s">
        <v>1899</v>
      </c>
      <c r="G999" s="33"/>
      <c r="H999" s="33"/>
      <c r="I999" s="176"/>
      <c r="J999" s="33"/>
      <c r="K999" s="33"/>
      <c r="L999" s="36"/>
      <c r="M999" s="177"/>
      <c r="N999" s="178"/>
      <c r="O999" s="68"/>
      <c r="P999" s="68"/>
      <c r="Q999" s="68"/>
      <c r="R999" s="68"/>
      <c r="S999" s="68"/>
      <c r="T999" s="69"/>
      <c r="U999" s="31"/>
      <c r="V999" s="31"/>
      <c r="W999" s="31"/>
      <c r="X999" s="31"/>
      <c r="Y999" s="31"/>
      <c r="Z999" s="31"/>
      <c r="AA999" s="31"/>
      <c r="AB999" s="31"/>
      <c r="AC999" s="31"/>
      <c r="AD999" s="31"/>
      <c r="AE999" s="31"/>
      <c r="AT999" s="14" t="s">
        <v>224</v>
      </c>
      <c r="AU999" s="14" t="s">
        <v>78</v>
      </c>
    </row>
    <row r="1000" spans="1:65" s="2" customFormat="1" ht="16.5" customHeight="1">
      <c r="A1000" s="31"/>
      <c r="B1000" s="32"/>
      <c r="C1000" s="161" t="s">
        <v>1900</v>
      </c>
      <c r="D1000" s="161" t="s">
        <v>135</v>
      </c>
      <c r="E1000" s="162" t="s">
        <v>1901</v>
      </c>
      <c r="F1000" s="163" t="s">
        <v>1902</v>
      </c>
      <c r="G1000" s="164" t="s">
        <v>147</v>
      </c>
      <c r="H1000" s="165">
        <v>10</v>
      </c>
      <c r="I1000" s="166"/>
      <c r="J1000" s="167">
        <f>ROUND(I1000*H1000,2)</f>
        <v>0</v>
      </c>
      <c r="K1000" s="163" t="s">
        <v>139</v>
      </c>
      <c r="L1000" s="36"/>
      <c r="M1000" s="168" t="s">
        <v>1</v>
      </c>
      <c r="N1000" s="169" t="s">
        <v>43</v>
      </c>
      <c r="O1000" s="68"/>
      <c r="P1000" s="170">
        <f>O1000*H1000</f>
        <v>0</v>
      </c>
      <c r="Q1000" s="170">
        <v>0</v>
      </c>
      <c r="R1000" s="170">
        <f>Q1000*H1000</f>
        <v>0</v>
      </c>
      <c r="S1000" s="170">
        <v>0</v>
      </c>
      <c r="T1000" s="171">
        <f>S1000*H1000</f>
        <v>0</v>
      </c>
      <c r="U1000" s="31"/>
      <c r="V1000" s="31"/>
      <c r="W1000" s="31"/>
      <c r="X1000" s="31"/>
      <c r="Y1000" s="31"/>
      <c r="Z1000" s="31"/>
      <c r="AA1000" s="31"/>
      <c r="AB1000" s="31"/>
      <c r="AC1000" s="31"/>
      <c r="AD1000" s="31"/>
      <c r="AE1000" s="31"/>
      <c r="AR1000" s="172" t="s">
        <v>140</v>
      </c>
      <c r="AT1000" s="172" t="s">
        <v>135</v>
      </c>
      <c r="AU1000" s="172" t="s">
        <v>78</v>
      </c>
      <c r="AY1000" s="14" t="s">
        <v>141</v>
      </c>
      <c r="BE1000" s="173">
        <f>IF(N1000="základní",J1000,0)</f>
        <v>0</v>
      </c>
      <c r="BF1000" s="173">
        <f>IF(N1000="snížená",J1000,0)</f>
        <v>0</v>
      </c>
      <c r="BG1000" s="173">
        <f>IF(N1000="zákl. přenesená",J1000,0)</f>
        <v>0</v>
      </c>
      <c r="BH1000" s="173">
        <f>IF(N1000="sníž. přenesená",J1000,0)</f>
        <v>0</v>
      </c>
      <c r="BI1000" s="173">
        <f>IF(N1000="nulová",J1000,0)</f>
        <v>0</v>
      </c>
      <c r="BJ1000" s="14" t="s">
        <v>86</v>
      </c>
      <c r="BK1000" s="173">
        <f>ROUND(I1000*H1000,2)</f>
        <v>0</v>
      </c>
      <c r="BL1000" s="14" t="s">
        <v>140</v>
      </c>
      <c r="BM1000" s="172" t="s">
        <v>1903</v>
      </c>
    </row>
    <row r="1001" spans="1:65" s="2" customFormat="1" ht="29.25">
      <c r="A1001" s="31"/>
      <c r="B1001" s="32"/>
      <c r="C1001" s="33"/>
      <c r="D1001" s="174" t="s">
        <v>143</v>
      </c>
      <c r="E1001" s="33"/>
      <c r="F1001" s="175" t="s">
        <v>1904</v>
      </c>
      <c r="G1001" s="33"/>
      <c r="H1001" s="33"/>
      <c r="I1001" s="176"/>
      <c r="J1001" s="33"/>
      <c r="K1001" s="33"/>
      <c r="L1001" s="36"/>
      <c r="M1001" s="177"/>
      <c r="N1001" s="178"/>
      <c r="O1001" s="68"/>
      <c r="P1001" s="68"/>
      <c r="Q1001" s="68"/>
      <c r="R1001" s="68"/>
      <c r="S1001" s="68"/>
      <c r="T1001" s="69"/>
      <c r="U1001" s="31"/>
      <c r="V1001" s="31"/>
      <c r="W1001" s="31"/>
      <c r="X1001" s="31"/>
      <c r="Y1001" s="31"/>
      <c r="Z1001" s="31"/>
      <c r="AA1001" s="31"/>
      <c r="AB1001" s="31"/>
      <c r="AC1001" s="31"/>
      <c r="AD1001" s="31"/>
      <c r="AE1001" s="31"/>
      <c r="AT1001" s="14" t="s">
        <v>143</v>
      </c>
      <c r="AU1001" s="14" t="s">
        <v>78</v>
      </c>
    </row>
    <row r="1002" spans="1:65" s="2" customFormat="1" ht="19.5">
      <c r="A1002" s="31"/>
      <c r="B1002" s="32"/>
      <c r="C1002" s="33"/>
      <c r="D1002" s="174" t="s">
        <v>224</v>
      </c>
      <c r="E1002" s="33"/>
      <c r="F1002" s="179" t="s">
        <v>1905</v>
      </c>
      <c r="G1002" s="33"/>
      <c r="H1002" s="33"/>
      <c r="I1002" s="176"/>
      <c r="J1002" s="33"/>
      <c r="K1002" s="33"/>
      <c r="L1002" s="36"/>
      <c r="M1002" s="177"/>
      <c r="N1002" s="178"/>
      <c r="O1002" s="68"/>
      <c r="P1002" s="68"/>
      <c r="Q1002" s="68"/>
      <c r="R1002" s="68"/>
      <c r="S1002" s="68"/>
      <c r="T1002" s="69"/>
      <c r="U1002" s="31"/>
      <c r="V1002" s="31"/>
      <c r="W1002" s="31"/>
      <c r="X1002" s="31"/>
      <c r="Y1002" s="31"/>
      <c r="Z1002" s="31"/>
      <c r="AA1002" s="31"/>
      <c r="AB1002" s="31"/>
      <c r="AC1002" s="31"/>
      <c r="AD1002" s="31"/>
      <c r="AE1002" s="31"/>
      <c r="AT1002" s="14" t="s">
        <v>224</v>
      </c>
      <c r="AU1002" s="14" t="s">
        <v>78</v>
      </c>
    </row>
    <row r="1003" spans="1:65" s="2" customFormat="1" ht="16.5" customHeight="1">
      <c r="A1003" s="31"/>
      <c r="B1003" s="32"/>
      <c r="C1003" s="161" t="s">
        <v>1906</v>
      </c>
      <c r="D1003" s="161" t="s">
        <v>135</v>
      </c>
      <c r="E1003" s="162" t="s">
        <v>1907</v>
      </c>
      <c r="F1003" s="163" t="s">
        <v>1908</v>
      </c>
      <c r="G1003" s="164" t="s">
        <v>147</v>
      </c>
      <c r="H1003" s="165">
        <v>10</v>
      </c>
      <c r="I1003" s="166"/>
      <c r="J1003" s="167">
        <f>ROUND(I1003*H1003,2)</f>
        <v>0</v>
      </c>
      <c r="K1003" s="163" t="s">
        <v>139</v>
      </c>
      <c r="L1003" s="36"/>
      <c r="M1003" s="168" t="s">
        <v>1</v>
      </c>
      <c r="N1003" s="169" t="s">
        <v>43</v>
      </c>
      <c r="O1003" s="68"/>
      <c r="P1003" s="170">
        <f>O1003*H1003</f>
        <v>0</v>
      </c>
      <c r="Q1003" s="170">
        <v>0</v>
      </c>
      <c r="R1003" s="170">
        <f>Q1003*H1003</f>
        <v>0</v>
      </c>
      <c r="S1003" s="170">
        <v>0</v>
      </c>
      <c r="T1003" s="171">
        <f>S1003*H1003</f>
        <v>0</v>
      </c>
      <c r="U1003" s="31"/>
      <c r="V1003" s="31"/>
      <c r="W1003" s="31"/>
      <c r="X1003" s="31"/>
      <c r="Y1003" s="31"/>
      <c r="Z1003" s="31"/>
      <c r="AA1003" s="31"/>
      <c r="AB1003" s="31"/>
      <c r="AC1003" s="31"/>
      <c r="AD1003" s="31"/>
      <c r="AE1003" s="31"/>
      <c r="AR1003" s="172" t="s">
        <v>140</v>
      </c>
      <c r="AT1003" s="172" t="s">
        <v>135</v>
      </c>
      <c r="AU1003" s="172" t="s">
        <v>78</v>
      </c>
      <c r="AY1003" s="14" t="s">
        <v>141</v>
      </c>
      <c r="BE1003" s="173">
        <f>IF(N1003="základní",J1003,0)</f>
        <v>0</v>
      </c>
      <c r="BF1003" s="173">
        <f>IF(N1003="snížená",J1003,0)</f>
        <v>0</v>
      </c>
      <c r="BG1003" s="173">
        <f>IF(N1003="zákl. přenesená",J1003,0)</f>
        <v>0</v>
      </c>
      <c r="BH1003" s="173">
        <f>IF(N1003="sníž. přenesená",J1003,0)</f>
        <v>0</v>
      </c>
      <c r="BI1003" s="173">
        <f>IF(N1003="nulová",J1003,0)</f>
        <v>0</v>
      </c>
      <c r="BJ1003" s="14" t="s">
        <v>86</v>
      </c>
      <c r="BK1003" s="173">
        <f>ROUND(I1003*H1003,2)</f>
        <v>0</v>
      </c>
      <c r="BL1003" s="14" t="s">
        <v>140</v>
      </c>
      <c r="BM1003" s="172" t="s">
        <v>1909</v>
      </c>
    </row>
    <row r="1004" spans="1:65" s="2" customFormat="1" ht="29.25">
      <c r="A1004" s="31"/>
      <c r="B1004" s="32"/>
      <c r="C1004" s="33"/>
      <c r="D1004" s="174" t="s">
        <v>143</v>
      </c>
      <c r="E1004" s="33"/>
      <c r="F1004" s="175" t="s">
        <v>1910</v>
      </c>
      <c r="G1004" s="33"/>
      <c r="H1004" s="33"/>
      <c r="I1004" s="176"/>
      <c r="J1004" s="33"/>
      <c r="K1004" s="33"/>
      <c r="L1004" s="36"/>
      <c r="M1004" s="177"/>
      <c r="N1004" s="178"/>
      <c r="O1004" s="68"/>
      <c r="P1004" s="68"/>
      <c r="Q1004" s="68"/>
      <c r="R1004" s="68"/>
      <c r="S1004" s="68"/>
      <c r="T1004" s="69"/>
      <c r="U1004" s="31"/>
      <c r="V1004" s="31"/>
      <c r="W1004" s="31"/>
      <c r="X1004" s="31"/>
      <c r="Y1004" s="31"/>
      <c r="Z1004" s="31"/>
      <c r="AA1004" s="31"/>
      <c r="AB1004" s="31"/>
      <c r="AC1004" s="31"/>
      <c r="AD1004" s="31"/>
      <c r="AE1004" s="31"/>
      <c r="AT1004" s="14" t="s">
        <v>143</v>
      </c>
      <c r="AU1004" s="14" t="s">
        <v>78</v>
      </c>
    </row>
    <row r="1005" spans="1:65" s="2" customFormat="1" ht="19.5">
      <c r="A1005" s="31"/>
      <c r="B1005" s="32"/>
      <c r="C1005" s="33"/>
      <c r="D1005" s="174" t="s">
        <v>224</v>
      </c>
      <c r="E1005" s="33"/>
      <c r="F1005" s="179" t="s">
        <v>1905</v>
      </c>
      <c r="G1005" s="33"/>
      <c r="H1005" s="33"/>
      <c r="I1005" s="176"/>
      <c r="J1005" s="33"/>
      <c r="K1005" s="33"/>
      <c r="L1005" s="36"/>
      <c r="M1005" s="177"/>
      <c r="N1005" s="178"/>
      <c r="O1005" s="68"/>
      <c r="P1005" s="68"/>
      <c r="Q1005" s="68"/>
      <c r="R1005" s="68"/>
      <c r="S1005" s="68"/>
      <c r="T1005" s="69"/>
      <c r="U1005" s="31"/>
      <c r="V1005" s="31"/>
      <c r="W1005" s="31"/>
      <c r="X1005" s="31"/>
      <c r="Y1005" s="31"/>
      <c r="Z1005" s="31"/>
      <c r="AA1005" s="31"/>
      <c r="AB1005" s="31"/>
      <c r="AC1005" s="31"/>
      <c r="AD1005" s="31"/>
      <c r="AE1005" s="31"/>
      <c r="AT1005" s="14" t="s">
        <v>224</v>
      </c>
      <c r="AU1005" s="14" t="s">
        <v>78</v>
      </c>
    </row>
    <row r="1006" spans="1:65" s="2" customFormat="1" ht="24.2" customHeight="1">
      <c r="A1006" s="31"/>
      <c r="B1006" s="32"/>
      <c r="C1006" s="161" t="s">
        <v>1911</v>
      </c>
      <c r="D1006" s="161" t="s">
        <v>135</v>
      </c>
      <c r="E1006" s="162" t="s">
        <v>1912</v>
      </c>
      <c r="F1006" s="163" t="s">
        <v>1913</v>
      </c>
      <c r="G1006" s="164" t="s">
        <v>147</v>
      </c>
      <c r="H1006" s="165">
        <v>10</v>
      </c>
      <c r="I1006" s="166"/>
      <c r="J1006" s="167">
        <f>ROUND(I1006*H1006,2)</f>
        <v>0</v>
      </c>
      <c r="K1006" s="163" t="s">
        <v>139</v>
      </c>
      <c r="L1006" s="36"/>
      <c r="M1006" s="168" t="s">
        <v>1</v>
      </c>
      <c r="N1006" s="169" t="s">
        <v>43</v>
      </c>
      <c r="O1006" s="68"/>
      <c r="P1006" s="170">
        <f>O1006*H1006</f>
        <v>0</v>
      </c>
      <c r="Q1006" s="170">
        <v>0</v>
      </c>
      <c r="R1006" s="170">
        <f>Q1006*H1006</f>
        <v>0</v>
      </c>
      <c r="S1006" s="170">
        <v>0</v>
      </c>
      <c r="T1006" s="171">
        <f>S1006*H1006</f>
        <v>0</v>
      </c>
      <c r="U1006" s="31"/>
      <c r="V1006" s="31"/>
      <c r="W1006" s="31"/>
      <c r="X1006" s="31"/>
      <c r="Y1006" s="31"/>
      <c r="Z1006" s="31"/>
      <c r="AA1006" s="31"/>
      <c r="AB1006" s="31"/>
      <c r="AC1006" s="31"/>
      <c r="AD1006" s="31"/>
      <c r="AE1006" s="31"/>
      <c r="AR1006" s="172" t="s">
        <v>140</v>
      </c>
      <c r="AT1006" s="172" t="s">
        <v>135</v>
      </c>
      <c r="AU1006" s="172" t="s">
        <v>78</v>
      </c>
      <c r="AY1006" s="14" t="s">
        <v>141</v>
      </c>
      <c r="BE1006" s="173">
        <f>IF(N1006="základní",J1006,0)</f>
        <v>0</v>
      </c>
      <c r="BF1006" s="173">
        <f>IF(N1006="snížená",J1006,0)</f>
        <v>0</v>
      </c>
      <c r="BG1006" s="173">
        <f>IF(N1006="zákl. přenesená",J1006,0)</f>
        <v>0</v>
      </c>
      <c r="BH1006" s="173">
        <f>IF(N1006="sníž. přenesená",J1006,0)</f>
        <v>0</v>
      </c>
      <c r="BI1006" s="173">
        <f>IF(N1006="nulová",J1006,0)</f>
        <v>0</v>
      </c>
      <c r="BJ1006" s="14" t="s">
        <v>86</v>
      </c>
      <c r="BK1006" s="173">
        <f>ROUND(I1006*H1006,2)</f>
        <v>0</v>
      </c>
      <c r="BL1006" s="14" t="s">
        <v>140</v>
      </c>
      <c r="BM1006" s="172" t="s">
        <v>1914</v>
      </c>
    </row>
    <row r="1007" spans="1:65" s="2" customFormat="1" ht="29.25">
      <c r="A1007" s="31"/>
      <c r="B1007" s="32"/>
      <c r="C1007" s="33"/>
      <c r="D1007" s="174" t="s">
        <v>143</v>
      </c>
      <c r="E1007" s="33"/>
      <c r="F1007" s="175" t="s">
        <v>1915</v>
      </c>
      <c r="G1007" s="33"/>
      <c r="H1007" s="33"/>
      <c r="I1007" s="176"/>
      <c r="J1007" s="33"/>
      <c r="K1007" s="33"/>
      <c r="L1007" s="36"/>
      <c r="M1007" s="177"/>
      <c r="N1007" s="178"/>
      <c r="O1007" s="68"/>
      <c r="P1007" s="68"/>
      <c r="Q1007" s="68"/>
      <c r="R1007" s="68"/>
      <c r="S1007" s="68"/>
      <c r="T1007" s="69"/>
      <c r="U1007" s="31"/>
      <c r="V1007" s="31"/>
      <c r="W1007" s="31"/>
      <c r="X1007" s="31"/>
      <c r="Y1007" s="31"/>
      <c r="Z1007" s="31"/>
      <c r="AA1007" s="31"/>
      <c r="AB1007" s="31"/>
      <c r="AC1007" s="31"/>
      <c r="AD1007" s="31"/>
      <c r="AE1007" s="31"/>
      <c r="AT1007" s="14" t="s">
        <v>143</v>
      </c>
      <c r="AU1007" s="14" t="s">
        <v>78</v>
      </c>
    </row>
    <row r="1008" spans="1:65" s="2" customFormat="1" ht="19.5">
      <c r="A1008" s="31"/>
      <c r="B1008" s="32"/>
      <c r="C1008" s="33"/>
      <c r="D1008" s="174" t="s">
        <v>224</v>
      </c>
      <c r="E1008" s="33"/>
      <c r="F1008" s="179" t="s">
        <v>1905</v>
      </c>
      <c r="G1008" s="33"/>
      <c r="H1008" s="33"/>
      <c r="I1008" s="176"/>
      <c r="J1008" s="33"/>
      <c r="K1008" s="33"/>
      <c r="L1008" s="36"/>
      <c r="M1008" s="177"/>
      <c r="N1008" s="178"/>
      <c r="O1008" s="68"/>
      <c r="P1008" s="68"/>
      <c r="Q1008" s="68"/>
      <c r="R1008" s="68"/>
      <c r="S1008" s="68"/>
      <c r="T1008" s="69"/>
      <c r="U1008" s="31"/>
      <c r="V1008" s="31"/>
      <c r="W1008" s="31"/>
      <c r="X1008" s="31"/>
      <c r="Y1008" s="31"/>
      <c r="Z1008" s="31"/>
      <c r="AA1008" s="31"/>
      <c r="AB1008" s="31"/>
      <c r="AC1008" s="31"/>
      <c r="AD1008" s="31"/>
      <c r="AE1008" s="31"/>
      <c r="AT1008" s="14" t="s">
        <v>224</v>
      </c>
      <c r="AU1008" s="14" t="s">
        <v>78</v>
      </c>
    </row>
    <row r="1009" spans="1:65" s="2" customFormat="1" ht="16.5" customHeight="1">
      <c r="A1009" s="31"/>
      <c r="B1009" s="32"/>
      <c r="C1009" s="161" t="s">
        <v>1916</v>
      </c>
      <c r="D1009" s="161" t="s">
        <v>135</v>
      </c>
      <c r="E1009" s="162" t="s">
        <v>1917</v>
      </c>
      <c r="F1009" s="163" t="s">
        <v>1918</v>
      </c>
      <c r="G1009" s="164" t="s">
        <v>147</v>
      </c>
      <c r="H1009" s="165">
        <v>10</v>
      </c>
      <c r="I1009" s="166"/>
      <c r="J1009" s="167">
        <f>ROUND(I1009*H1009,2)</f>
        <v>0</v>
      </c>
      <c r="K1009" s="163" t="s">
        <v>139</v>
      </c>
      <c r="L1009" s="36"/>
      <c r="M1009" s="168" t="s">
        <v>1</v>
      </c>
      <c r="N1009" s="169" t="s">
        <v>43</v>
      </c>
      <c r="O1009" s="68"/>
      <c r="P1009" s="170">
        <f>O1009*H1009</f>
        <v>0</v>
      </c>
      <c r="Q1009" s="170">
        <v>0</v>
      </c>
      <c r="R1009" s="170">
        <f>Q1009*H1009</f>
        <v>0</v>
      </c>
      <c r="S1009" s="170">
        <v>0</v>
      </c>
      <c r="T1009" s="171">
        <f>S1009*H1009</f>
        <v>0</v>
      </c>
      <c r="U1009" s="31"/>
      <c r="V1009" s="31"/>
      <c r="W1009" s="31"/>
      <c r="X1009" s="31"/>
      <c r="Y1009" s="31"/>
      <c r="Z1009" s="31"/>
      <c r="AA1009" s="31"/>
      <c r="AB1009" s="31"/>
      <c r="AC1009" s="31"/>
      <c r="AD1009" s="31"/>
      <c r="AE1009" s="31"/>
      <c r="AR1009" s="172" t="s">
        <v>140</v>
      </c>
      <c r="AT1009" s="172" t="s">
        <v>135</v>
      </c>
      <c r="AU1009" s="172" t="s">
        <v>78</v>
      </c>
      <c r="AY1009" s="14" t="s">
        <v>141</v>
      </c>
      <c r="BE1009" s="173">
        <f>IF(N1009="základní",J1009,0)</f>
        <v>0</v>
      </c>
      <c r="BF1009" s="173">
        <f>IF(N1009="snížená",J1009,0)</f>
        <v>0</v>
      </c>
      <c r="BG1009" s="173">
        <f>IF(N1009="zákl. přenesená",J1009,0)</f>
        <v>0</v>
      </c>
      <c r="BH1009" s="173">
        <f>IF(N1009="sníž. přenesená",J1009,0)</f>
        <v>0</v>
      </c>
      <c r="BI1009" s="173">
        <f>IF(N1009="nulová",J1009,0)</f>
        <v>0</v>
      </c>
      <c r="BJ1009" s="14" t="s">
        <v>86</v>
      </c>
      <c r="BK1009" s="173">
        <f>ROUND(I1009*H1009,2)</f>
        <v>0</v>
      </c>
      <c r="BL1009" s="14" t="s">
        <v>140</v>
      </c>
      <c r="BM1009" s="172" t="s">
        <v>1919</v>
      </c>
    </row>
    <row r="1010" spans="1:65" s="2" customFormat="1" ht="29.25">
      <c r="A1010" s="31"/>
      <c r="B1010" s="32"/>
      <c r="C1010" s="33"/>
      <c r="D1010" s="174" t="s">
        <v>143</v>
      </c>
      <c r="E1010" s="33"/>
      <c r="F1010" s="175" t="s">
        <v>1920</v>
      </c>
      <c r="G1010" s="33"/>
      <c r="H1010" s="33"/>
      <c r="I1010" s="176"/>
      <c r="J1010" s="33"/>
      <c r="K1010" s="33"/>
      <c r="L1010" s="36"/>
      <c r="M1010" s="177"/>
      <c r="N1010" s="178"/>
      <c r="O1010" s="68"/>
      <c r="P1010" s="68"/>
      <c r="Q1010" s="68"/>
      <c r="R1010" s="68"/>
      <c r="S1010" s="68"/>
      <c r="T1010" s="69"/>
      <c r="U1010" s="31"/>
      <c r="V1010" s="31"/>
      <c r="W1010" s="31"/>
      <c r="X1010" s="31"/>
      <c r="Y1010" s="31"/>
      <c r="Z1010" s="31"/>
      <c r="AA1010" s="31"/>
      <c r="AB1010" s="31"/>
      <c r="AC1010" s="31"/>
      <c r="AD1010" s="31"/>
      <c r="AE1010" s="31"/>
      <c r="AT1010" s="14" t="s">
        <v>143</v>
      </c>
      <c r="AU1010" s="14" t="s">
        <v>78</v>
      </c>
    </row>
    <row r="1011" spans="1:65" s="2" customFormat="1" ht="19.5">
      <c r="A1011" s="31"/>
      <c r="B1011" s="32"/>
      <c r="C1011" s="33"/>
      <c r="D1011" s="174" t="s">
        <v>224</v>
      </c>
      <c r="E1011" s="33"/>
      <c r="F1011" s="179" t="s">
        <v>1899</v>
      </c>
      <c r="G1011" s="33"/>
      <c r="H1011" s="33"/>
      <c r="I1011" s="176"/>
      <c r="J1011" s="33"/>
      <c r="K1011" s="33"/>
      <c r="L1011" s="36"/>
      <c r="M1011" s="177"/>
      <c r="N1011" s="178"/>
      <c r="O1011" s="68"/>
      <c r="P1011" s="68"/>
      <c r="Q1011" s="68"/>
      <c r="R1011" s="68"/>
      <c r="S1011" s="68"/>
      <c r="T1011" s="69"/>
      <c r="U1011" s="31"/>
      <c r="V1011" s="31"/>
      <c r="W1011" s="31"/>
      <c r="X1011" s="31"/>
      <c r="Y1011" s="31"/>
      <c r="Z1011" s="31"/>
      <c r="AA1011" s="31"/>
      <c r="AB1011" s="31"/>
      <c r="AC1011" s="31"/>
      <c r="AD1011" s="31"/>
      <c r="AE1011" s="31"/>
      <c r="AT1011" s="14" t="s">
        <v>224</v>
      </c>
      <c r="AU1011" s="14" t="s">
        <v>78</v>
      </c>
    </row>
    <row r="1012" spans="1:65" s="2" customFormat="1" ht="16.5" customHeight="1">
      <c r="A1012" s="31"/>
      <c r="B1012" s="32"/>
      <c r="C1012" s="161" t="s">
        <v>1921</v>
      </c>
      <c r="D1012" s="161" t="s">
        <v>135</v>
      </c>
      <c r="E1012" s="162" t="s">
        <v>1922</v>
      </c>
      <c r="F1012" s="163" t="s">
        <v>1923</v>
      </c>
      <c r="G1012" s="164" t="s">
        <v>147</v>
      </c>
      <c r="H1012" s="165">
        <v>10</v>
      </c>
      <c r="I1012" s="166"/>
      <c r="J1012" s="167">
        <f>ROUND(I1012*H1012,2)</f>
        <v>0</v>
      </c>
      <c r="K1012" s="163" t="s">
        <v>139</v>
      </c>
      <c r="L1012" s="36"/>
      <c r="M1012" s="168" t="s">
        <v>1</v>
      </c>
      <c r="N1012" s="169" t="s">
        <v>43</v>
      </c>
      <c r="O1012" s="68"/>
      <c r="P1012" s="170">
        <f>O1012*H1012</f>
        <v>0</v>
      </c>
      <c r="Q1012" s="170">
        <v>0</v>
      </c>
      <c r="R1012" s="170">
        <f>Q1012*H1012</f>
        <v>0</v>
      </c>
      <c r="S1012" s="170">
        <v>0</v>
      </c>
      <c r="T1012" s="171">
        <f>S1012*H1012</f>
        <v>0</v>
      </c>
      <c r="U1012" s="31"/>
      <c r="V1012" s="31"/>
      <c r="W1012" s="31"/>
      <c r="X1012" s="31"/>
      <c r="Y1012" s="31"/>
      <c r="Z1012" s="31"/>
      <c r="AA1012" s="31"/>
      <c r="AB1012" s="31"/>
      <c r="AC1012" s="31"/>
      <c r="AD1012" s="31"/>
      <c r="AE1012" s="31"/>
      <c r="AR1012" s="172" t="s">
        <v>140</v>
      </c>
      <c r="AT1012" s="172" t="s">
        <v>135</v>
      </c>
      <c r="AU1012" s="172" t="s">
        <v>78</v>
      </c>
      <c r="AY1012" s="14" t="s">
        <v>141</v>
      </c>
      <c r="BE1012" s="173">
        <f>IF(N1012="základní",J1012,0)</f>
        <v>0</v>
      </c>
      <c r="BF1012" s="173">
        <f>IF(N1012="snížená",J1012,0)</f>
        <v>0</v>
      </c>
      <c r="BG1012" s="173">
        <f>IF(N1012="zákl. přenesená",J1012,0)</f>
        <v>0</v>
      </c>
      <c r="BH1012" s="173">
        <f>IF(N1012="sníž. přenesená",J1012,0)</f>
        <v>0</v>
      </c>
      <c r="BI1012" s="173">
        <f>IF(N1012="nulová",J1012,0)</f>
        <v>0</v>
      </c>
      <c r="BJ1012" s="14" t="s">
        <v>86</v>
      </c>
      <c r="BK1012" s="173">
        <f>ROUND(I1012*H1012,2)</f>
        <v>0</v>
      </c>
      <c r="BL1012" s="14" t="s">
        <v>140</v>
      </c>
      <c r="BM1012" s="172" t="s">
        <v>1924</v>
      </c>
    </row>
    <row r="1013" spans="1:65" s="2" customFormat="1" ht="29.25">
      <c r="A1013" s="31"/>
      <c r="B1013" s="32"/>
      <c r="C1013" s="33"/>
      <c r="D1013" s="174" t="s">
        <v>143</v>
      </c>
      <c r="E1013" s="33"/>
      <c r="F1013" s="175" t="s">
        <v>1925</v>
      </c>
      <c r="G1013" s="33"/>
      <c r="H1013" s="33"/>
      <c r="I1013" s="176"/>
      <c r="J1013" s="33"/>
      <c r="K1013" s="33"/>
      <c r="L1013" s="36"/>
      <c r="M1013" s="177"/>
      <c r="N1013" s="178"/>
      <c r="O1013" s="68"/>
      <c r="P1013" s="68"/>
      <c r="Q1013" s="68"/>
      <c r="R1013" s="68"/>
      <c r="S1013" s="68"/>
      <c r="T1013" s="69"/>
      <c r="U1013" s="31"/>
      <c r="V1013" s="31"/>
      <c r="W1013" s="31"/>
      <c r="X1013" s="31"/>
      <c r="Y1013" s="31"/>
      <c r="Z1013" s="31"/>
      <c r="AA1013" s="31"/>
      <c r="AB1013" s="31"/>
      <c r="AC1013" s="31"/>
      <c r="AD1013" s="31"/>
      <c r="AE1013" s="31"/>
      <c r="AT1013" s="14" t="s">
        <v>143</v>
      </c>
      <c r="AU1013" s="14" t="s">
        <v>78</v>
      </c>
    </row>
    <row r="1014" spans="1:65" s="2" customFormat="1" ht="19.5">
      <c r="A1014" s="31"/>
      <c r="B1014" s="32"/>
      <c r="C1014" s="33"/>
      <c r="D1014" s="174" t="s">
        <v>224</v>
      </c>
      <c r="E1014" s="33"/>
      <c r="F1014" s="179" t="s">
        <v>1899</v>
      </c>
      <c r="G1014" s="33"/>
      <c r="H1014" s="33"/>
      <c r="I1014" s="176"/>
      <c r="J1014" s="33"/>
      <c r="K1014" s="33"/>
      <c r="L1014" s="36"/>
      <c r="M1014" s="177"/>
      <c r="N1014" s="178"/>
      <c r="O1014" s="68"/>
      <c r="P1014" s="68"/>
      <c r="Q1014" s="68"/>
      <c r="R1014" s="68"/>
      <c r="S1014" s="68"/>
      <c r="T1014" s="69"/>
      <c r="U1014" s="31"/>
      <c r="V1014" s="31"/>
      <c r="W1014" s="31"/>
      <c r="X1014" s="31"/>
      <c r="Y1014" s="31"/>
      <c r="Z1014" s="31"/>
      <c r="AA1014" s="31"/>
      <c r="AB1014" s="31"/>
      <c r="AC1014" s="31"/>
      <c r="AD1014" s="31"/>
      <c r="AE1014" s="31"/>
      <c r="AT1014" s="14" t="s">
        <v>224</v>
      </c>
      <c r="AU1014" s="14" t="s">
        <v>78</v>
      </c>
    </row>
    <row r="1015" spans="1:65" s="2" customFormat="1" ht="16.5" customHeight="1">
      <c r="A1015" s="31"/>
      <c r="B1015" s="32"/>
      <c r="C1015" s="161" t="s">
        <v>1926</v>
      </c>
      <c r="D1015" s="161" t="s">
        <v>135</v>
      </c>
      <c r="E1015" s="162" t="s">
        <v>1927</v>
      </c>
      <c r="F1015" s="163" t="s">
        <v>1928</v>
      </c>
      <c r="G1015" s="164" t="s">
        <v>147</v>
      </c>
      <c r="H1015" s="165">
        <v>10</v>
      </c>
      <c r="I1015" s="166"/>
      <c r="J1015" s="167">
        <f>ROUND(I1015*H1015,2)</f>
        <v>0</v>
      </c>
      <c r="K1015" s="163" t="s">
        <v>139</v>
      </c>
      <c r="L1015" s="36"/>
      <c r="M1015" s="168" t="s">
        <v>1</v>
      </c>
      <c r="N1015" s="169" t="s">
        <v>43</v>
      </c>
      <c r="O1015" s="68"/>
      <c r="P1015" s="170">
        <f>O1015*H1015</f>
        <v>0</v>
      </c>
      <c r="Q1015" s="170">
        <v>0</v>
      </c>
      <c r="R1015" s="170">
        <f>Q1015*H1015</f>
        <v>0</v>
      </c>
      <c r="S1015" s="170">
        <v>0</v>
      </c>
      <c r="T1015" s="171">
        <f>S1015*H1015</f>
        <v>0</v>
      </c>
      <c r="U1015" s="31"/>
      <c r="V1015" s="31"/>
      <c r="W1015" s="31"/>
      <c r="X1015" s="31"/>
      <c r="Y1015" s="31"/>
      <c r="Z1015" s="31"/>
      <c r="AA1015" s="31"/>
      <c r="AB1015" s="31"/>
      <c r="AC1015" s="31"/>
      <c r="AD1015" s="31"/>
      <c r="AE1015" s="31"/>
      <c r="AR1015" s="172" t="s">
        <v>140</v>
      </c>
      <c r="AT1015" s="172" t="s">
        <v>135</v>
      </c>
      <c r="AU1015" s="172" t="s">
        <v>78</v>
      </c>
      <c r="AY1015" s="14" t="s">
        <v>141</v>
      </c>
      <c r="BE1015" s="173">
        <f>IF(N1015="základní",J1015,0)</f>
        <v>0</v>
      </c>
      <c r="BF1015" s="173">
        <f>IF(N1015="snížená",J1015,0)</f>
        <v>0</v>
      </c>
      <c r="BG1015" s="173">
        <f>IF(N1015="zákl. přenesená",J1015,0)</f>
        <v>0</v>
      </c>
      <c r="BH1015" s="173">
        <f>IF(N1015="sníž. přenesená",J1015,0)</f>
        <v>0</v>
      </c>
      <c r="BI1015" s="173">
        <f>IF(N1015="nulová",J1015,0)</f>
        <v>0</v>
      </c>
      <c r="BJ1015" s="14" t="s">
        <v>86</v>
      </c>
      <c r="BK1015" s="173">
        <f>ROUND(I1015*H1015,2)</f>
        <v>0</v>
      </c>
      <c r="BL1015" s="14" t="s">
        <v>140</v>
      </c>
      <c r="BM1015" s="172" t="s">
        <v>1929</v>
      </c>
    </row>
    <row r="1016" spans="1:65" s="2" customFormat="1" ht="29.25">
      <c r="A1016" s="31"/>
      <c r="B1016" s="32"/>
      <c r="C1016" s="33"/>
      <c r="D1016" s="174" t="s">
        <v>143</v>
      </c>
      <c r="E1016" s="33"/>
      <c r="F1016" s="175" t="s">
        <v>1930</v>
      </c>
      <c r="G1016" s="33"/>
      <c r="H1016" s="33"/>
      <c r="I1016" s="176"/>
      <c r="J1016" s="33"/>
      <c r="K1016" s="33"/>
      <c r="L1016" s="36"/>
      <c r="M1016" s="177"/>
      <c r="N1016" s="178"/>
      <c r="O1016" s="68"/>
      <c r="P1016" s="68"/>
      <c r="Q1016" s="68"/>
      <c r="R1016" s="68"/>
      <c r="S1016" s="68"/>
      <c r="T1016" s="69"/>
      <c r="U1016" s="31"/>
      <c r="V1016" s="31"/>
      <c r="W1016" s="31"/>
      <c r="X1016" s="31"/>
      <c r="Y1016" s="31"/>
      <c r="Z1016" s="31"/>
      <c r="AA1016" s="31"/>
      <c r="AB1016" s="31"/>
      <c r="AC1016" s="31"/>
      <c r="AD1016" s="31"/>
      <c r="AE1016" s="31"/>
      <c r="AT1016" s="14" t="s">
        <v>143</v>
      </c>
      <c r="AU1016" s="14" t="s">
        <v>78</v>
      </c>
    </row>
    <row r="1017" spans="1:65" s="2" customFormat="1" ht="19.5">
      <c r="A1017" s="31"/>
      <c r="B1017" s="32"/>
      <c r="C1017" s="33"/>
      <c r="D1017" s="174" t="s">
        <v>224</v>
      </c>
      <c r="E1017" s="33"/>
      <c r="F1017" s="179" t="s">
        <v>1899</v>
      </c>
      <c r="G1017" s="33"/>
      <c r="H1017" s="33"/>
      <c r="I1017" s="176"/>
      <c r="J1017" s="33"/>
      <c r="K1017" s="33"/>
      <c r="L1017" s="36"/>
      <c r="M1017" s="177"/>
      <c r="N1017" s="178"/>
      <c r="O1017" s="68"/>
      <c r="P1017" s="68"/>
      <c r="Q1017" s="68"/>
      <c r="R1017" s="68"/>
      <c r="S1017" s="68"/>
      <c r="T1017" s="69"/>
      <c r="U1017" s="31"/>
      <c r="V1017" s="31"/>
      <c r="W1017" s="31"/>
      <c r="X1017" s="31"/>
      <c r="Y1017" s="31"/>
      <c r="Z1017" s="31"/>
      <c r="AA1017" s="31"/>
      <c r="AB1017" s="31"/>
      <c r="AC1017" s="31"/>
      <c r="AD1017" s="31"/>
      <c r="AE1017" s="31"/>
      <c r="AT1017" s="14" t="s">
        <v>224</v>
      </c>
      <c r="AU1017" s="14" t="s">
        <v>78</v>
      </c>
    </row>
    <row r="1018" spans="1:65" s="2" customFormat="1" ht="16.5" customHeight="1">
      <c r="A1018" s="31"/>
      <c r="B1018" s="32"/>
      <c r="C1018" s="161" t="s">
        <v>1931</v>
      </c>
      <c r="D1018" s="161" t="s">
        <v>135</v>
      </c>
      <c r="E1018" s="162" t="s">
        <v>1932</v>
      </c>
      <c r="F1018" s="163" t="s">
        <v>1933</v>
      </c>
      <c r="G1018" s="164" t="s">
        <v>147</v>
      </c>
      <c r="H1018" s="165">
        <v>10</v>
      </c>
      <c r="I1018" s="166"/>
      <c r="J1018" s="167">
        <f>ROUND(I1018*H1018,2)</f>
        <v>0</v>
      </c>
      <c r="K1018" s="163" t="s">
        <v>139</v>
      </c>
      <c r="L1018" s="36"/>
      <c r="M1018" s="168" t="s">
        <v>1</v>
      </c>
      <c r="N1018" s="169" t="s">
        <v>43</v>
      </c>
      <c r="O1018" s="68"/>
      <c r="P1018" s="170">
        <f>O1018*H1018</f>
        <v>0</v>
      </c>
      <c r="Q1018" s="170">
        <v>0</v>
      </c>
      <c r="R1018" s="170">
        <f>Q1018*H1018</f>
        <v>0</v>
      </c>
      <c r="S1018" s="170">
        <v>0</v>
      </c>
      <c r="T1018" s="171">
        <f>S1018*H1018</f>
        <v>0</v>
      </c>
      <c r="U1018" s="31"/>
      <c r="V1018" s="31"/>
      <c r="W1018" s="31"/>
      <c r="X1018" s="31"/>
      <c r="Y1018" s="31"/>
      <c r="Z1018" s="31"/>
      <c r="AA1018" s="31"/>
      <c r="AB1018" s="31"/>
      <c r="AC1018" s="31"/>
      <c r="AD1018" s="31"/>
      <c r="AE1018" s="31"/>
      <c r="AR1018" s="172" t="s">
        <v>140</v>
      </c>
      <c r="AT1018" s="172" t="s">
        <v>135</v>
      </c>
      <c r="AU1018" s="172" t="s">
        <v>78</v>
      </c>
      <c r="AY1018" s="14" t="s">
        <v>141</v>
      </c>
      <c r="BE1018" s="173">
        <f>IF(N1018="základní",J1018,0)</f>
        <v>0</v>
      </c>
      <c r="BF1018" s="173">
        <f>IF(N1018="snížená",J1018,0)</f>
        <v>0</v>
      </c>
      <c r="BG1018" s="173">
        <f>IF(N1018="zákl. přenesená",J1018,0)</f>
        <v>0</v>
      </c>
      <c r="BH1018" s="173">
        <f>IF(N1018="sníž. přenesená",J1018,0)</f>
        <v>0</v>
      </c>
      <c r="BI1018" s="173">
        <f>IF(N1018="nulová",J1018,0)</f>
        <v>0</v>
      </c>
      <c r="BJ1018" s="14" t="s">
        <v>86</v>
      </c>
      <c r="BK1018" s="173">
        <f>ROUND(I1018*H1018,2)</f>
        <v>0</v>
      </c>
      <c r="BL1018" s="14" t="s">
        <v>140</v>
      </c>
      <c r="BM1018" s="172" t="s">
        <v>1934</v>
      </c>
    </row>
    <row r="1019" spans="1:65" s="2" customFormat="1" ht="29.25">
      <c r="A1019" s="31"/>
      <c r="B1019" s="32"/>
      <c r="C1019" s="33"/>
      <c r="D1019" s="174" t="s">
        <v>143</v>
      </c>
      <c r="E1019" s="33"/>
      <c r="F1019" s="175" t="s">
        <v>1935</v>
      </c>
      <c r="G1019" s="33"/>
      <c r="H1019" s="33"/>
      <c r="I1019" s="176"/>
      <c r="J1019" s="33"/>
      <c r="K1019" s="33"/>
      <c r="L1019" s="36"/>
      <c r="M1019" s="177"/>
      <c r="N1019" s="178"/>
      <c r="O1019" s="68"/>
      <c r="P1019" s="68"/>
      <c r="Q1019" s="68"/>
      <c r="R1019" s="68"/>
      <c r="S1019" s="68"/>
      <c r="T1019" s="69"/>
      <c r="U1019" s="31"/>
      <c r="V1019" s="31"/>
      <c r="W1019" s="31"/>
      <c r="X1019" s="31"/>
      <c r="Y1019" s="31"/>
      <c r="Z1019" s="31"/>
      <c r="AA1019" s="31"/>
      <c r="AB1019" s="31"/>
      <c r="AC1019" s="31"/>
      <c r="AD1019" s="31"/>
      <c r="AE1019" s="31"/>
      <c r="AT1019" s="14" t="s">
        <v>143</v>
      </c>
      <c r="AU1019" s="14" t="s">
        <v>78</v>
      </c>
    </row>
    <row r="1020" spans="1:65" s="2" customFormat="1" ht="19.5">
      <c r="A1020" s="31"/>
      <c r="B1020" s="32"/>
      <c r="C1020" s="33"/>
      <c r="D1020" s="174" t="s">
        <v>224</v>
      </c>
      <c r="E1020" s="33"/>
      <c r="F1020" s="179" t="s">
        <v>1899</v>
      </c>
      <c r="G1020" s="33"/>
      <c r="H1020" s="33"/>
      <c r="I1020" s="176"/>
      <c r="J1020" s="33"/>
      <c r="K1020" s="33"/>
      <c r="L1020" s="36"/>
      <c r="M1020" s="177"/>
      <c r="N1020" s="178"/>
      <c r="O1020" s="68"/>
      <c r="P1020" s="68"/>
      <c r="Q1020" s="68"/>
      <c r="R1020" s="68"/>
      <c r="S1020" s="68"/>
      <c r="T1020" s="69"/>
      <c r="U1020" s="31"/>
      <c r="V1020" s="31"/>
      <c r="W1020" s="31"/>
      <c r="X1020" s="31"/>
      <c r="Y1020" s="31"/>
      <c r="Z1020" s="31"/>
      <c r="AA1020" s="31"/>
      <c r="AB1020" s="31"/>
      <c r="AC1020" s="31"/>
      <c r="AD1020" s="31"/>
      <c r="AE1020" s="31"/>
      <c r="AT1020" s="14" t="s">
        <v>224</v>
      </c>
      <c r="AU1020" s="14" t="s">
        <v>78</v>
      </c>
    </row>
    <row r="1021" spans="1:65" s="2" customFormat="1" ht="16.5" customHeight="1">
      <c r="A1021" s="31"/>
      <c r="B1021" s="32"/>
      <c r="C1021" s="161" t="s">
        <v>1936</v>
      </c>
      <c r="D1021" s="161" t="s">
        <v>135</v>
      </c>
      <c r="E1021" s="162" t="s">
        <v>1937</v>
      </c>
      <c r="F1021" s="163" t="s">
        <v>1938</v>
      </c>
      <c r="G1021" s="164" t="s">
        <v>147</v>
      </c>
      <c r="H1021" s="165">
        <v>10</v>
      </c>
      <c r="I1021" s="166"/>
      <c r="J1021" s="167">
        <f>ROUND(I1021*H1021,2)</f>
        <v>0</v>
      </c>
      <c r="K1021" s="163" t="s">
        <v>139</v>
      </c>
      <c r="L1021" s="36"/>
      <c r="M1021" s="168" t="s">
        <v>1</v>
      </c>
      <c r="N1021" s="169" t="s">
        <v>43</v>
      </c>
      <c r="O1021" s="68"/>
      <c r="P1021" s="170">
        <f>O1021*H1021</f>
        <v>0</v>
      </c>
      <c r="Q1021" s="170">
        <v>0</v>
      </c>
      <c r="R1021" s="170">
        <f>Q1021*H1021</f>
        <v>0</v>
      </c>
      <c r="S1021" s="170">
        <v>0</v>
      </c>
      <c r="T1021" s="171">
        <f>S1021*H1021</f>
        <v>0</v>
      </c>
      <c r="U1021" s="31"/>
      <c r="V1021" s="31"/>
      <c r="W1021" s="31"/>
      <c r="X1021" s="31"/>
      <c r="Y1021" s="31"/>
      <c r="Z1021" s="31"/>
      <c r="AA1021" s="31"/>
      <c r="AB1021" s="31"/>
      <c r="AC1021" s="31"/>
      <c r="AD1021" s="31"/>
      <c r="AE1021" s="31"/>
      <c r="AR1021" s="172" t="s">
        <v>140</v>
      </c>
      <c r="AT1021" s="172" t="s">
        <v>135</v>
      </c>
      <c r="AU1021" s="172" t="s">
        <v>78</v>
      </c>
      <c r="AY1021" s="14" t="s">
        <v>141</v>
      </c>
      <c r="BE1021" s="173">
        <f>IF(N1021="základní",J1021,0)</f>
        <v>0</v>
      </c>
      <c r="BF1021" s="173">
        <f>IF(N1021="snížená",J1021,0)</f>
        <v>0</v>
      </c>
      <c r="BG1021" s="173">
        <f>IF(N1021="zákl. přenesená",J1021,0)</f>
        <v>0</v>
      </c>
      <c r="BH1021" s="173">
        <f>IF(N1021="sníž. přenesená",J1021,0)</f>
        <v>0</v>
      </c>
      <c r="BI1021" s="173">
        <f>IF(N1021="nulová",J1021,0)</f>
        <v>0</v>
      </c>
      <c r="BJ1021" s="14" t="s">
        <v>86</v>
      </c>
      <c r="BK1021" s="173">
        <f>ROUND(I1021*H1021,2)</f>
        <v>0</v>
      </c>
      <c r="BL1021" s="14" t="s">
        <v>140</v>
      </c>
      <c r="BM1021" s="172" t="s">
        <v>1939</v>
      </c>
    </row>
    <row r="1022" spans="1:65" s="2" customFormat="1" ht="29.25">
      <c r="A1022" s="31"/>
      <c r="B1022" s="32"/>
      <c r="C1022" s="33"/>
      <c r="D1022" s="174" t="s">
        <v>143</v>
      </c>
      <c r="E1022" s="33"/>
      <c r="F1022" s="175" t="s">
        <v>1940</v>
      </c>
      <c r="G1022" s="33"/>
      <c r="H1022" s="33"/>
      <c r="I1022" s="176"/>
      <c r="J1022" s="33"/>
      <c r="K1022" s="33"/>
      <c r="L1022" s="36"/>
      <c r="M1022" s="177"/>
      <c r="N1022" s="178"/>
      <c r="O1022" s="68"/>
      <c r="P1022" s="68"/>
      <c r="Q1022" s="68"/>
      <c r="R1022" s="68"/>
      <c r="S1022" s="68"/>
      <c r="T1022" s="69"/>
      <c r="U1022" s="31"/>
      <c r="V1022" s="31"/>
      <c r="W1022" s="31"/>
      <c r="X1022" s="31"/>
      <c r="Y1022" s="31"/>
      <c r="Z1022" s="31"/>
      <c r="AA1022" s="31"/>
      <c r="AB1022" s="31"/>
      <c r="AC1022" s="31"/>
      <c r="AD1022" s="31"/>
      <c r="AE1022" s="31"/>
      <c r="AT1022" s="14" t="s">
        <v>143</v>
      </c>
      <c r="AU1022" s="14" t="s">
        <v>78</v>
      </c>
    </row>
    <row r="1023" spans="1:65" s="2" customFormat="1" ht="19.5">
      <c r="A1023" s="31"/>
      <c r="B1023" s="32"/>
      <c r="C1023" s="33"/>
      <c r="D1023" s="174" t="s">
        <v>224</v>
      </c>
      <c r="E1023" s="33"/>
      <c r="F1023" s="179" t="s">
        <v>1905</v>
      </c>
      <c r="G1023" s="33"/>
      <c r="H1023" s="33"/>
      <c r="I1023" s="176"/>
      <c r="J1023" s="33"/>
      <c r="K1023" s="33"/>
      <c r="L1023" s="36"/>
      <c r="M1023" s="177"/>
      <c r="N1023" s="178"/>
      <c r="O1023" s="68"/>
      <c r="P1023" s="68"/>
      <c r="Q1023" s="68"/>
      <c r="R1023" s="68"/>
      <c r="S1023" s="68"/>
      <c r="T1023" s="69"/>
      <c r="U1023" s="31"/>
      <c r="V1023" s="31"/>
      <c r="W1023" s="31"/>
      <c r="X1023" s="31"/>
      <c r="Y1023" s="31"/>
      <c r="Z1023" s="31"/>
      <c r="AA1023" s="31"/>
      <c r="AB1023" s="31"/>
      <c r="AC1023" s="31"/>
      <c r="AD1023" s="31"/>
      <c r="AE1023" s="31"/>
      <c r="AT1023" s="14" t="s">
        <v>224</v>
      </c>
      <c r="AU1023" s="14" t="s">
        <v>78</v>
      </c>
    </row>
    <row r="1024" spans="1:65" s="2" customFormat="1" ht="16.5" customHeight="1">
      <c r="A1024" s="31"/>
      <c r="B1024" s="32"/>
      <c r="C1024" s="161" t="s">
        <v>1941</v>
      </c>
      <c r="D1024" s="161" t="s">
        <v>135</v>
      </c>
      <c r="E1024" s="162" t="s">
        <v>1942</v>
      </c>
      <c r="F1024" s="163" t="s">
        <v>1943</v>
      </c>
      <c r="G1024" s="164" t="s">
        <v>147</v>
      </c>
      <c r="H1024" s="165">
        <v>10</v>
      </c>
      <c r="I1024" s="166"/>
      <c r="J1024" s="167">
        <f>ROUND(I1024*H1024,2)</f>
        <v>0</v>
      </c>
      <c r="K1024" s="163" t="s">
        <v>139</v>
      </c>
      <c r="L1024" s="36"/>
      <c r="M1024" s="168" t="s">
        <v>1</v>
      </c>
      <c r="N1024" s="169" t="s">
        <v>43</v>
      </c>
      <c r="O1024" s="68"/>
      <c r="P1024" s="170">
        <f>O1024*H1024</f>
        <v>0</v>
      </c>
      <c r="Q1024" s="170">
        <v>0</v>
      </c>
      <c r="R1024" s="170">
        <f>Q1024*H1024</f>
        <v>0</v>
      </c>
      <c r="S1024" s="170">
        <v>0</v>
      </c>
      <c r="T1024" s="171">
        <f>S1024*H1024</f>
        <v>0</v>
      </c>
      <c r="U1024" s="31"/>
      <c r="V1024" s="31"/>
      <c r="W1024" s="31"/>
      <c r="X1024" s="31"/>
      <c r="Y1024" s="31"/>
      <c r="Z1024" s="31"/>
      <c r="AA1024" s="31"/>
      <c r="AB1024" s="31"/>
      <c r="AC1024" s="31"/>
      <c r="AD1024" s="31"/>
      <c r="AE1024" s="31"/>
      <c r="AR1024" s="172" t="s">
        <v>140</v>
      </c>
      <c r="AT1024" s="172" t="s">
        <v>135</v>
      </c>
      <c r="AU1024" s="172" t="s">
        <v>78</v>
      </c>
      <c r="AY1024" s="14" t="s">
        <v>141</v>
      </c>
      <c r="BE1024" s="173">
        <f>IF(N1024="základní",J1024,0)</f>
        <v>0</v>
      </c>
      <c r="BF1024" s="173">
        <f>IF(N1024="snížená",J1024,0)</f>
        <v>0</v>
      </c>
      <c r="BG1024" s="173">
        <f>IF(N1024="zákl. přenesená",J1024,0)</f>
        <v>0</v>
      </c>
      <c r="BH1024" s="173">
        <f>IF(N1024="sníž. přenesená",J1024,0)</f>
        <v>0</v>
      </c>
      <c r="BI1024" s="173">
        <f>IF(N1024="nulová",J1024,0)</f>
        <v>0</v>
      </c>
      <c r="BJ1024" s="14" t="s">
        <v>86</v>
      </c>
      <c r="BK1024" s="173">
        <f>ROUND(I1024*H1024,2)</f>
        <v>0</v>
      </c>
      <c r="BL1024" s="14" t="s">
        <v>140</v>
      </c>
      <c r="BM1024" s="172" t="s">
        <v>1944</v>
      </c>
    </row>
    <row r="1025" spans="1:65" s="2" customFormat="1" ht="29.25">
      <c r="A1025" s="31"/>
      <c r="B1025" s="32"/>
      <c r="C1025" s="33"/>
      <c r="D1025" s="174" t="s">
        <v>143</v>
      </c>
      <c r="E1025" s="33"/>
      <c r="F1025" s="175" t="s">
        <v>1945</v>
      </c>
      <c r="G1025" s="33"/>
      <c r="H1025" s="33"/>
      <c r="I1025" s="176"/>
      <c r="J1025" s="33"/>
      <c r="K1025" s="33"/>
      <c r="L1025" s="36"/>
      <c r="M1025" s="177"/>
      <c r="N1025" s="178"/>
      <c r="O1025" s="68"/>
      <c r="P1025" s="68"/>
      <c r="Q1025" s="68"/>
      <c r="R1025" s="68"/>
      <c r="S1025" s="68"/>
      <c r="T1025" s="69"/>
      <c r="U1025" s="31"/>
      <c r="V1025" s="31"/>
      <c r="W1025" s="31"/>
      <c r="X1025" s="31"/>
      <c r="Y1025" s="31"/>
      <c r="Z1025" s="31"/>
      <c r="AA1025" s="31"/>
      <c r="AB1025" s="31"/>
      <c r="AC1025" s="31"/>
      <c r="AD1025" s="31"/>
      <c r="AE1025" s="31"/>
      <c r="AT1025" s="14" t="s">
        <v>143</v>
      </c>
      <c r="AU1025" s="14" t="s">
        <v>78</v>
      </c>
    </row>
    <row r="1026" spans="1:65" s="2" customFormat="1" ht="19.5">
      <c r="A1026" s="31"/>
      <c r="B1026" s="32"/>
      <c r="C1026" s="33"/>
      <c r="D1026" s="174" t="s">
        <v>224</v>
      </c>
      <c r="E1026" s="33"/>
      <c r="F1026" s="179" t="s">
        <v>1905</v>
      </c>
      <c r="G1026" s="33"/>
      <c r="H1026" s="33"/>
      <c r="I1026" s="176"/>
      <c r="J1026" s="33"/>
      <c r="K1026" s="33"/>
      <c r="L1026" s="36"/>
      <c r="M1026" s="177"/>
      <c r="N1026" s="178"/>
      <c r="O1026" s="68"/>
      <c r="P1026" s="68"/>
      <c r="Q1026" s="68"/>
      <c r="R1026" s="68"/>
      <c r="S1026" s="68"/>
      <c r="T1026" s="69"/>
      <c r="U1026" s="31"/>
      <c r="V1026" s="31"/>
      <c r="W1026" s="31"/>
      <c r="X1026" s="31"/>
      <c r="Y1026" s="31"/>
      <c r="Z1026" s="31"/>
      <c r="AA1026" s="31"/>
      <c r="AB1026" s="31"/>
      <c r="AC1026" s="31"/>
      <c r="AD1026" s="31"/>
      <c r="AE1026" s="31"/>
      <c r="AT1026" s="14" t="s">
        <v>224</v>
      </c>
      <c r="AU1026" s="14" t="s">
        <v>78</v>
      </c>
    </row>
    <row r="1027" spans="1:65" s="2" customFormat="1" ht="21.75" customHeight="1">
      <c r="A1027" s="31"/>
      <c r="B1027" s="32"/>
      <c r="C1027" s="161" t="s">
        <v>1946</v>
      </c>
      <c r="D1027" s="161" t="s">
        <v>135</v>
      </c>
      <c r="E1027" s="162" t="s">
        <v>1947</v>
      </c>
      <c r="F1027" s="163" t="s">
        <v>1948</v>
      </c>
      <c r="G1027" s="164" t="s">
        <v>147</v>
      </c>
      <c r="H1027" s="165">
        <v>10</v>
      </c>
      <c r="I1027" s="166"/>
      <c r="J1027" s="167">
        <f>ROUND(I1027*H1027,2)</f>
        <v>0</v>
      </c>
      <c r="K1027" s="163" t="s">
        <v>139</v>
      </c>
      <c r="L1027" s="36"/>
      <c r="M1027" s="168" t="s">
        <v>1</v>
      </c>
      <c r="N1027" s="169" t="s">
        <v>43</v>
      </c>
      <c r="O1027" s="68"/>
      <c r="P1027" s="170">
        <f>O1027*H1027</f>
        <v>0</v>
      </c>
      <c r="Q1027" s="170">
        <v>0</v>
      </c>
      <c r="R1027" s="170">
        <f>Q1027*H1027</f>
        <v>0</v>
      </c>
      <c r="S1027" s="170">
        <v>0</v>
      </c>
      <c r="T1027" s="171">
        <f>S1027*H1027</f>
        <v>0</v>
      </c>
      <c r="U1027" s="31"/>
      <c r="V1027" s="31"/>
      <c r="W1027" s="31"/>
      <c r="X1027" s="31"/>
      <c r="Y1027" s="31"/>
      <c r="Z1027" s="31"/>
      <c r="AA1027" s="31"/>
      <c r="AB1027" s="31"/>
      <c r="AC1027" s="31"/>
      <c r="AD1027" s="31"/>
      <c r="AE1027" s="31"/>
      <c r="AR1027" s="172" t="s">
        <v>140</v>
      </c>
      <c r="AT1027" s="172" t="s">
        <v>135</v>
      </c>
      <c r="AU1027" s="172" t="s">
        <v>78</v>
      </c>
      <c r="AY1027" s="14" t="s">
        <v>141</v>
      </c>
      <c r="BE1027" s="173">
        <f>IF(N1027="základní",J1027,0)</f>
        <v>0</v>
      </c>
      <c r="BF1027" s="173">
        <f>IF(N1027="snížená",J1027,0)</f>
        <v>0</v>
      </c>
      <c r="BG1027" s="173">
        <f>IF(N1027="zákl. přenesená",J1027,0)</f>
        <v>0</v>
      </c>
      <c r="BH1027" s="173">
        <f>IF(N1027="sníž. přenesená",J1027,0)</f>
        <v>0</v>
      </c>
      <c r="BI1027" s="173">
        <f>IF(N1027="nulová",J1027,0)</f>
        <v>0</v>
      </c>
      <c r="BJ1027" s="14" t="s">
        <v>86</v>
      </c>
      <c r="BK1027" s="173">
        <f>ROUND(I1027*H1027,2)</f>
        <v>0</v>
      </c>
      <c r="BL1027" s="14" t="s">
        <v>140</v>
      </c>
      <c r="BM1027" s="172" t="s">
        <v>1949</v>
      </c>
    </row>
    <row r="1028" spans="1:65" s="2" customFormat="1" ht="29.25">
      <c r="A1028" s="31"/>
      <c r="B1028" s="32"/>
      <c r="C1028" s="33"/>
      <c r="D1028" s="174" t="s">
        <v>143</v>
      </c>
      <c r="E1028" s="33"/>
      <c r="F1028" s="175" t="s">
        <v>1950</v>
      </c>
      <c r="G1028" s="33"/>
      <c r="H1028" s="33"/>
      <c r="I1028" s="176"/>
      <c r="J1028" s="33"/>
      <c r="K1028" s="33"/>
      <c r="L1028" s="36"/>
      <c r="M1028" s="177"/>
      <c r="N1028" s="178"/>
      <c r="O1028" s="68"/>
      <c r="P1028" s="68"/>
      <c r="Q1028" s="68"/>
      <c r="R1028" s="68"/>
      <c r="S1028" s="68"/>
      <c r="T1028" s="69"/>
      <c r="U1028" s="31"/>
      <c r="V1028" s="31"/>
      <c r="W1028" s="31"/>
      <c r="X1028" s="31"/>
      <c r="Y1028" s="31"/>
      <c r="Z1028" s="31"/>
      <c r="AA1028" s="31"/>
      <c r="AB1028" s="31"/>
      <c r="AC1028" s="31"/>
      <c r="AD1028" s="31"/>
      <c r="AE1028" s="31"/>
      <c r="AT1028" s="14" t="s">
        <v>143</v>
      </c>
      <c r="AU1028" s="14" t="s">
        <v>78</v>
      </c>
    </row>
    <row r="1029" spans="1:65" s="2" customFormat="1" ht="19.5">
      <c r="A1029" s="31"/>
      <c r="B1029" s="32"/>
      <c r="C1029" s="33"/>
      <c r="D1029" s="174" t="s">
        <v>224</v>
      </c>
      <c r="E1029" s="33"/>
      <c r="F1029" s="179" t="s">
        <v>1905</v>
      </c>
      <c r="G1029" s="33"/>
      <c r="H1029" s="33"/>
      <c r="I1029" s="176"/>
      <c r="J1029" s="33"/>
      <c r="K1029" s="33"/>
      <c r="L1029" s="36"/>
      <c r="M1029" s="177"/>
      <c r="N1029" s="178"/>
      <c r="O1029" s="68"/>
      <c r="P1029" s="68"/>
      <c r="Q1029" s="68"/>
      <c r="R1029" s="68"/>
      <c r="S1029" s="68"/>
      <c r="T1029" s="69"/>
      <c r="U1029" s="31"/>
      <c r="V1029" s="31"/>
      <c r="W1029" s="31"/>
      <c r="X1029" s="31"/>
      <c r="Y1029" s="31"/>
      <c r="Z1029" s="31"/>
      <c r="AA1029" s="31"/>
      <c r="AB1029" s="31"/>
      <c r="AC1029" s="31"/>
      <c r="AD1029" s="31"/>
      <c r="AE1029" s="31"/>
      <c r="AT1029" s="14" t="s">
        <v>224</v>
      </c>
      <c r="AU1029" s="14" t="s">
        <v>78</v>
      </c>
    </row>
    <row r="1030" spans="1:65" s="2" customFormat="1" ht="24.2" customHeight="1">
      <c r="A1030" s="31"/>
      <c r="B1030" s="32"/>
      <c r="C1030" s="161" t="s">
        <v>1951</v>
      </c>
      <c r="D1030" s="161" t="s">
        <v>135</v>
      </c>
      <c r="E1030" s="162" t="s">
        <v>1952</v>
      </c>
      <c r="F1030" s="163" t="s">
        <v>1953</v>
      </c>
      <c r="G1030" s="164" t="s">
        <v>147</v>
      </c>
      <c r="H1030" s="165">
        <v>10</v>
      </c>
      <c r="I1030" s="166"/>
      <c r="J1030" s="167">
        <f>ROUND(I1030*H1030,2)</f>
        <v>0</v>
      </c>
      <c r="K1030" s="163" t="s">
        <v>139</v>
      </c>
      <c r="L1030" s="36"/>
      <c r="M1030" s="168" t="s">
        <v>1</v>
      </c>
      <c r="N1030" s="169" t="s">
        <v>43</v>
      </c>
      <c r="O1030" s="68"/>
      <c r="P1030" s="170">
        <f>O1030*H1030</f>
        <v>0</v>
      </c>
      <c r="Q1030" s="170">
        <v>0</v>
      </c>
      <c r="R1030" s="170">
        <f>Q1030*H1030</f>
        <v>0</v>
      </c>
      <c r="S1030" s="170">
        <v>0</v>
      </c>
      <c r="T1030" s="171">
        <f>S1030*H1030</f>
        <v>0</v>
      </c>
      <c r="U1030" s="31"/>
      <c r="V1030" s="31"/>
      <c r="W1030" s="31"/>
      <c r="X1030" s="31"/>
      <c r="Y1030" s="31"/>
      <c r="Z1030" s="31"/>
      <c r="AA1030" s="31"/>
      <c r="AB1030" s="31"/>
      <c r="AC1030" s="31"/>
      <c r="AD1030" s="31"/>
      <c r="AE1030" s="31"/>
      <c r="AR1030" s="172" t="s">
        <v>140</v>
      </c>
      <c r="AT1030" s="172" t="s">
        <v>135</v>
      </c>
      <c r="AU1030" s="172" t="s">
        <v>78</v>
      </c>
      <c r="AY1030" s="14" t="s">
        <v>141</v>
      </c>
      <c r="BE1030" s="173">
        <f>IF(N1030="základní",J1030,0)</f>
        <v>0</v>
      </c>
      <c r="BF1030" s="173">
        <f>IF(N1030="snížená",J1030,0)</f>
        <v>0</v>
      </c>
      <c r="BG1030" s="173">
        <f>IF(N1030="zákl. přenesená",J1030,0)</f>
        <v>0</v>
      </c>
      <c r="BH1030" s="173">
        <f>IF(N1030="sníž. přenesená",J1030,0)</f>
        <v>0</v>
      </c>
      <c r="BI1030" s="173">
        <f>IF(N1030="nulová",J1030,0)</f>
        <v>0</v>
      </c>
      <c r="BJ1030" s="14" t="s">
        <v>86</v>
      </c>
      <c r="BK1030" s="173">
        <f>ROUND(I1030*H1030,2)</f>
        <v>0</v>
      </c>
      <c r="BL1030" s="14" t="s">
        <v>140</v>
      </c>
      <c r="BM1030" s="172" t="s">
        <v>1954</v>
      </c>
    </row>
    <row r="1031" spans="1:65" s="2" customFormat="1" ht="39">
      <c r="A1031" s="31"/>
      <c r="B1031" s="32"/>
      <c r="C1031" s="33"/>
      <c r="D1031" s="174" t="s">
        <v>143</v>
      </c>
      <c r="E1031" s="33"/>
      <c r="F1031" s="175" t="s">
        <v>1955</v>
      </c>
      <c r="G1031" s="33"/>
      <c r="H1031" s="33"/>
      <c r="I1031" s="176"/>
      <c r="J1031" s="33"/>
      <c r="K1031" s="33"/>
      <c r="L1031" s="36"/>
      <c r="M1031" s="177"/>
      <c r="N1031" s="178"/>
      <c r="O1031" s="68"/>
      <c r="P1031" s="68"/>
      <c r="Q1031" s="68"/>
      <c r="R1031" s="68"/>
      <c r="S1031" s="68"/>
      <c r="T1031" s="69"/>
      <c r="U1031" s="31"/>
      <c r="V1031" s="31"/>
      <c r="W1031" s="31"/>
      <c r="X1031" s="31"/>
      <c r="Y1031" s="31"/>
      <c r="Z1031" s="31"/>
      <c r="AA1031" s="31"/>
      <c r="AB1031" s="31"/>
      <c r="AC1031" s="31"/>
      <c r="AD1031" s="31"/>
      <c r="AE1031" s="31"/>
      <c r="AT1031" s="14" t="s">
        <v>143</v>
      </c>
      <c r="AU1031" s="14" t="s">
        <v>78</v>
      </c>
    </row>
    <row r="1032" spans="1:65" s="2" customFormat="1" ht="19.5">
      <c r="A1032" s="31"/>
      <c r="B1032" s="32"/>
      <c r="C1032" s="33"/>
      <c r="D1032" s="174" t="s">
        <v>224</v>
      </c>
      <c r="E1032" s="33"/>
      <c r="F1032" s="179" t="s">
        <v>1905</v>
      </c>
      <c r="G1032" s="33"/>
      <c r="H1032" s="33"/>
      <c r="I1032" s="176"/>
      <c r="J1032" s="33"/>
      <c r="K1032" s="33"/>
      <c r="L1032" s="36"/>
      <c r="M1032" s="177"/>
      <c r="N1032" s="178"/>
      <c r="O1032" s="68"/>
      <c r="P1032" s="68"/>
      <c r="Q1032" s="68"/>
      <c r="R1032" s="68"/>
      <c r="S1032" s="68"/>
      <c r="T1032" s="69"/>
      <c r="U1032" s="31"/>
      <c r="V1032" s="31"/>
      <c r="W1032" s="31"/>
      <c r="X1032" s="31"/>
      <c r="Y1032" s="31"/>
      <c r="Z1032" s="31"/>
      <c r="AA1032" s="31"/>
      <c r="AB1032" s="31"/>
      <c r="AC1032" s="31"/>
      <c r="AD1032" s="31"/>
      <c r="AE1032" s="31"/>
      <c r="AT1032" s="14" t="s">
        <v>224</v>
      </c>
      <c r="AU1032" s="14" t="s">
        <v>78</v>
      </c>
    </row>
    <row r="1033" spans="1:65" s="2" customFormat="1" ht="16.5" customHeight="1">
      <c r="A1033" s="31"/>
      <c r="B1033" s="32"/>
      <c r="C1033" s="161" t="s">
        <v>1956</v>
      </c>
      <c r="D1033" s="161" t="s">
        <v>135</v>
      </c>
      <c r="E1033" s="162" t="s">
        <v>1957</v>
      </c>
      <c r="F1033" s="163" t="s">
        <v>1958</v>
      </c>
      <c r="G1033" s="164" t="s">
        <v>147</v>
      </c>
      <c r="H1033" s="165">
        <v>20</v>
      </c>
      <c r="I1033" s="166"/>
      <c r="J1033" s="167">
        <f>ROUND(I1033*H1033,2)</f>
        <v>0</v>
      </c>
      <c r="K1033" s="163" t="s">
        <v>139</v>
      </c>
      <c r="L1033" s="36"/>
      <c r="M1033" s="168" t="s">
        <v>1</v>
      </c>
      <c r="N1033" s="169" t="s">
        <v>43</v>
      </c>
      <c r="O1033" s="68"/>
      <c r="P1033" s="170">
        <f>O1033*H1033</f>
        <v>0</v>
      </c>
      <c r="Q1033" s="170">
        <v>0</v>
      </c>
      <c r="R1033" s="170">
        <f>Q1033*H1033</f>
        <v>0</v>
      </c>
      <c r="S1033" s="170">
        <v>0</v>
      </c>
      <c r="T1033" s="171">
        <f>S1033*H1033</f>
        <v>0</v>
      </c>
      <c r="U1033" s="31"/>
      <c r="V1033" s="31"/>
      <c r="W1033" s="31"/>
      <c r="X1033" s="31"/>
      <c r="Y1033" s="31"/>
      <c r="Z1033" s="31"/>
      <c r="AA1033" s="31"/>
      <c r="AB1033" s="31"/>
      <c r="AC1033" s="31"/>
      <c r="AD1033" s="31"/>
      <c r="AE1033" s="31"/>
      <c r="AR1033" s="172" t="s">
        <v>140</v>
      </c>
      <c r="AT1033" s="172" t="s">
        <v>135</v>
      </c>
      <c r="AU1033" s="172" t="s">
        <v>78</v>
      </c>
      <c r="AY1033" s="14" t="s">
        <v>141</v>
      </c>
      <c r="BE1033" s="173">
        <f>IF(N1033="základní",J1033,0)</f>
        <v>0</v>
      </c>
      <c r="BF1033" s="173">
        <f>IF(N1033="snížená",J1033,0)</f>
        <v>0</v>
      </c>
      <c r="BG1033" s="173">
        <f>IF(N1033="zákl. přenesená",J1033,0)</f>
        <v>0</v>
      </c>
      <c r="BH1033" s="173">
        <f>IF(N1033="sníž. přenesená",J1033,0)</f>
        <v>0</v>
      </c>
      <c r="BI1033" s="173">
        <f>IF(N1033="nulová",J1033,0)</f>
        <v>0</v>
      </c>
      <c r="BJ1033" s="14" t="s">
        <v>86</v>
      </c>
      <c r="BK1033" s="173">
        <f>ROUND(I1033*H1033,2)</f>
        <v>0</v>
      </c>
      <c r="BL1033" s="14" t="s">
        <v>140</v>
      </c>
      <c r="BM1033" s="172" t="s">
        <v>1959</v>
      </c>
    </row>
    <row r="1034" spans="1:65" s="2" customFormat="1" ht="39">
      <c r="A1034" s="31"/>
      <c r="B1034" s="32"/>
      <c r="C1034" s="33"/>
      <c r="D1034" s="174" t="s">
        <v>143</v>
      </c>
      <c r="E1034" s="33"/>
      <c r="F1034" s="175" t="s">
        <v>1960</v>
      </c>
      <c r="G1034" s="33"/>
      <c r="H1034" s="33"/>
      <c r="I1034" s="176"/>
      <c r="J1034" s="33"/>
      <c r="K1034" s="33"/>
      <c r="L1034" s="36"/>
      <c r="M1034" s="177"/>
      <c r="N1034" s="178"/>
      <c r="O1034" s="68"/>
      <c r="P1034" s="68"/>
      <c r="Q1034" s="68"/>
      <c r="R1034" s="68"/>
      <c r="S1034" s="68"/>
      <c r="T1034" s="69"/>
      <c r="U1034" s="31"/>
      <c r="V1034" s="31"/>
      <c r="W1034" s="31"/>
      <c r="X1034" s="31"/>
      <c r="Y1034" s="31"/>
      <c r="Z1034" s="31"/>
      <c r="AA1034" s="31"/>
      <c r="AB1034" s="31"/>
      <c r="AC1034" s="31"/>
      <c r="AD1034" s="31"/>
      <c r="AE1034" s="31"/>
      <c r="AT1034" s="14" t="s">
        <v>143</v>
      </c>
      <c r="AU1034" s="14" t="s">
        <v>78</v>
      </c>
    </row>
    <row r="1035" spans="1:65" s="2" customFormat="1" ht="19.5">
      <c r="A1035" s="31"/>
      <c r="B1035" s="32"/>
      <c r="C1035" s="33"/>
      <c r="D1035" s="174" t="s">
        <v>224</v>
      </c>
      <c r="E1035" s="33"/>
      <c r="F1035" s="179" t="s">
        <v>1961</v>
      </c>
      <c r="G1035" s="33"/>
      <c r="H1035" s="33"/>
      <c r="I1035" s="176"/>
      <c r="J1035" s="33"/>
      <c r="K1035" s="33"/>
      <c r="L1035" s="36"/>
      <c r="M1035" s="177"/>
      <c r="N1035" s="178"/>
      <c r="O1035" s="68"/>
      <c r="P1035" s="68"/>
      <c r="Q1035" s="68"/>
      <c r="R1035" s="68"/>
      <c r="S1035" s="68"/>
      <c r="T1035" s="69"/>
      <c r="U1035" s="31"/>
      <c r="V1035" s="31"/>
      <c r="W1035" s="31"/>
      <c r="X1035" s="31"/>
      <c r="Y1035" s="31"/>
      <c r="Z1035" s="31"/>
      <c r="AA1035" s="31"/>
      <c r="AB1035" s="31"/>
      <c r="AC1035" s="31"/>
      <c r="AD1035" s="31"/>
      <c r="AE1035" s="31"/>
      <c r="AT1035" s="14" t="s">
        <v>224</v>
      </c>
      <c r="AU1035" s="14" t="s">
        <v>78</v>
      </c>
    </row>
    <row r="1036" spans="1:65" s="2" customFormat="1" ht="21.75" customHeight="1">
      <c r="A1036" s="31"/>
      <c r="B1036" s="32"/>
      <c r="C1036" s="161" t="s">
        <v>1962</v>
      </c>
      <c r="D1036" s="161" t="s">
        <v>135</v>
      </c>
      <c r="E1036" s="162" t="s">
        <v>1963</v>
      </c>
      <c r="F1036" s="163" t="s">
        <v>1964</v>
      </c>
      <c r="G1036" s="164" t="s">
        <v>147</v>
      </c>
      <c r="H1036" s="165">
        <v>20</v>
      </c>
      <c r="I1036" s="166"/>
      <c r="J1036" s="167">
        <f>ROUND(I1036*H1036,2)</f>
        <v>0</v>
      </c>
      <c r="K1036" s="163" t="s">
        <v>139</v>
      </c>
      <c r="L1036" s="36"/>
      <c r="M1036" s="168" t="s">
        <v>1</v>
      </c>
      <c r="N1036" s="169" t="s">
        <v>43</v>
      </c>
      <c r="O1036" s="68"/>
      <c r="P1036" s="170">
        <f>O1036*H1036</f>
        <v>0</v>
      </c>
      <c r="Q1036" s="170">
        <v>0</v>
      </c>
      <c r="R1036" s="170">
        <f>Q1036*H1036</f>
        <v>0</v>
      </c>
      <c r="S1036" s="170">
        <v>0</v>
      </c>
      <c r="T1036" s="171">
        <f>S1036*H1036</f>
        <v>0</v>
      </c>
      <c r="U1036" s="31"/>
      <c r="V1036" s="31"/>
      <c r="W1036" s="31"/>
      <c r="X1036" s="31"/>
      <c r="Y1036" s="31"/>
      <c r="Z1036" s="31"/>
      <c r="AA1036" s="31"/>
      <c r="AB1036" s="31"/>
      <c r="AC1036" s="31"/>
      <c r="AD1036" s="31"/>
      <c r="AE1036" s="31"/>
      <c r="AR1036" s="172" t="s">
        <v>140</v>
      </c>
      <c r="AT1036" s="172" t="s">
        <v>135</v>
      </c>
      <c r="AU1036" s="172" t="s">
        <v>78</v>
      </c>
      <c r="AY1036" s="14" t="s">
        <v>141</v>
      </c>
      <c r="BE1036" s="173">
        <f>IF(N1036="základní",J1036,0)</f>
        <v>0</v>
      </c>
      <c r="BF1036" s="173">
        <f>IF(N1036="snížená",J1036,0)</f>
        <v>0</v>
      </c>
      <c r="BG1036" s="173">
        <f>IF(N1036="zákl. přenesená",J1036,0)</f>
        <v>0</v>
      </c>
      <c r="BH1036" s="173">
        <f>IF(N1036="sníž. přenesená",J1036,0)</f>
        <v>0</v>
      </c>
      <c r="BI1036" s="173">
        <f>IF(N1036="nulová",J1036,0)</f>
        <v>0</v>
      </c>
      <c r="BJ1036" s="14" t="s">
        <v>86</v>
      </c>
      <c r="BK1036" s="173">
        <f>ROUND(I1036*H1036,2)</f>
        <v>0</v>
      </c>
      <c r="BL1036" s="14" t="s">
        <v>140</v>
      </c>
      <c r="BM1036" s="172" t="s">
        <v>1965</v>
      </c>
    </row>
    <row r="1037" spans="1:65" s="2" customFormat="1" ht="39">
      <c r="A1037" s="31"/>
      <c r="B1037" s="32"/>
      <c r="C1037" s="33"/>
      <c r="D1037" s="174" t="s">
        <v>143</v>
      </c>
      <c r="E1037" s="33"/>
      <c r="F1037" s="175" t="s">
        <v>1966</v>
      </c>
      <c r="G1037" s="33"/>
      <c r="H1037" s="33"/>
      <c r="I1037" s="176"/>
      <c r="J1037" s="33"/>
      <c r="K1037" s="33"/>
      <c r="L1037" s="36"/>
      <c r="M1037" s="177"/>
      <c r="N1037" s="178"/>
      <c r="O1037" s="68"/>
      <c r="P1037" s="68"/>
      <c r="Q1037" s="68"/>
      <c r="R1037" s="68"/>
      <c r="S1037" s="68"/>
      <c r="T1037" s="69"/>
      <c r="U1037" s="31"/>
      <c r="V1037" s="31"/>
      <c r="W1037" s="31"/>
      <c r="X1037" s="31"/>
      <c r="Y1037" s="31"/>
      <c r="Z1037" s="31"/>
      <c r="AA1037" s="31"/>
      <c r="AB1037" s="31"/>
      <c r="AC1037" s="31"/>
      <c r="AD1037" s="31"/>
      <c r="AE1037" s="31"/>
      <c r="AT1037" s="14" t="s">
        <v>143</v>
      </c>
      <c r="AU1037" s="14" t="s">
        <v>78</v>
      </c>
    </row>
    <row r="1038" spans="1:65" s="2" customFormat="1" ht="19.5">
      <c r="A1038" s="31"/>
      <c r="B1038" s="32"/>
      <c r="C1038" s="33"/>
      <c r="D1038" s="174" t="s">
        <v>224</v>
      </c>
      <c r="E1038" s="33"/>
      <c r="F1038" s="179" t="s">
        <v>1961</v>
      </c>
      <c r="G1038" s="33"/>
      <c r="H1038" s="33"/>
      <c r="I1038" s="176"/>
      <c r="J1038" s="33"/>
      <c r="K1038" s="33"/>
      <c r="L1038" s="36"/>
      <c r="M1038" s="177"/>
      <c r="N1038" s="178"/>
      <c r="O1038" s="68"/>
      <c r="P1038" s="68"/>
      <c r="Q1038" s="68"/>
      <c r="R1038" s="68"/>
      <c r="S1038" s="68"/>
      <c r="T1038" s="69"/>
      <c r="U1038" s="31"/>
      <c r="V1038" s="31"/>
      <c r="W1038" s="31"/>
      <c r="X1038" s="31"/>
      <c r="Y1038" s="31"/>
      <c r="Z1038" s="31"/>
      <c r="AA1038" s="31"/>
      <c r="AB1038" s="31"/>
      <c r="AC1038" s="31"/>
      <c r="AD1038" s="31"/>
      <c r="AE1038" s="31"/>
      <c r="AT1038" s="14" t="s">
        <v>224</v>
      </c>
      <c r="AU1038" s="14" t="s">
        <v>78</v>
      </c>
    </row>
    <row r="1039" spans="1:65" s="2" customFormat="1" ht="24.2" customHeight="1">
      <c r="A1039" s="31"/>
      <c r="B1039" s="32"/>
      <c r="C1039" s="161" t="s">
        <v>1967</v>
      </c>
      <c r="D1039" s="161" t="s">
        <v>135</v>
      </c>
      <c r="E1039" s="162" t="s">
        <v>1968</v>
      </c>
      <c r="F1039" s="163" t="s">
        <v>1969</v>
      </c>
      <c r="G1039" s="164" t="s">
        <v>147</v>
      </c>
      <c r="H1039" s="165">
        <v>20</v>
      </c>
      <c r="I1039" s="166"/>
      <c r="J1039" s="167">
        <f>ROUND(I1039*H1039,2)</f>
        <v>0</v>
      </c>
      <c r="K1039" s="163" t="s">
        <v>139</v>
      </c>
      <c r="L1039" s="36"/>
      <c r="M1039" s="168" t="s">
        <v>1</v>
      </c>
      <c r="N1039" s="169" t="s">
        <v>43</v>
      </c>
      <c r="O1039" s="68"/>
      <c r="P1039" s="170">
        <f>O1039*H1039</f>
        <v>0</v>
      </c>
      <c r="Q1039" s="170">
        <v>0</v>
      </c>
      <c r="R1039" s="170">
        <f>Q1039*H1039</f>
        <v>0</v>
      </c>
      <c r="S1039" s="170">
        <v>0</v>
      </c>
      <c r="T1039" s="171">
        <f>S1039*H1039</f>
        <v>0</v>
      </c>
      <c r="U1039" s="31"/>
      <c r="V1039" s="31"/>
      <c r="W1039" s="31"/>
      <c r="X1039" s="31"/>
      <c r="Y1039" s="31"/>
      <c r="Z1039" s="31"/>
      <c r="AA1039" s="31"/>
      <c r="AB1039" s="31"/>
      <c r="AC1039" s="31"/>
      <c r="AD1039" s="31"/>
      <c r="AE1039" s="31"/>
      <c r="AR1039" s="172" t="s">
        <v>140</v>
      </c>
      <c r="AT1039" s="172" t="s">
        <v>135</v>
      </c>
      <c r="AU1039" s="172" t="s">
        <v>78</v>
      </c>
      <c r="AY1039" s="14" t="s">
        <v>141</v>
      </c>
      <c r="BE1039" s="173">
        <f>IF(N1039="základní",J1039,0)</f>
        <v>0</v>
      </c>
      <c r="BF1039" s="173">
        <f>IF(N1039="snížená",J1039,0)</f>
        <v>0</v>
      </c>
      <c r="BG1039" s="173">
        <f>IF(N1039="zákl. přenesená",J1039,0)</f>
        <v>0</v>
      </c>
      <c r="BH1039" s="173">
        <f>IF(N1039="sníž. přenesená",J1039,0)</f>
        <v>0</v>
      </c>
      <c r="BI1039" s="173">
        <f>IF(N1039="nulová",J1039,0)</f>
        <v>0</v>
      </c>
      <c r="BJ1039" s="14" t="s">
        <v>86</v>
      </c>
      <c r="BK1039" s="173">
        <f>ROUND(I1039*H1039,2)</f>
        <v>0</v>
      </c>
      <c r="BL1039" s="14" t="s">
        <v>140</v>
      </c>
      <c r="BM1039" s="172" t="s">
        <v>1970</v>
      </c>
    </row>
    <row r="1040" spans="1:65" s="2" customFormat="1" ht="39">
      <c r="A1040" s="31"/>
      <c r="B1040" s="32"/>
      <c r="C1040" s="33"/>
      <c r="D1040" s="174" t="s">
        <v>143</v>
      </c>
      <c r="E1040" s="33"/>
      <c r="F1040" s="175" t="s">
        <v>1971</v>
      </c>
      <c r="G1040" s="33"/>
      <c r="H1040" s="33"/>
      <c r="I1040" s="176"/>
      <c r="J1040" s="33"/>
      <c r="K1040" s="33"/>
      <c r="L1040" s="36"/>
      <c r="M1040" s="177"/>
      <c r="N1040" s="178"/>
      <c r="O1040" s="68"/>
      <c r="P1040" s="68"/>
      <c r="Q1040" s="68"/>
      <c r="R1040" s="68"/>
      <c r="S1040" s="68"/>
      <c r="T1040" s="69"/>
      <c r="U1040" s="31"/>
      <c r="V1040" s="31"/>
      <c r="W1040" s="31"/>
      <c r="X1040" s="31"/>
      <c r="Y1040" s="31"/>
      <c r="Z1040" s="31"/>
      <c r="AA1040" s="31"/>
      <c r="AB1040" s="31"/>
      <c r="AC1040" s="31"/>
      <c r="AD1040" s="31"/>
      <c r="AE1040" s="31"/>
      <c r="AT1040" s="14" t="s">
        <v>143</v>
      </c>
      <c r="AU1040" s="14" t="s">
        <v>78</v>
      </c>
    </row>
    <row r="1041" spans="1:65" s="2" customFormat="1" ht="19.5">
      <c r="A1041" s="31"/>
      <c r="B1041" s="32"/>
      <c r="C1041" s="33"/>
      <c r="D1041" s="174" t="s">
        <v>224</v>
      </c>
      <c r="E1041" s="33"/>
      <c r="F1041" s="179" t="s">
        <v>1961</v>
      </c>
      <c r="G1041" s="33"/>
      <c r="H1041" s="33"/>
      <c r="I1041" s="176"/>
      <c r="J1041" s="33"/>
      <c r="K1041" s="33"/>
      <c r="L1041" s="36"/>
      <c r="M1041" s="177"/>
      <c r="N1041" s="178"/>
      <c r="O1041" s="68"/>
      <c r="P1041" s="68"/>
      <c r="Q1041" s="68"/>
      <c r="R1041" s="68"/>
      <c r="S1041" s="68"/>
      <c r="T1041" s="69"/>
      <c r="U1041" s="31"/>
      <c r="V1041" s="31"/>
      <c r="W1041" s="31"/>
      <c r="X1041" s="31"/>
      <c r="Y1041" s="31"/>
      <c r="Z1041" s="31"/>
      <c r="AA1041" s="31"/>
      <c r="AB1041" s="31"/>
      <c r="AC1041" s="31"/>
      <c r="AD1041" s="31"/>
      <c r="AE1041" s="31"/>
      <c r="AT1041" s="14" t="s">
        <v>224</v>
      </c>
      <c r="AU1041" s="14" t="s">
        <v>78</v>
      </c>
    </row>
    <row r="1042" spans="1:65" s="2" customFormat="1" ht="16.5" customHeight="1">
      <c r="A1042" s="31"/>
      <c r="B1042" s="32"/>
      <c r="C1042" s="161" t="s">
        <v>1972</v>
      </c>
      <c r="D1042" s="161" t="s">
        <v>135</v>
      </c>
      <c r="E1042" s="162" t="s">
        <v>1973</v>
      </c>
      <c r="F1042" s="163" t="s">
        <v>1974</v>
      </c>
      <c r="G1042" s="164" t="s">
        <v>147</v>
      </c>
      <c r="H1042" s="165">
        <v>20</v>
      </c>
      <c r="I1042" s="166"/>
      <c r="J1042" s="167">
        <f>ROUND(I1042*H1042,2)</f>
        <v>0</v>
      </c>
      <c r="K1042" s="163" t="s">
        <v>139</v>
      </c>
      <c r="L1042" s="36"/>
      <c r="M1042" s="168" t="s">
        <v>1</v>
      </c>
      <c r="N1042" s="169" t="s">
        <v>43</v>
      </c>
      <c r="O1042" s="68"/>
      <c r="P1042" s="170">
        <f>O1042*H1042</f>
        <v>0</v>
      </c>
      <c r="Q1042" s="170">
        <v>0</v>
      </c>
      <c r="R1042" s="170">
        <f>Q1042*H1042</f>
        <v>0</v>
      </c>
      <c r="S1042" s="170">
        <v>0</v>
      </c>
      <c r="T1042" s="171">
        <f>S1042*H1042</f>
        <v>0</v>
      </c>
      <c r="U1042" s="31"/>
      <c r="V1042" s="31"/>
      <c r="W1042" s="31"/>
      <c r="X1042" s="31"/>
      <c r="Y1042" s="31"/>
      <c r="Z1042" s="31"/>
      <c r="AA1042" s="31"/>
      <c r="AB1042" s="31"/>
      <c r="AC1042" s="31"/>
      <c r="AD1042" s="31"/>
      <c r="AE1042" s="31"/>
      <c r="AR1042" s="172" t="s">
        <v>140</v>
      </c>
      <c r="AT1042" s="172" t="s">
        <v>135</v>
      </c>
      <c r="AU1042" s="172" t="s">
        <v>78</v>
      </c>
      <c r="AY1042" s="14" t="s">
        <v>141</v>
      </c>
      <c r="BE1042" s="173">
        <f>IF(N1042="základní",J1042,0)</f>
        <v>0</v>
      </c>
      <c r="BF1042" s="173">
        <f>IF(N1042="snížená",J1042,0)</f>
        <v>0</v>
      </c>
      <c r="BG1042" s="173">
        <f>IF(N1042="zákl. přenesená",J1042,0)</f>
        <v>0</v>
      </c>
      <c r="BH1042" s="173">
        <f>IF(N1042="sníž. přenesená",J1042,0)</f>
        <v>0</v>
      </c>
      <c r="BI1042" s="173">
        <f>IF(N1042="nulová",J1042,0)</f>
        <v>0</v>
      </c>
      <c r="BJ1042" s="14" t="s">
        <v>86</v>
      </c>
      <c r="BK1042" s="173">
        <f>ROUND(I1042*H1042,2)</f>
        <v>0</v>
      </c>
      <c r="BL1042" s="14" t="s">
        <v>140</v>
      </c>
      <c r="BM1042" s="172" t="s">
        <v>1975</v>
      </c>
    </row>
    <row r="1043" spans="1:65" s="2" customFormat="1" ht="39">
      <c r="A1043" s="31"/>
      <c r="B1043" s="32"/>
      <c r="C1043" s="33"/>
      <c r="D1043" s="174" t="s">
        <v>143</v>
      </c>
      <c r="E1043" s="33"/>
      <c r="F1043" s="175" t="s">
        <v>1976</v>
      </c>
      <c r="G1043" s="33"/>
      <c r="H1043" s="33"/>
      <c r="I1043" s="176"/>
      <c r="J1043" s="33"/>
      <c r="K1043" s="33"/>
      <c r="L1043" s="36"/>
      <c r="M1043" s="177"/>
      <c r="N1043" s="178"/>
      <c r="O1043" s="68"/>
      <c r="P1043" s="68"/>
      <c r="Q1043" s="68"/>
      <c r="R1043" s="68"/>
      <c r="S1043" s="68"/>
      <c r="T1043" s="69"/>
      <c r="U1043" s="31"/>
      <c r="V1043" s="31"/>
      <c r="W1043" s="31"/>
      <c r="X1043" s="31"/>
      <c r="Y1043" s="31"/>
      <c r="Z1043" s="31"/>
      <c r="AA1043" s="31"/>
      <c r="AB1043" s="31"/>
      <c r="AC1043" s="31"/>
      <c r="AD1043" s="31"/>
      <c r="AE1043" s="31"/>
      <c r="AT1043" s="14" t="s">
        <v>143</v>
      </c>
      <c r="AU1043" s="14" t="s">
        <v>78</v>
      </c>
    </row>
    <row r="1044" spans="1:65" s="2" customFormat="1" ht="19.5">
      <c r="A1044" s="31"/>
      <c r="B1044" s="32"/>
      <c r="C1044" s="33"/>
      <c r="D1044" s="174" t="s">
        <v>224</v>
      </c>
      <c r="E1044" s="33"/>
      <c r="F1044" s="179" t="s">
        <v>1961</v>
      </c>
      <c r="G1044" s="33"/>
      <c r="H1044" s="33"/>
      <c r="I1044" s="176"/>
      <c r="J1044" s="33"/>
      <c r="K1044" s="33"/>
      <c r="L1044" s="36"/>
      <c r="M1044" s="177"/>
      <c r="N1044" s="178"/>
      <c r="O1044" s="68"/>
      <c r="P1044" s="68"/>
      <c r="Q1044" s="68"/>
      <c r="R1044" s="68"/>
      <c r="S1044" s="68"/>
      <c r="T1044" s="69"/>
      <c r="U1044" s="31"/>
      <c r="V1044" s="31"/>
      <c r="W1044" s="31"/>
      <c r="X1044" s="31"/>
      <c r="Y1044" s="31"/>
      <c r="Z1044" s="31"/>
      <c r="AA1044" s="31"/>
      <c r="AB1044" s="31"/>
      <c r="AC1044" s="31"/>
      <c r="AD1044" s="31"/>
      <c r="AE1044" s="31"/>
      <c r="AT1044" s="14" t="s">
        <v>224</v>
      </c>
      <c r="AU1044" s="14" t="s">
        <v>78</v>
      </c>
    </row>
    <row r="1045" spans="1:65" s="2" customFormat="1" ht="21.75" customHeight="1">
      <c r="A1045" s="31"/>
      <c r="B1045" s="32"/>
      <c r="C1045" s="161" t="s">
        <v>1977</v>
      </c>
      <c r="D1045" s="161" t="s">
        <v>135</v>
      </c>
      <c r="E1045" s="162" t="s">
        <v>1978</v>
      </c>
      <c r="F1045" s="163" t="s">
        <v>1979</v>
      </c>
      <c r="G1045" s="164" t="s">
        <v>147</v>
      </c>
      <c r="H1045" s="165">
        <v>20</v>
      </c>
      <c r="I1045" s="166"/>
      <c r="J1045" s="167">
        <f>ROUND(I1045*H1045,2)</f>
        <v>0</v>
      </c>
      <c r="K1045" s="163" t="s">
        <v>139</v>
      </c>
      <c r="L1045" s="36"/>
      <c r="M1045" s="168" t="s">
        <v>1</v>
      </c>
      <c r="N1045" s="169" t="s">
        <v>43</v>
      </c>
      <c r="O1045" s="68"/>
      <c r="P1045" s="170">
        <f>O1045*H1045</f>
        <v>0</v>
      </c>
      <c r="Q1045" s="170">
        <v>0</v>
      </c>
      <c r="R1045" s="170">
        <f>Q1045*H1045</f>
        <v>0</v>
      </c>
      <c r="S1045" s="170">
        <v>0</v>
      </c>
      <c r="T1045" s="171">
        <f>S1045*H1045</f>
        <v>0</v>
      </c>
      <c r="U1045" s="31"/>
      <c r="V1045" s="31"/>
      <c r="W1045" s="31"/>
      <c r="X1045" s="31"/>
      <c r="Y1045" s="31"/>
      <c r="Z1045" s="31"/>
      <c r="AA1045" s="31"/>
      <c r="AB1045" s="31"/>
      <c r="AC1045" s="31"/>
      <c r="AD1045" s="31"/>
      <c r="AE1045" s="31"/>
      <c r="AR1045" s="172" t="s">
        <v>140</v>
      </c>
      <c r="AT1045" s="172" t="s">
        <v>135</v>
      </c>
      <c r="AU1045" s="172" t="s">
        <v>78</v>
      </c>
      <c r="AY1045" s="14" t="s">
        <v>141</v>
      </c>
      <c r="BE1045" s="173">
        <f>IF(N1045="základní",J1045,0)</f>
        <v>0</v>
      </c>
      <c r="BF1045" s="173">
        <f>IF(N1045="snížená",J1045,0)</f>
        <v>0</v>
      </c>
      <c r="BG1045" s="173">
        <f>IF(N1045="zákl. přenesená",J1045,0)</f>
        <v>0</v>
      </c>
      <c r="BH1045" s="173">
        <f>IF(N1045="sníž. přenesená",J1045,0)</f>
        <v>0</v>
      </c>
      <c r="BI1045" s="173">
        <f>IF(N1045="nulová",J1045,0)</f>
        <v>0</v>
      </c>
      <c r="BJ1045" s="14" t="s">
        <v>86</v>
      </c>
      <c r="BK1045" s="173">
        <f>ROUND(I1045*H1045,2)</f>
        <v>0</v>
      </c>
      <c r="BL1045" s="14" t="s">
        <v>140</v>
      </c>
      <c r="BM1045" s="172" t="s">
        <v>1980</v>
      </c>
    </row>
    <row r="1046" spans="1:65" s="2" customFormat="1" ht="39">
      <c r="A1046" s="31"/>
      <c r="B1046" s="32"/>
      <c r="C1046" s="33"/>
      <c r="D1046" s="174" t="s">
        <v>143</v>
      </c>
      <c r="E1046" s="33"/>
      <c r="F1046" s="175" t="s">
        <v>1981</v>
      </c>
      <c r="G1046" s="33"/>
      <c r="H1046" s="33"/>
      <c r="I1046" s="176"/>
      <c r="J1046" s="33"/>
      <c r="K1046" s="33"/>
      <c r="L1046" s="36"/>
      <c r="M1046" s="177"/>
      <c r="N1046" s="178"/>
      <c r="O1046" s="68"/>
      <c r="P1046" s="68"/>
      <c r="Q1046" s="68"/>
      <c r="R1046" s="68"/>
      <c r="S1046" s="68"/>
      <c r="T1046" s="69"/>
      <c r="U1046" s="31"/>
      <c r="V1046" s="31"/>
      <c r="W1046" s="31"/>
      <c r="X1046" s="31"/>
      <c r="Y1046" s="31"/>
      <c r="Z1046" s="31"/>
      <c r="AA1046" s="31"/>
      <c r="AB1046" s="31"/>
      <c r="AC1046" s="31"/>
      <c r="AD1046" s="31"/>
      <c r="AE1046" s="31"/>
      <c r="AT1046" s="14" t="s">
        <v>143</v>
      </c>
      <c r="AU1046" s="14" t="s">
        <v>78</v>
      </c>
    </row>
    <row r="1047" spans="1:65" s="2" customFormat="1" ht="19.5">
      <c r="A1047" s="31"/>
      <c r="B1047" s="32"/>
      <c r="C1047" s="33"/>
      <c r="D1047" s="174" t="s">
        <v>224</v>
      </c>
      <c r="E1047" s="33"/>
      <c r="F1047" s="179" t="s">
        <v>1961</v>
      </c>
      <c r="G1047" s="33"/>
      <c r="H1047" s="33"/>
      <c r="I1047" s="176"/>
      <c r="J1047" s="33"/>
      <c r="K1047" s="33"/>
      <c r="L1047" s="36"/>
      <c r="M1047" s="177"/>
      <c r="N1047" s="178"/>
      <c r="O1047" s="68"/>
      <c r="P1047" s="68"/>
      <c r="Q1047" s="68"/>
      <c r="R1047" s="68"/>
      <c r="S1047" s="68"/>
      <c r="T1047" s="69"/>
      <c r="U1047" s="31"/>
      <c r="V1047" s="31"/>
      <c r="W1047" s="31"/>
      <c r="X1047" s="31"/>
      <c r="Y1047" s="31"/>
      <c r="Z1047" s="31"/>
      <c r="AA1047" s="31"/>
      <c r="AB1047" s="31"/>
      <c r="AC1047" s="31"/>
      <c r="AD1047" s="31"/>
      <c r="AE1047" s="31"/>
      <c r="AT1047" s="14" t="s">
        <v>224</v>
      </c>
      <c r="AU1047" s="14" t="s">
        <v>78</v>
      </c>
    </row>
    <row r="1048" spans="1:65" s="2" customFormat="1" ht="24.2" customHeight="1">
      <c r="A1048" s="31"/>
      <c r="B1048" s="32"/>
      <c r="C1048" s="161" t="s">
        <v>1982</v>
      </c>
      <c r="D1048" s="161" t="s">
        <v>135</v>
      </c>
      <c r="E1048" s="162" t="s">
        <v>1983</v>
      </c>
      <c r="F1048" s="163" t="s">
        <v>1984</v>
      </c>
      <c r="G1048" s="164" t="s">
        <v>147</v>
      </c>
      <c r="H1048" s="165">
        <v>20</v>
      </c>
      <c r="I1048" s="166"/>
      <c r="J1048" s="167">
        <f>ROUND(I1048*H1048,2)</f>
        <v>0</v>
      </c>
      <c r="K1048" s="163" t="s">
        <v>139</v>
      </c>
      <c r="L1048" s="36"/>
      <c r="M1048" s="168" t="s">
        <v>1</v>
      </c>
      <c r="N1048" s="169" t="s">
        <v>43</v>
      </c>
      <c r="O1048" s="68"/>
      <c r="P1048" s="170">
        <f>O1048*H1048</f>
        <v>0</v>
      </c>
      <c r="Q1048" s="170">
        <v>0</v>
      </c>
      <c r="R1048" s="170">
        <f>Q1048*H1048</f>
        <v>0</v>
      </c>
      <c r="S1048" s="170">
        <v>0</v>
      </c>
      <c r="T1048" s="171">
        <f>S1048*H1048</f>
        <v>0</v>
      </c>
      <c r="U1048" s="31"/>
      <c r="V1048" s="31"/>
      <c r="W1048" s="31"/>
      <c r="X1048" s="31"/>
      <c r="Y1048" s="31"/>
      <c r="Z1048" s="31"/>
      <c r="AA1048" s="31"/>
      <c r="AB1048" s="31"/>
      <c r="AC1048" s="31"/>
      <c r="AD1048" s="31"/>
      <c r="AE1048" s="31"/>
      <c r="AR1048" s="172" t="s">
        <v>140</v>
      </c>
      <c r="AT1048" s="172" t="s">
        <v>135</v>
      </c>
      <c r="AU1048" s="172" t="s">
        <v>78</v>
      </c>
      <c r="AY1048" s="14" t="s">
        <v>141</v>
      </c>
      <c r="BE1048" s="173">
        <f>IF(N1048="základní",J1048,0)</f>
        <v>0</v>
      </c>
      <c r="BF1048" s="173">
        <f>IF(N1048="snížená",J1048,0)</f>
        <v>0</v>
      </c>
      <c r="BG1048" s="173">
        <f>IF(N1048="zákl. přenesená",J1048,0)</f>
        <v>0</v>
      </c>
      <c r="BH1048" s="173">
        <f>IF(N1048="sníž. přenesená",J1048,0)</f>
        <v>0</v>
      </c>
      <c r="BI1048" s="173">
        <f>IF(N1048="nulová",J1048,0)</f>
        <v>0</v>
      </c>
      <c r="BJ1048" s="14" t="s">
        <v>86</v>
      </c>
      <c r="BK1048" s="173">
        <f>ROUND(I1048*H1048,2)</f>
        <v>0</v>
      </c>
      <c r="BL1048" s="14" t="s">
        <v>140</v>
      </c>
      <c r="BM1048" s="172" t="s">
        <v>1985</v>
      </c>
    </row>
    <row r="1049" spans="1:65" s="2" customFormat="1" ht="39">
      <c r="A1049" s="31"/>
      <c r="B1049" s="32"/>
      <c r="C1049" s="33"/>
      <c r="D1049" s="174" t="s">
        <v>143</v>
      </c>
      <c r="E1049" s="33"/>
      <c r="F1049" s="175" t="s">
        <v>1986</v>
      </c>
      <c r="G1049" s="33"/>
      <c r="H1049" s="33"/>
      <c r="I1049" s="176"/>
      <c r="J1049" s="33"/>
      <c r="K1049" s="33"/>
      <c r="L1049" s="36"/>
      <c r="M1049" s="177"/>
      <c r="N1049" s="178"/>
      <c r="O1049" s="68"/>
      <c r="P1049" s="68"/>
      <c r="Q1049" s="68"/>
      <c r="R1049" s="68"/>
      <c r="S1049" s="68"/>
      <c r="T1049" s="69"/>
      <c r="U1049" s="31"/>
      <c r="V1049" s="31"/>
      <c r="W1049" s="31"/>
      <c r="X1049" s="31"/>
      <c r="Y1049" s="31"/>
      <c r="Z1049" s="31"/>
      <c r="AA1049" s="31"/>
      <c r="AB1049" s="31"/>
      <c r="AC1049" s="31"/>
      <c r="AD1049" s="31"/>
      <c r="AE1049" s="31"/>
      <c r="AT1049" s="14" t="s">
        <v>143</v>
      </c>
      <c r="AU1049" s="14" t="s">
        <v>78</v>
      </c>
    </row>
    <row r="1050" spans="1:65" s="2" customFormat="1" ht="19.5">
      <c r="A1050" s="31"/>
      <c r="B1050" s="32"/>
      <c r="C1050" s="33"/>
      <c r="D1050" s="174" t="s">
        <v>224</v>
      </c>
      <c r="E1050" s="33"/>
      <c r="F1050" s="179" t="s">
        <v>1961</v>
      </c>
      <c r="G1050" s="33"/>
      <c r="H1050" s="33"/>
      <c r="I1050" s="176"/>
      <c r="J1050" s="33"/>
      <c r="K1050" s="33"/>
      <c r="L1050" s="36"/>
      <c r="M1050" s="177"/>
      <c r="N1050" s="178"/>
      <c r="O1050" s="68"/>
      <c r="P1050" s="68"/>
      <c r="Q1050" s="68"/>
      <c r="R1050" s="68"/>
      <c r="S1050" s="68"/>
      <c r="T1050" s="69"/>
      <c r="U1050" s="31"/>
      <c r="V1050" s="31"/>
      <c r="W1050" s="31"/>
      <c r="X1050" s="31"/>
      <c r="Y1050" s="31"/>
      <c r="Z1050" s="31"/>
      <c r="AA1050" s="31"/>
      <c r="AB1050" s="31"/>
      <c r="AC1050" s="31"/>
      <c r="AD1050" s="31"/>
      <c r="AE1050" s="31"/>
      <c r="AT1050" s="14" t="s">
        <v>224</v>
      </c>
      <c r="AU1050" s="14" t="s">
        <v>78</v>
      </c>
    </row>
    <row r="1051" spans="1:65" s="2" customFormat="1" ht="33" customHeight="1">
      <c r="A1051" s="31"/>
      <c r="B1051" s="32"/>
      <c r="C1051" s="161" t="s">
        <v>1987</v>
      </c>
      <c r="D1051" s="161" t="s">
        <v>135</v>
      </c>
      <c r="E1051" s="162" t="s">
        <v>1988</v>
      </c>
      <c r="F1051" s="163" t="s">
        <v>1989</v>
      </c>
      <c r="G1051" s="164" t="s">
        <v>574</v>
      </c>
      <c r="H1051" s="165">
        <v>5000</v>
      </c>
      <c r="I1051" s="166"/>
      <c r="J1051" s="167">
        <f>ROUND(I1051*H1051,2)</f>
        <v>0</v>
      </c>
      <c r="K1051" s="163" t="s">
        <v>139</v>
      </c>
      <c r="L1051" s="36"/>
      <c r="M1051" s="168" t="s">
        <v>1</v>
      </c>
      <c r="N1051" s="169" t="s">
        <v>43</v>
      </c>
      <c r="O1051" s="68"/>
      <c r="P1051" s="170">
        <f>O1051*H1051</f>
        <v>0</v>
      </c>
      <c r="Q1051" s="170">
        <v>0</v>
      </c>
      <c r="R1051" s="170">
        <f>Q1051*H1051</f>
        <v>0</v>
      </c>
      <c r="S1051" s="170">
        <v>0</v>
      </c>
      <c r="T1051" s="171">
        <f>S1051*H1051</f>
        <v>0</v>
      </c>
      <c r="U1051" s="31"/>
      <c r="V1051" s="31"/>
      <c r="W1051" s="31"/>
      <c r="X1051" s="31"/>
      <c r="Y1051" s="31"/>
      <c r="Z1051" s="31"/>
      <c r="AA1051" s="31"/>
      <c r="AB1051" s="31"/>
      <c r="AC1051" s="31"/>
      <c r="AD1051" s="31"/>
      <c r="AE1051" s="31"/>
      <c r="AR1051" s="172" t="s">
        <v>140</v>
      </c>
      <c r="AT1051" s="172" t="s">
        <v>135</v>
      </c>
      <c r="AU1051" s="172" t="s">
        <v>78</v>
      </c>
      <c r="AY1051" s="14" t="s">
        <v>141</v>
      </c>
      <c r="BE1051" s="173">
        <f>IF(N1051="základní",J1051,0)</f>
        <v>0</v>
      </c>
      <c r="BF1051" s="173">
        <f>IF(N1051="snížená",J1051,0)</f>
        <v>0</v>
      </c>
      <c r="BG1051" s="173">
        <f>IF(N1051="zákl. přenesená",J1051,0)</f>
        <v>0</v>
      </c>
      <c r="BH1051" s="173">
        <f>IF(N1051="sníž. přenesená",J1051,0)</f>
        <v>0</v>
      </c>
      <c r="BI1051" s="173">
        <f>IF(N1051="nulová",J1051,0)</f>
        <v>0</v>
      </c>
      <c r="BJ1051" s="14" t="s">
        <v>86</v>
      </c>
      <c r="BK1051" s="173">
        <f>ROUND(I1051*H1051,2)</f>
        <v>0</v>
      </c>
      <c r="BL1051" s="14" t="s">
        <v>140</v>
      </c>
      <c r="BM1051" s="172" t="s">
        <v>1990</v>
      </c>
    </row>
    <row r="1052" spans="1:65" s="2" customFormat="1" ht="117">
      <c r="A1052" s="31"/>
      <c r="B1052" s="32"/>
      <c r="C1052" s="33"/>
      <c r="D1052" s="174" t="s">
        <v>143</v>
      </c>
      <c r="E1052" s="33"/>
      <c r="F1052" s="175" t="s">
        <v>1991</v>
      </c>
      <c r="G1052" s="33"/>
      <c r="H1052" s="33"/>
      <c r="I1052" s="176"/>
      <c r="J1052" s="33"/>
      <c r="K1052" s="33"/>
      <c r="L1052" s="36"/>
      <c r="M1052" s="177"/>
      <c r="N1052" s="178"/>
      <c r="O1052" s="68"/>
      <c r="P1052" s="68"/>
      <c r="Q1052" s="68"/>
      <c r="R1052" s="68"/>
      <c r="S1052" s="68"/>
      <c r="T1052" s="69"/>
      <c r="U1052" s="31"/>
      <c r="V1052" s="31"/>
      <c r="W1052" s="31"/>
      <c r="X1052" s="31"/>
      <c r="Y1052" s="31"/>
      <c r="Z1052" s="31"/>
      <c r="AA1052" s="31"/>
      <c r="AB1052" s="31"/>
      <c r="AC1052" s="31"/>
      <c r="AD1052" s="31"/>
      <c r="AE1052" s="31"/>
      <c r="AT1052" s="14" t="s">
        <v>143</v>
      </c>
      <c r="AU1052" s="14" t="s">
        <v>78</v>
      </c>
    </row>
    <row r="1053" spans="1:65" s="2" customFormat="1" ht="107.25">
      <c r="A1053" s="31"/>
      <c r="B1053" s="32"/>
      <c r="C1053" s="33"/>
      <c r="D1053" s="174" t="s">
        <v>1992</v>
      </c>
      <c r="E1053" s="33"/>
      <c r="F1053" s="179" t="s">
        <v>1993</v>
      </c>
      <c r="G1053" s="33"/>
      <c r="H1053" s="33"/>
      <c r="I1053" s="176"/>
      <c r="J1053" s="33"/>
      <c r="K1053" s="33"/>
      <c r="L1053" s="36"/>
      <c r="M1053" s="177"/>
      <c r="N1053" s="178"/>
      <c r="O1053" s="68"/>
      <c r="P1053" s="68"/>
      <c r="Q1053" s="68"/>
      <c r="R1053" s="68"/>
      <c r="S1053" s="68"/>
      <c r="T1053" s="69"/>
      <c r="U1053" s="31"/>
      <c r="V1053" s="31"/>
      <c r="W1053" s="31"/>
      <c r="X1053" s="31"/>
      <c r="Y1053" s="31"/>
      <c r="Z1053" s="31"/>
      <c r="AA1053" s="31"/>
      <c r="AB1053" s="31"/>
      <c r="AC1053" s="31"/>
      <c r="AD1053" s="31"/>
      <c r="AE1053" s="31"/>
      <c r="AT1053" s="14" t="s">
        <v>1992</v>
      </c>
      <c r="AU1053" s="14" t="s">
        <v>78</v>
      </c>
    </row>
    <row r="1054" spans="1:65" s="2" customFormat="1" ht="24.2" customHeight="1">
      <c r="A1054" s="31"/>
      <c r="B1054" s="32"/>
      <c r="C1054" s="161" t="s">
        <v>1994</v>
      </c>
      <c r="D1054" s="161" t="s">
        <v>135</v>
      </c>
      <c r="E1054" s="162" t="s">
        <v>1995</v>
      </c>
      <c r="F1054" s="163" t="s">
        <v>1996</v>
      </c>
      <c r="G1054" s="164" t="s">
        <v>1997</v>
      </c>
      <c r="H1054" s="165">
        <v>100</v>
      </c>
      <c r="I1054" s="166"/>
      <c r="J1054" s="167">
        <f>ROUND(I1054*H1054,2)</f>
        <v>0</v>
      </c>
      <c r="K1054" s="163" t="s">
        <v>139</v>
      </c>
      <c r="L1054" s="36"/>
      <c r="M1054" s="168" t="s">
        <v>1</v>
      </c>
      <c r="N1054" s="169" t="s">
        <v>43</v>
      </c>
      <c r="O1054" s="68"/>
      <c r="P1054" s="170">
        <f>O1054*H1054</f>
        <v>0</v>
      </c>
      <c r="Q1054" s="170">
        <v>0</v>
      </c>
      <c r="R1054" s="170">
        <f>Q1054*H1054</f>
        <v>0</v>
      </c>
      <c r="S1054" s="170">
        <v>0</v>
      </c>
      <c r="T1054" s="171">
        <f>S1054*H1054</f>
        <v>0</v>
      </c>
      <c r="U1054" s="31"/>
      <c r="V1054" s="31"/>
      <c r="W1054" s="31"/>
      <c r="X1054" s="31"/>
      <c r="Y1054" s="31"/>
      <c r="Z1054" s="31"/>
      <c r="AA1054" s="31"/>
      <c r="AB1054" s="31"/>
      <c r="AC1054" s="31"/>
      <c r="AD1054" s="31"/>
      <c r="AE1054" s="31"/>
      <c r="AR1054" s="172" t="s">
        <v>140</v>
      </c>
      <c r="AT1054" s="172" t="s">
        <v>135</v>
      </c>
      <c r="AU1054" s="172" t="s">
        <v>78</v>
      </c>
      <c r="AY1054" s="14" t="s">
        <v>141</v>
      </c>
      <c r="BE1054" s="173">
        <f>IF(N1054="základní",J1054,0)</f>
        <v>0</v>
      </c>
      <c r="BF1054" s="173">
        <f>IF(N1054="snížená",J1054,0)</f>
        <v>0</v>
      </c>
      <c r="BG1054" s="173">
        <f>IF(N1054="zákl. přenesená",J1054,0)</f>
        <v>0</v>
      </c>
      <c r="BH1054" s="173">
        <f>IF(N1054="sníž. přenesená",J1054,0)</f>
        <v>0</v>
      </c>
      <c r="BI1054" s="173">
        <f>IF(N1054="nulová",J1054,0)</f>
        <v>0</v>
      </c>
      <c r="BJ1054" s="14" t="s">
        <v>86</v>
      </c>
      <c r="BK1054" s="173">
        <f>ROUND(I1054*H1054,2)</f>
        <v>0</v>
      </c>
      <c r="BL1054" s="14" t="s">
        <v>140</v>
      </c>
      <c r="BM1054" s="172" t="s">
        <v>1998</v>
      </c>
    </row>
    <row r="1055" spans="1:65" s="2" customFormat="1" ht="87.75">
      <c r="A1055" s="31"/>
      <c r="B1055" s="32"/>
      <c r="C1055" s="33"/>
      <c r="D1055" s="174" t="s">
        <v>143</v>
      </c>
      <c r="E1055" s="33"/>
      <c r="F1055" s="175" t="s">
        <v>1999</v>
      </c>
      <c r="G1055" s="33"/>
      <c r="H1055" s="33"/>
      <c r="I1055" s="176"/>
      <c r="J1055" s="33"/>
      <c r="K1055" s="33"/>
      <c r="L1055" s="36"/>
      <c r="M1055" s="177"/>
      <c r="N1055" s="178"/>
      <c r="O1055" s="68"/>
      <c r="P1055" s="68"/>
      <c r="Q1055" s="68"/>
      <c r="R1055" s="68"/>
      <c r="S1055" s="68"/>
      <c r="T1055" s="69"/>
      <c r="U1055" s="31"/>
      <c r="V1055" s="31"/>
      <c r="W1055" s="31"/>
      <c r="X1055" s="31"/>
      <c r="Y1055" s="31"/>
      <c r="Z1055" s="31"/>
      <c r="AA1055" s="31"/>
      <c r="AB1055" s="31"/>
      <c r="AC1055" s="31"/>
      <c r="AD1055" s="31"/>
      <c r="AE1055" s="31"/>
      <c r="AT1055" s="14" t="s">
        <v>143</v>
      </c>
      <c r="AU1055" s="14" t="s">
        <v>78</v>
      </c>
    </row>
    <row r="1056" spans="1:65" s="2" customFormat="1" ht="78">
      <c r="A1056" s="31"/>
      <c r="B1056" s="32"/>
      <c r="C1056" s="33"/>
      <c r="D1056" s="174" t="s">
        <v>1992</v>
      </c>
      <c r="E1056" s="33"/>
      <c r="F1056" s="179" t="s">
        <v>2000</v>
      </c>
      <c r="G1056" s="33"/>
      <c r="H1056" s="33"/>
      <c r="I1056" s="176"/>
      <c r="J1056" s="33"/>
      <c r="K1056" s="33"/>
      <c r="L1056" s="36"/>
      <c r="M1056" s="177"/>
      <c r="N1056" s="178"/>
      <c r="O1056" s="68"/>
      <c r="P1056" s="68"/>
      <c r="Q1056" s="68"/>
      <c r="R1056" s="68"/>
      <c r="S1056" s="68"/>
      <c r="T1056" s="69"/>
      <c r="U1056" s="31"/>
      <c r="V1056" s="31"/>
      <c r="W1056" s="31"/>
      <c r="X1056" s="31"/>
      <c r="Y1056" s="31"/>
      <c r="Z1056" s="31"/>
      <c r="AA1056" s="31"/>
      <c r="AB1056" s="31"/>
      <c r="AC1056" s="31"/>
      <c r="AD1056" s="31"/>
      <c r="AE1056" s="31"/>
      <c r="AT1056" s="14" t="s">
        <v>1992</v>
      </c>
      <c r="AU1056" s="14" t="s">
        <v>78</v>
      </c>
    </row>
    <row r="1057" spans="1:65" s="2" customFormat="1" ht="24.2" customHeight="1">
      <c r="A1057" s="31"/>
      <c r="B1057" s="32"/>
      <c r="C1057" s="161" t="s">
        <v>2001</v>
      </c>
      <c r="D1057" s="161" t="s">
        <v>135</v>
      </c>
      <c r="E1057" s="162" t="s">
        <v>2002</v>
      </c>
      <c r="F1057" s="163" t="s">
        <v>2003</v>
      </c>
      <c r="G1057" s="164" t="s">
        <v>1997</v>
      </c>
      <c r="H1057" s="165">
        <v>200</v>
      </c>
      <c r="I1057" s="166"/>
      <c r="J1057" s="167">
        <f>ROUND(I1057*H1057,2)</f>
        <v>0</v>
      </c>
      <c r="K1057" s="163" t="s">
        <v>139</v>
      </c>
      <c r="L1057" s="36"/>
      <c r="M1057" s="168" t="s">
        <v>1</v>
      </c>
      <c r="N1057" s="169" t="s">
        <v>43</v>
      </c>
      <c r="O1057" s="68"/>
      <c r="P1057" s="170">
        <f>O1057*H1057</f>
        <v>0</v>
      </c>
      <c r="Q1057" s="170">
        <v>0</v>
      </c>
      <c r="R1057" s="170">
        <f>Q1057*H1057</f>
        <v>0</v>
      </c>
      <c r="S1057" s="170">
        <v>0</v>
      </c>
      <c r="T1057" s="171">
        <f>S1057*H1057</f>
        <v>0</v>
      </c>
      <c r="U1057" s="31"/>
      <c r="V1057" s="31"/>
      <c r="W1057" s="31"/>
      <c r="X1057" s="31"/>
      <c r="Y1057" s="31"/>
      <c r="Z1057" s="31"/>
      <c r="AA1057" s="31"/>
      <c r="AB1057" s="31"/>
      <c r="AC1057" s="31"/>
      <c r="AD1057" s="31"/>
      <c r="AE1057" s="31"/>
      <c r="AR1057" s="172" t="s">
        <v>140</v>
      </c>
      <c r="AT1057" s="172" t="s">
        <v>135</v>
      </c>
      <c r="AU1057" s="172" t="s">
        <v>78</v>
      </c>
      <c r="AY1057" s="14" t="s">
        <v>141</v>
      </c>
      <c r="BE1057" s="173">
        <f>IF(N1057="základní",J1057,0)</f>
        <v>0</v>
      </c>
      <c r="BF1057" s="173">
        <f>IF(N1057="snížená",J1057,0)</f>
        <v>0</v>
      </c>
      <c r="BG1057" s="173">
        <f>IF(N1057="zákl. přenesená",J1057,0)</f>
        <v>0</v>
      </c>
      <c r="BH1057" s="173">
        <f>IF(N1057="sníž. přenesená",J1057,0)</f>
        <v>0</v>
      </c>
      <c r="BI1057" s="173">
        <f>IF(N1057="nulová",J1057,0)</f>
        <v>0</v>
      </c>
      <c r="BJ1057" s="14" t="s">
        <v>86</v>
      </c>
      <c r="BK1057" s="173">
        <f>ROUND(I1057*H1057,2)</f>
        <v>0</v>
      </c>
      <c r="BL1057" s="14" t="s">
        <v>140</v>
      </c>
      <c r="BM1057" s="172" t="s">
        <v>2004</v>
      </c>
    </row>
    <row r="1058" spans="1:65" s="2" customFormat="1" ht="87.75">
      <c r="A1058" s="31"/>
      <c r="B1058" s="32"/>
      <c r="C1058" s="33"/>
      <c r="D1058" s="174" t="s">
        <v>143</v>
      </c>
      <c r="E1058" s="33"/>
      <c r="F1058" s="175" t="s">
        <v>2005</v>
      </c>
      <c r="G1058" s="33"/>
      <c r="H1058" s="33"/>
      <c r="I1058" s="176"/>
      <c r="J1058" s="33"/>
      <c r="K1058" s="33"/>
      <c r="L1058" s="36"/>
      <c r="M1058" s="177"/>
      <c r="N1058" s="178"/>
      <c r="O1058" s="68"/>
      <c r="P1058" s="68"/>
      <c r="Q1058" s="68"/>
      <c r="R1058" s="68"/>
      <c r="S1058" s="68"/>
      <c r="T1058" s="69"/>
      <c r="U1058" s="31"/>
      <c r="V1058" s="31"/>
      <c r="W1058" s="31"/>
      <c r="X1058" s="31"/>
      <c r="Y1058" s="31"/>
      <c r="Z1058" s="31"/>
      <c r="AA1058" s="31"/>
      <c r="AB1058" s="31"/>
      <c r="AC1058" s="31"/>
      <c r="AD1058" s="31"/>
      <c r="AE1058" s="31"/>
      <c r="AT1058" s="14" t="s">
        <v>143</v>
      </c>
      <c r="AU1058" s="14" t="s">
        <v>78</v>
      </c>
    </row>
    <row r="1059" spans="1:65" s="2" customFormat="1" ht="78">
      <c r="A1059" s="31"/>
      <c r="B1059" s="32"/>
      <c r="C1059" s="33"/>
      <c r="D1059" s="174" t="s">
        <v>1992</v>
      </c>
      <c r="E1059" s="33"/>
      <c r="F1059" s="179" t="s">
        <v>2000</v>
      </c>
      <c r="G1059" s="33"/>
      <c r="H1059" s="33"/>
      <c r="I1059" s="176"/>
      <c r="J1059" s="33"/>
      <c r="K1059" s="33"/>
      <c r="L1059" s="36"/>
      <c r="M1059" s="177"/>
      <c r="N1059" s="178"/>
      <c r="O1059" s="68"/>
      <c r="P1059" s="68"/>
      <c r="Q1059" s="68"/>
      <c r="R1059" s="68"/>
      <c r="S1059" s="68"/>
      <c r="T1059" s="69"/>
      <c r="U1059" s="31"/>
      <c r="V1059" s="31"/>
      <c r="W1059" s="31"/>
      <c r="X1059" s="31"/>
      <c r="Y1059" s="31"/>
      <c r="Z1059" s="31"/>
      <c r="AA1059" s="31"/>
      <c r="AB1059" s="31"/>
      <c r="AC1059" s="31"/>
      <c r="AD1059" s="31"/>
      <c r="AE1059" s="31"/>
      <c r="AT1059" s="14" t="s">
        <v>1992</v>
      </c>
      <c r="AU1059" s="14" t="s">
        <v>78</v>
      </c>
    </row>
    <row r="1060" spans="1:65" s="2" customFormat="1" ht="24.2" customHeight="1">
      <c r="A1060" s="31"/>
      <c r="B1060" s="32"/>
      <c r="C1060" s="161" t="s">
        <v>2006</v>
      </c>
      <c r="D1060" s="161" t="s">
        <v>135</v>
      </c>
      <c r="E1060" s="162" t="s">
        <v>2007</v>
      </c>
      <c r="F1060" s="163" t="s">
        <v>2008</v>
      </c>
      <c r="G1060" s="164" t="s">
        <v>1997</v>
      </c>
      <c r="H1060" s="165">
        <v>30</v>
      </c>
      <c r="I1060" s="166"/>
      <c r="J1060" s="167">
        <f>ROUND(I1060*H1060,2)</f>
        <v>0</v>
      </c>
      <c r="K1060" s="163" t="s">
        <v>139</v>
      </c>
      <c r="L1060" s="36"/>
      <c r="M1060" s="168" t="s">
        <v>1</v>
      </c>
      <c r="N1060" s="169" t="s">
        <v>43</v>
      </c>
      <c r="O1060" s="68"/>
      <c r="P1060" s="170">
        <f>O1060*H1060</f>
        <v>0</v>
      </c>
      <c r="Q1060" s="170">
        <v>0</v>
      </c>
      <c r="R1060" s="170">
        <f>Q1060*H1060</f>
        <v>0</v>
      </c>
      <c r="S1060" s="170">
        <v>0</v>
      </c>
      <c r="T1060" s="171">
        <f>S1060*H1060</f>
        <v>0</v>
      </c>
      <c r="U1060" s="31"/>
      <c r="V1060" s="31"/>
      <c r="W1060" s="31"/>
      <c r="X1060" s="31"/>
      <c r="Y1060" s="31"/>
      <c r="Z1060" s="31"/>
      <c r="AA1060" s="31"/>
      <c r="AB1060" s="31"/>
      <c r="AC1060" s="31"/>
      <c r="AD1060" s="31"/>
      <c r="AE1060" s="31"/>
      <c r="AR1060" s="172" t="s">
        <v>140</v>
      </c>
      <c r="AT1060" s="172" t="s">
        <v>135</v>
      </c>
      <c r="AU1060" s="172" t="s">
        <v>78</v>
      </c>
      <c r="AY1060" s="14" t="s">
        <v>141</v>
      </c>
      <c r="BE1060" s="173">
        <f>IF(N1060="základní",J1060,0)</f>
        <v>0</v>
      </c>
      <c r="BF1060" s="173">
        <f>IF(N1060="snížená",J1060,0)</f>
        <v>0</v>
      </c>
      <c r="BG1060" s="173">
        <f>IF(N1060="zákl. přenesená",J1060,0)</f>
        <v>0</v>
      </c>
      <c r="BH1060" s="173">
        <f>IF(N1060="sníž. přenesená",J1060,0)</f>
        <v>0</v>
      </c>
      <c r="BI1060" s="173">
        <f>IF(N1060="nulová",J1060,0)</f>
        <v>0</v>
      </c>
      <c r="BJ1060" s="14" t="s">
        <v>86</v>
      </c>
      <c r="BK1060" s="173">
        <f>ROUND(I1060*H1060,2)</f>
        <v>0</v>
      </c>
      <c r="BL1060" s="14" t="s">
        <v>140</v>
      </c>
      <c r="BM1060" s="172" t="s">
        <v>2009</v>
      </c>
    </row>
    <row r="1061" spans="1:65" s="2" customFormat="1" ht="68.25">
      <c r="A1061" s="31"/>
      <c r="B1061" s="32"/>
      <c r="C1061" s="33"/>
      <c r="D1061" s="174" t="s">
        <v>143</v>
      </c>
      <c r="E1061" s="33"/>
      <c r="F1061" s="175" t="s">
        <v>2010</v>
      </c>
      <c r="G1061" s="33"/>
      <c r="H1061" s="33"/>
      <c r="I1061" s="176"/>
      <c r="J1061" s="33"/>
      <c r="K1061" s="33"/>
      <c r="L1061" s="36"/>
      <c r="M1061" s="177"/>
      <c r="N1061" s="178"/>
      <c r="O1061" s="68"/>
      <c r="P1061" s="68"/>
      <c r="Q1061" s="68"/>
      <c r="R1061" s="68"/>
      <c r="S1061" s="68"/>
      <c r="T1061" s="69"/>
      <c r="U1061" s="31"/>
      <c r="V1061" s="31"/>
      <c r="W1061" s="31"/>
      <c r="X1061" s="31"/>
      <c r="Y1061" s="31"/>
      <c r="Z1061" s="31"/>
      <c r="AA1061" s="31"/>
      <c r="AB1061" s="31"/>
      <c r="AC1061" s="31"/>
      <c r="AD1061" s="31"/>
      <c r="AE1061" s="31"/>
      <c r="AT1061" s="14" t="s">
        <v>143</v>
      </c>
      <c r="AU1061" s="14" t="s">
        <v>78</v>
      </c>
    </row>
    <row r="1062" spans="1:65" s="2" customFormat="1" ht="68.25">
      <c r="A1062" s="31"/>
      <c r="B1062" s="32"/>
      <c r="C1062" s="33"/>
      <c r="D1062" s="174" t="s">
        <v>1992</v>
      </c>
      <c r="E1062" s="33"/>
      <c r="F1062" s="179" t="s">
        <v>2011</v>
      </c>
      <c r="G1062" s="33"/>
      <c r="H1062" s="33"/>
      <c r="I1062" s="176"/>
      <c r="J1062" s="33"/>
      <c r="K1062" s="33"/>
      <c r="L1062" s="36"/>
      <c r="M1062" s="177"/>
      <c r="N1062" s="178"/>
      <c r="O1062" s="68"/>
      <c r="P1062" s="68"/>
      <c r="Q1062" s="68"/>
      <c r="R1062" s="68"/>
      <c r="S1062" s="68"/>
      <c r="T1062" s="69"/>
      <c r="U1062" s="31"/>
      <c r="V1062" s="31"/>
      <c r="W1062" s="31"/>
      <c r="X1062" s="31"/>
      <c r="Y1062" s="31"/>
      <c r="Z1062" s="31"/>
      <c r="AA1062" s="31"/>
      <c r="AB1062" s="31"/>
      <c r="AC1062" s="31"/>
      <c r="AD1062" s="31"/>
      <c r="AE1062" s="31"/>
      <c r="AT1062" s="14" t="s">
        <v>1992</v>
      </c>
      <c r="AU1062" s="14" t="s">
        <v>78</v>
      </c>
    </row>
    <row r="1063" spans="1:65" s="2" customFormat="1" ht="24.2" customHeight="1">
      <c r="A1063" s="31"/>
      <c r="B1063" s="32"/>
      <c r="C1063" s="161" t="s">
        <v>2012</v>
      </c>
      <c r="D1063" s="161" t="s">
        <v>135</v>
      </c>
      <c r="E1063" s="162" t="s">
        <v>2013</v>
      </c>
      <c r="F1063" s="163" t="s">
        <v>2014</v>
      </c>
      <c r="G1063" s="164" t="s">
        <v>1997</v>
      </c>
      <c r="H1063" s="165">
        <v>300</v>
      </c>
      <c r="I1063" s="166"/>
      <c r="J1063" s="167">
        <f>ROUND(I1063*H1063,2)</f>
        <v>0</v>
      </c>
      <c r="K1063" s="163" t="s">
        <v>139</v>
      </c>
      <c r="L1063" s="36"/>
      <c r="M1063" s="168" t="s">
        <v>1</v>
      </c>
      <c r="N1063" s="169" t="s">
        <v>43</v>
      </c>
      <c r="O1063" s="68"/>
      <c r="P1063" s="170">
        <f>O1063*H1063</f>
        <v>0</v>
      </c>
      <c r="Q1063" s="170">
        <v>0</v>
      </c>
      <c r="R1063" s="170">
        <f>Q1063*H1063</f>
        <v>0</v>
      </c>
      <c r="S1063" s="170">
        <v>0</v>
      </c>
      <c r="T1063" s="171">
        <f>S1063*H1063</f>
        <v>0</v>
      </c>
      <c r="U1063" s="31"/>
      <c r="V1063" s="31"/>
      <c r="W1063" s="31"/>
      <c r="X1063" s="31"/>
      <c r="Y1063" s="31"/>
      <c r="Z1063" s="31"/>
      <c r="AA1063" s="31"/>
      <c r="AB1063" s="31"/>
      <c r="AC1063" s="31"/>
      <c r="AD1063" s="31"/>
      <c r="AE1063" s="31"/>
      <c r="AR1063" s="172" t="s">
        <v>140</v>
      </c>
      <c r="AT1063" s="172" t="s">
        <v>135</v>
      </c>
      <c r="AU1063" s="172" t="s">
        <v>78</v>
      </c>
      <c r="AY1063" s="14" t="s">
        <v>141</v>
      </c>
      <c r="BE1063" s="173">
        <f>IF(N1063="základní",J1063,0)</f>
        <v>0</v>
      </c>
      <c r="BF1063" s="173">
        <f>IF(N1063="snížená",J1063,0)</f>
        <v>0</v>
      </c>
      <c r="BG1063" s="173">
        <f>IF(N1063="zákl. přenesená",J1063,0)</f>
        <v>0</v>
      </c>
      <c r="BH1063" s="173">
        <f>IF(N1063="sníž. přenesená",J1063,0)</f>
        <v>0</v>
      </c>
      <c r="BI1063" s="173">
        <f>IF(N1063="nulová",J1063,0)</f>
        <v>0</v>
      </c>
      <c r="BJ1063" s="14" t="s">
        <v>86</v>
      </c>
      <c r="BK1063" s="173">
        <f>ROUND(I1063*H1063,2)</f>
        <v>0</v>
      </c>
      <c r="BL1063" s="14" t="s">
        <v>140</v>
      </c>
      <c r="BM1063" s="172" t="s">
        <v>2015</v>
      </c>
    </row>
    <row r="1064" spans="1:65" s="2" customFormat="1" ht="68.25">
      <c r="A1064" s="31"/>
      <c r="B1064" s="32"/>
      <c r="C1064" s="33"/>
      <c r="D1064" s="174" t="s">
        <v>143</v>
      </c>
      <c r="E1064" s="33"/>
      <c r="F1064" s="175" t="s">
        <v>2016</v>
      </c>
      <c r="G1064" s="33"/>
      <c r="H1064" s="33"/>
      <c r="I1064" s="176"/>
      <c r="J1064" s="33"/>
      <c r="K1064" s="33"/>
      <c r="L1064" s="36"/>
      <c r="M1064" s="177"/>
      <c r="N1064" s="178"/>
      <c r="O1064" s="68"/>
      <c r="P1064" s="68"/>
      <c r="Q1064" s="68"/>
      <c r="R1064" s="68"/>
      <c r="S1064" s="68"/>
      <c r="T1064" s="69"/>
      <c r="U1064" s="31"/>
      <c r="V1064" s="31"/>
      <c r="W1064" s="31"/>
      <c r="X1064" s="31"/>
      <c r="Y1064" s="31"/>
      <c r="Z1064" s="31"/>
      <c r="AA1064" s="31"/>
      <c r="AB1064" s="31"/>
      <c r="AC1064" s="31"/>
      <c r="AD1064" s="31"/>
      <c r="AE1064" s="31"/>
      <c r="AT1064" s="14" t="s">
        <v>143</v>
      </c>
      <c r="AU1064" s="14" t="s">
        <v>78</v>
      </c>
    </row>
    <row r="1065" spans="1:65" s="2" customFormat="1" ht="68.25">
      <c r="A1065" s="31"/>
      <c r="B1065" s="32"/>
      <c r="C1065" s="33"/>
      <c r="D1065" s="174" t="s">
        <v>1992</v>
      </c>
      <c r="E1065" s="33"/>
      <c r="F1065" s="179" t="s">
        <v>2011</v>
      </c>
      <c r="G1065" s="33"/>
      <c r="H1065" s="33"/>
      <c r="I1065" s="176"/>
      <c r="J1065" s="33"/>
      <c r="K1065" s="33"/>
      <c r="L1065" s="36"/>
      <c r="M1065" s="177"/>
      <c r="N1065" s="178"/>
      <c r="O1065" s="68"/>
      <c r="P1065" s="68"/>
      <c r="Q1065" s="68"/>
      <c r="R1065" s="68"/>
      <c r="S1065" s="68"/>
      <c r="T1065" s="69"/>
      <c r="U1065" s="31"/>
      <c r="V1065" s="31"/>
      <c r="W1065" s="31"/>
      <c r="X1065" s="31"/>
      <c r="Y1065" s="31"/>
      <c r="Z1065" s="31"/>
      <c r="AA1065" s="31"/>
      <c r="AB1065" s="31"/>
      <c r="AC1065" s="31"/>
      <c r="AD1065" s="31"/>
      <c r="AE1065" s="31"/>
      <c r="AT1065" s="14" t="s">
        <v>1992</v>
      </c>
      <c r="AU1065" s="14" t="s">
        <v>78</v>
      </c>
    </row>
    <row r="1066" spans="1:65" s="2" customFormat="1" ht="24.2" customHeight="1">
      <c r="A1066" s="31"/>
      <c r="B1066" s="32"/>
      <c r="C1066" s="161" t="s">
        <v>2017</v>
      </c>
      <c r="D1066" s="161" t="s">
        <v>135</v>
      </c>
      <c r="E1066" s="162" t="s">
        <v>2018</v>
      </c>
      <c r="F1066" s="163" t="s">
        <v>2019</v>
      </c>
      <c r="G1066" s="164" t="s">
        <v>1997</v>
      </c>
      <c r="H1066" s="165">
        <v>40</v>
      </c>
      <c r="I1066" s="166"/>
      <c r="J1066" s="167">
        <f>ROUND(I1066*H1066,2)</f>
        <v>0</v>
      </c>
      <c r="K1066" s="163" t="s">
        <v>139</v>
      </c>
      <c r="L1066" s="36"/>
      <c r="M1066" s="168" t="s">
        <v>1</v>
      </c>
      <c r="N1066" s="169" t="s">
        <v>43</v>
      </c>
      <c r="O1066" s="68"/>
      <c r="P1066" s="170">
        <f>O1066*H1066</f>
        <v>0</v>
      </c>
      <c r="Q1066" s="170">
        <v>0</v>
      </c>
      <c r="R1066" s="170">
        <f>Q1066*H1066</f>
        <v>0</v>
      </c>
      <c r="S1066" s="170">
        <v>0</v>
      </c>
      <c r="T1066" s="171">
        <f>S1066*H1066</f>
        <v>0</v>
      </c>
      <c r="U1066" s="31"/>
      <c r="V1066" s="31"/>
      <c r="W1066" s="31"/>
      <c r="X1066" s="31"/>
      <c r="Y1066" s="31"/>
      <c r="Z1066" s="31"/>
      <c r="AA1066" s="31"/>
      <c r="AB1066" s="31"/>
      <c r="AC1066" s="31"/>
      <c r="AD1066" s="31"/>
      <c r="AE1066" s="31"/>
      <c r="AR1066" s="172" t="s">
        <v>140</v>
      </c>
      <c r="AT1066" s="172" t="s">
        <v>135</v>
      </c>
      <c r="AU1066" s="172" t="s">
        <v>78</v>
      </c>
      <c r="AY1066" s="14" t="s">
        <v>141</v>
      </c>
      <c r="BE1066" s="173">
        <f>IF(N1066="základní",J1066,0)</f>
        <v>0</v>
      </c>
      <c r="BF1066" s="173">
        <f>IF(N1066="snížená",J1066,0)</f>
        <v>0</v>
      </c>
      <c r="BG1066" s="173">
        <f>IF(N1066="zákl. přenesená",J1066,0)</f>
        <v>0</v>
      </c>
      <c r="BH1066" s="173">
        <f>IF(N1066="sníž. přenesená",J1066,0)</f>
        <v>0</v>
      </c>
      <c r="BI1066" s="173">
        <f>IF(N1066="nulová",J1066,0)</f>
        <v>0</v>
      </c>
      <c r="BJ1066" s="14" t="s">
        <v>86</v>
      </c>
      <c r="BK1066" s="173">
        <f>ROUND(I1066*H1066,2)</f>
        <v>0</v>
      </c>
      <c r="BL1066" s="14" t="s">
        <v>140</v>
      </c>
      <c r="BM1066" s="172" t="s">
        <v>2020</v>
      </c>
    </row>
    <row r="1067" spans="1:65" s="2" customFormat="1" ht="68.25">
      <c r="A1067" s="31"/>
      <c r="B1067" s="32"/>
      <c r="C1067" s="33"/>
      <c r="D1067" s="174" t="s">
        <v>143</v>
      </c>
      <c r="E1067" s="33"/>
      <c r="F1067" s="175" t="s">
        <v>2021</v>
      </c>
      <c r="G1067" s="33"/>
      <c r="H1067" s="33"/>
      <c r="I1067" s="176"/>
      <c r="J1067" s="33"/>
      <c r="K1067" s="33"/>
      <c r="L1067" s="36"/>
      <c r="M1067" s="177"/>
      <c r="N1067" s="178"/>
      <c r="O1067" s="68"/>
      <c r="P1067" s="68"/>
      <c r="Q1067" s="68"/>
      <c r="R1067" s="68"/>
      <c r="S1067" s="68"/>
      <c r="T1067" s="69"/>
      <c r="U1067" s="31"/>
      <c r="V1067" s="31"/>
      <c r="W1067" s="31"/>
      <c r="X1067" s="31"/>
      <c r="Y1067" s="31"/>
      <c r="Z1067" s="31"/>
      <c r="AA1067" s="31"/>
      <c r="AB1067" s="31"/>
      <c r="AC1067" s="31"/>
      <c r="AD1067" s="31"/>
      <c r="AE1067" s="31"/>
      <c r="AT1067" s="14" t="s">
        <v>143</v>
      </c>
      <c r="AU1067" s="14" t="s">
        <v>78</v>
      </c>
    </row>
    <row r="1068" spans="1:65" s="2" customFormat="1" ht="68.25">
      <c r="A1068" s="31"/>
      <c r="B1068" s="32"/>
      <c r="C1068" s="33"/>
      <c r="D1068" s="174" t="s">
        <v>1992</v>
      </c>
      <c r="E1068" s="33"/>
      <c r="F1068" s="179" t="s">
        <v>2011</v>
      </c>
      <c r="G1068" s="33"/>
      <c r="H1068" s="33"/>
      <c r="I1068" s="176"/>
      <c r="J1068" s="33"/>
      <c r="K1068" s="33"/>
      <c r="L1068" s="36"/>
      <c r="M1068" s="177"/>
      <c r="N1068" s="178"/>
      <c r="O1068" s="68"/>
      <c r="P1068" s="68"/>
      <c r="Q1068" s="68"/>
      <c r="R1068" s="68"/>
      <c r="S1068" s="68"/>
      <c r="T1068" s="69"/>
      <c r="U1068" s="31"/>
      <c r="V1068" s="31"/>
      <c r="W1068" s="31"/>
      <c r="X1068" s="31"/>
      <c r="Y1068" s="31"/>
      <c r="Z1068" s="31"/>
      <c r="AA1068" s="31"/>
      <c r="AB1068" s="31"/>
      <c r="AC1068" s="31"/>
      <c r="AD1068" s="31"/>
      <c r="AE1068" s="31"/>
      <c r="AT1068" s="14" t="s">
        <v>1992</v>
      </c>
      <c r="AU1068" s="14" t="s">
        <v>78</v>
      </c>
    </row>
    <row r="1069" spans="1:65" s="2" customFormat="1" ht="24.2" customHeight="1">
      <c r="A1069" s="31"/>
      <c r="B1069" s="32"/>
      <c r="C1069" s="161" t="s">
        <v>2022</v>
      </c>
      <c r="D1069" s="161" t="s">
        <v>135</v>
      </c>
      <c r="E1069" s="162" t="s">
        <v>2023</v>
      </c>
      <c r="F1069" s="163" t="s">
        <v>2024</v>
      </c>
      <c r="G1069" s="164" t="s">
        <v>1997</v>
      </c>
      <c r="H1069" s="165">
        <v>800</v>
      </c>
      <c r="I1069" s="166"/>
      <c r="J1069" s="167">
        <f>ROUND(I1069*H1069,2)</f>
        <v>0</v>
      </c>
      <c r="K1069" s="163" t="s">
        <v>139</v>
      </c>
      <c r="L1069" s="36"/>
      <c r="M1069" s="168" t="s">
        <v>1</v>
      </c>
      <c r="N1069" s="169" t="s">
        <v>43</v>
      </c>
      <c r="O1069" s="68"/>
      <c r="P1069" s="170">
        <f>O1069*H1069</f>
        <v>0</v>
      </c>
      <c r="Q1069" s="170">
        <v>0</v>
      </c>
      <c r="R1069" s="170">
        <f>Q1069*H1069</f>
        <v>0</v>
      </c>
      <c r="S1069" s="170">
        <v>0</v>
      </c>
      <c r="T1069" s="171">
        <f>S1069*H1069</f>
        <v>0</v>
      </c>
      <c r="U1069" s="31"/>
      <c r="V1069" s="31"/>
      <c r="W1069" s="31"/>
      <c r="X1069" s="31"/>
      <c r="Y1069" s="31"/>
      <c r="Z1069" s="31"/>
      <c r="AA1069" s="31"/>
      <c r="AB1069" s="31"/>
      <c r="AC1069" s="31"/>
      <c r="AD1069" s="31"/>
      <c r="AE1069" s="31"/>
      <c r="AR1069" s="172" t="s">
        <v>140</v>
      </c>
      <c r="AT1069" s="172" t="s">
        <v>135</v>
      </c>
      <c r="AU1069" s="172" t="s">
        <v>78</v>
      </c>
      <c r="AY1069" s="14" t="s">
        <v>141</v>
      </c>
      <c r="BE1069" s="173">
        <f>IF(N1069="základní",J1069,0)</f>
        <v>0</v>
      </c>
      <c r="BF1069" s="173">
        <f>IF(N1069="snížená",J1069,0)</f>
        <v>0</v>
      </c>
      <c r="BG1069" s="173">
        <f>IF(N1069="zákl. přenesená",J1069,0)</f>
        <v>0</v>
      </c>
      <c r="BH1069" s="173">
        <f>IF(N1069="sníž. přenesená",J1069,0)</f>
        <v>0</v>
      </c>
      <c r="BI1069" s="173">
        <f>IF(N1069="nulová",J1069,0)</f>
        <v>0</v>
      </c>
      <c r="BJ1069" s="14" t="s">
        <v>86</v>
      </c>
      <c r="BK1069" s="173">
        <f>ROUND(I1069*H1069,2)</f>
        <v>0</v>
      </c>
      <c r="BL1069" s="14" t="s">
        <v>140</v>
      </c>
      <c r="BM1069" s="172" t="s">
        <v>2025</v>
      </c>
    </row>
    <row r="1070" spans="1:65" s="2" customFormat="1" ht="68.25">
      <c r="A1070" s="31"/>
      <c r="B1070" s="32"/>
      <c r="C1070" s="33"/>
      <c r="D1070" s="174" t="s">
        <v>143</v>
      </c>
      <c r="E1070" s="33"/>
      <c r="F1070" s="175" t="s">
        <v>2026</v>
      </c>
      <c r="G1070" s="33"/>
      <c r="H1070" s="33"/>
      <c r="I1070" s="176"/>
      <c r="J1070" s="33"/>
      <c r="K1070" s="33"/>
      <c r="L1070" s="36"/>
      <c r="M1070" s="177"/>
      <c r="N1070" s="178"/>
      <c r="O1070" s="68"/>
      <c r="P1070" s="68"/>
      <c r="Q1070" s="68"/>
      <c r="R1070" s="68"/>
      <c r="S1070" s="68"/>
      <c r="T1070" s="69"/>
      <c r="U1070" s="31"/>
      <c r="V1070" s="31"/>
      <c r="W1070" s="31"/>
      <c r="X1070" s="31"/>
      <c r="Y1070" s="31"/>
      <c r="Z1070" s="31"/>
      <c r="AA1070" s="31"/>
      <c r="AB1070" s="31"/>
      <c r="AC1070" s="31"/>
      <c r="AD1070" s="31"/>
      <c r="AE1070" s="31"/>
      <c r="AT1070" s="14" t="s">
        <v>143</v>
      </c>
      <c r="AU1070" s="14" t="s">
        <v>78</v>
      </c>
    </row>
    <row r="1071" spans="1:65" s="2" customFormat="1" ht="68.25">
      <c r="A1071" s="31"/>
      <c r="B1071" s="32"/>
      <c r="C1071" s="33"/>
      <c r="D1071" s="174" t="s">
        <v>1992</v>
      </c>
      <c r="E1071" s="33"/>
      <c r="F1071" s="179" t="s">
        <v>2011</v>
      </c>
      <c r="G1071" s="33"/>
      <c r="H1071" s="33"/>
      <c r="I1071" s="176"/>
      <c r="J1071" s="33"/>
      <c r="K1071" s="33"/>
      <c r="L1071" s="36"/>
      <c r="M1071" s="177"/>
      <c r="N1071" s="178"/>
      <c r="O1071" s="68"/>
      <c r="P1071" s="68"/>
      <c r="Q1071" s="68"/>
      <c r="R1071" s="68"/>
      <c r="S1071" s="68"/>
      <c r="T1071" s="69"/>
      <c r="U1071" s="31"/>
      <c r="V1071" s="31"/>
      <c r="W1071" s="31"/>
      <c r="X1071" s="31"/>
      <c r="Y1071" s="31"/>
      <c r="Z1071" s="31"/>
      <c r="AA1071" s="31"/>
      <c r="AB1071" s="31"/>
      <c r="AC1071" s="31"/>
      <c r="AD1071" s="31"/>
      <c r="AE1071" s="31"/>
      <c r="AT1071" s="14" t="s">
        <v>1992</v>
      </c>
      <c r="AU1071" s="14" t="s">
        <v>78</v>
      </c>
    </row>
    <row r="1072" spans="1:65" s="2" customFormat="1" ht="24.2" customHeight="1">
      <c r="A1072" s="31"/>
      <c r="B1072" s="32"/>
      <c r="C1072" s="161" t="s">
        <v>2027</v>
      </c>
      <c r="D1072" s="161" t="s">
        <v>135</v>
      </c>
      <c r="E1072" s="162" t="s">
        <v>2028</v>
      </c>
      <c r="F1072" s="163" t="s">
        <v>2029</v>
      </c>
      <c r="G1072" s="164" t="s">
        <v>1997</v>
      </c>
      <c r="H1072" s="165">
        <v>5</v>
      </c>
      <c r="I1072" s="166"/>
      <c r="J1072" s="167">
        <f>ROUND(I1072*H1072,2)</f>
        <v>0</v>
      </c>
      <c r="K1072" s="163" t="s">
        <v>139</v>
      </c>
      <c r="L1072" s="36"/>
      <c r="M1072" s="168" t="s">
        <v>1</v>
      </c>
      <c r="N1072" s="169" t="s">
        <v>43</v>
      </c>
      <c r="O1072" s="68"/>
      <c r="P1072" s="170">
        <f>O1072*H1072</f>
        <v>0</v>
      </c>
      <c r="Q1072" s="170">
        <v>0</v>
      </c>
      <c r="R1072" s="170">
        <f>Q1072*H1072</f>
        <v>0</v>
      </c>
      <c r="S1072" s="170">
        <v>0</v>
      </c>
      <c r="T1072" s="171">
        <f>S1072*H1072</f>
        <v>0</v>
      </c>
      <c r="U1072" s="31"/>
      <c r="V1072" s="31"/>
      <c r="W1072" s="31"/>
      <c r="X1072" s="31"/>
      <c r="Y1072" s="31"/>
      <c r="Z1072" s="31"/>
      <c r="AA1072" s="31"/>
      <c r="AB1072" s="31"/>
      <c r="AC1072" s="31"/>
      <c r="AD1072" s="31"/>
      <c r="AE1072" s="31"/>
      <c r="AR1072" s="172" t="s">
        <v>140</v>
      </c>
      <c r="AT1072" s="172" t="s">
        <v>135</v>
      </c>
      <c r="AU1072" s="172" t="s">
        <v>78</v>
      </c>
      <c r="AY1072" s="14" t="s">
        <v>141</v>
      </c>
      <c r="BE1072" s="173">
        <f>IF(N1072="základní",J1072,0)</f>
        <v>0</v>
      </c>
      <c r="BF1072" s="173">
        <f>IF(N1072="snížená",J1072,0)</f>
        <v>0</v>
      </c>
      <c r="BG1072" s="173">
        <f>IF(N1072="zákl. přenesená",J1072,0)</f>
        <v>0</v>
      </c>
      <c r="BH1072" s="173">
        <f>IF(N1072="sníž. přenesená",J1072,0)</f>
        <v>0</v>
      </c>
      <c r="BI1072" s="173">
        <f>IF(N1072="nulová",J1072,0)</f>
        <v>0</v>
      </c>
      <c r="BJ1072" s="14" t="s">
        <v>86</v>
      </c>
      <c r="BK1072" s="173">
        <f>ROUND(I1072*H1072,2)</f>
        <v>0</v>
      </c>
      <c r="BL1072" s="14" t="s">
        <v>140</v>
      </c>
      <c r="BM1072" s="172" t="s">
        <v>2030</v>
      </c>
    </row>
    <row r="1073" spans="1:65" s="2" customFormat="1" ht="68.25">
      <c r="A1073" s="31"/>
      <c r="B1073" s="32"/>
      <c r="C1073" s="33"/>
      <c r="D1073" s="174" t="s">
        <v>143</v>
      </c>
      <c r="E1073" s="33"/>
      <c r="F1073" s="175" t="s">
        <v>2031</v>
      </c>
      <c r="G1073" s="33"/>
      <c r="H1073" s="33"/>
      <c r="I1073" s="176"/>
      <c r="J1073" s="33"/>
      <c r="K1073" s="33"/>
      <c r="L1073" s="36"/>
      <c r="M1073" s="177"/>
      <c r="N1073" s="178"/>
      <c r="O1073" s="68"/>
      <c r="P1073" s="68"/>
      <c r="Q1073" s="68"/>
      <c r="R1073" s="68"/>
      <c r="S1073" s="68"/>
      <c r="T1073" s="69"/>
      <c r="U1073" s="31"/>
      <c r="V1073" s="31"/>
      <c r="W1073" s="31"/>
      <c r="X1073" s="31"/>
      <c r="Y1073" s="31"/>
      <c r="Z1073" s="31"/>
      <c r="AA1073" s="31"/>
      <c r="AB1073" s="31"/>
      <c r="AC1073" s="31"/>
      <c r="AD1073" s="31"/>
      <c r="AE1073" s="31"/>
      <c r="AT1073" s="14" t="s">
        <v>143</v>
      </c>
      <c r="AU1073" s="14" t="s">
        <v>78</v>
      </c>
    </row>
    <row r="1074" spans="1:65" s="2" customFormat="1" ht="68.25">
      <c r="A1074" s="31"/>
      <c r="B1074" s="32"/>
      <c r="C1074" s="33"/>
      <c r="D1074" s="174" t="s">
        <v>1992</v>
      </c>
      <c r="E1074" s="33"/>
      <c r="F1074" s="179" t="s">
        <v>2011</v>
      </c>
      <c r="G1074" s="33"/>
      <c r="H1074" s="33"/>
      <c r="I1074" s="176"/>
      <c r="J1074" s="33"/>
      <c r="K1074" s="33"/>
      <c r="L1074" s="36"/>
      <c r="M1074" s="177"/>
      <c r="N1074" s="178"/>
      <c r="O1074" s="68"/>
      <c r="P1074" s="68"/>
      <c r="Q1074" s="68"/>
      <c r="R1074" s="68"/>
      <c r="S1074" s="68"/>
      <c r="T1074" s="69"/>
      <c r="U1074" s="31"/>
      <c r="V1074" s="31"/>
      <c r="W1074" s="31"/>
      <c r="X1074" s="31"/>
      <c r="Y1074" s="31"/>
      <c r="Z1074" s="31"/>
      <c r="AA1074" s="31"/>
      <c r="AB1074" s="31"/>
      <c r="AC1074" s="31"/>
      <c r="AD1074" s="31"/>
      <c r="AE1074" s="31"/>
      <c r="AT1074" s="14" t="s">
        <v>1992</v>
      </c>
      <c r="AU1074" s="14" t="s">
        <v>78</v>
      </c>
    </row>
    <row r="1075" spans="1:65" s="2" customFormat="1" ht="24.2" customHeight="1">
      <c r="A1075" s="31"/>
      <c r="B1075" s="32"/>
      <c r="C1075" s="161" t="s">
        <v>2032</v>
      </c>
      <c r="D1075" s="161" t="s">
        <v>135</v>
      </c>
      <c r="E1075" s="162" t="s">
        <v>2033</v>
      </c>
      <c r="F1075" s="163" t="s">
        <v>2034</v>
      </c>
      <c r="G1075" s="164" t="s">
        <v>1997</v>
      </c>
      <c r="H1075" s="165">
        <v>5</v>
      </c>
      <c r="I1075" s="166"/>
      <c r="J1075" s="167">
        <f>ROUND(I1075*H1075,2)</f>
        <v>0</v>
      </c>
      <c r="K1075" s="163" t="s">
        <v>139</v>
      </c>
      <c r="L1075" s="36"/>
      <c r="M1075" s="168" t="s">
        <v>1</v>
      </c>
      <c r="N1075" s="169" t="s">
        <v>43</v>
      </c>
      <c r="O1075" s="68"/>
      <c r="P1075" s="170">
        <f>O1075*H1075</f>
        <v>0</v>
      </c>
      <c r="Q1075" s="170">
        <v>0</v>
      </c>
      <c r="R1075" s="170">
        <f>Q1075*H1075</f>
        <v>0</v>
      </c>
      <c r="S1075" s="170">
        <v>0</v>
      </c>
      <c r="T1075" s="171">
        <f>S1075*H1075</f>
        <v>0</v>
      </c>
      <c r="U1075" s="31"/>
      <c r="V1075" s="31"/>
      <c r="W1075" s="31"/>
      <c r="X1075" s="31"/>
      <c r="Y1075" s="31"/>
      <c r="Z1075" s="31"/>
      <c r="AA1075" s="31"/>
      <c r="AB1075" s="31"/>
      <c r="AC1075" s="31"/>
      <c r="AD1075" s="31"/>
      <c r="AE1075" s="31"/>
      <c r="AR1075" s="172" t="s">
        <v>140</v>
      </c>
      <c r="AT1075" s="172" t="s">
        <v>135</v>
      </c>
      <c r="AU1075" s="172" t="s">
        <v>78</v>
      </c>
      <c r="AY1075" s="14" t="s">
        <v>141</v>
      </c>
      <c r="BE1075" s="173">
        <f>IF(N1075="základní",J1075,0)</f>
        <v>0</v>
      </c>
      <c r="BF1075" s="173">
        <f>IF(N1075="snížená",J1075,0)</f>
        <v>0</v>
      </c>
      <c r="BG1075" s="173">
        <f>IF(N1075="zákl. přenesená",J1075,0)</f>
        <v>0</v>
      </c>
      <c r="BH1075" s="173">
        <f>IF(N1075="sníž. přenesená",J1075,0)</f>
        <v>0</v>
      </c>
      <c r="BI1075" s="173">
        <f>IF(N1075="nulová",J1075,0)</f>
        <v>0</v>
      </c>
      <c r="BJ1075" s="14" t="s">
        <v>86</v>
      </c>
      <c r="BK1075" s="173">
        <f>ROUND(I1075*H1075,2)</f>
        <v>0</v>
      </c>
      <c r="BL1075" s="14" t="s">
        <v>140</v>
      </c>
      <c r="BM1075" s="172" t="s">
        <v>2035</v>
      </c>
    </row>
    <row r="1076" spans="1:65" s="2" customFormat="1" ht="68.25">
      <c r="A1076" s="31"/>
      <c r="B1076" s="32"/>
      <c r="C1076" s="33"/>
      <c r="D1076" s="174" t="s">
        <v>143</v>
      </c>
      <c r="E1076" s="33"/>
      <c r="F1076" s="175" t="s">
        <v>2036</v>
      </c>
      <c r="G1076" s="33"/>
      <c r="H1076" s="33"/>
      <c r="I1076" s="176"/>
      <c r="J1076" s="33"/>
      <c r="K1076" s="33"/>
      <c r="L1076" s="36"/>
      <c r="M1076" s="177"/>
      <c r="N1076" s="178"/>
      <c r="O1076" s="68"/>
      <c r="P1076" s="68"/>
      <c r="Q1076" s="68"/>
      <c r="R1076" s="68"/>
      <c r="S1076" s="68"/>
      <c r="T1076" s="69"/>
      <c r="U1076" s="31"/>
      <c r="V1076" s="31"/>
      <c r="W1076" s="31"/>
      <c r="X1076" s="31"/>
      <c r="Y1076" s="31"/>
      <c r="Z1076" s="31"/>
      <c r="AA1076" s="31"/>
      <c r="AB1076" s="31"/>
      <c r="AC1076" s="31"/>
      <c r="AD1076" s="31"/>
      <c r="AE1076" s="31"/>
      <c r="AT1076" s="14" t="s">
        <v>143</v>
      </c>
      <c r="AU1076" s="14" t="s">
        <v>78</v>
      </c>
    </row>
    <row r="1077" spans="1:65" s="2" customFormat="1" ht="68.25">
      <c r="A1077" s="31"/>
      <c r="B1077" s="32"/>
      <c r="C1077" s="33"/>
      <c r="D1077" s="174" t="s">
        <v>1992</v>
      </c>
      <c r="E1077" s="33"/>
      <c r="F1077" s="179" t="s">
        <v>2011</v>
      </c>
      <c r="G1077" s="33"/>
      <c r="H1077" s="33"/>
      <c r="I1077" s="176"/>
      <c r="J1077" s="33"/>
      <c r="K1077" s="33"/>
      <c r="L1077" s="36"/>
      <c r="M1077" s="177"/>
      <c r="N1077" s="178"/>
      <c r="O1077" s="68"/>
      <c r="P1077" s="68"/>
      <c r="Q1077" s="68"/>
      <c r="R1077" s="68"/>
      <c r="S1077" s="68"/>
      <c r="T1077" s="69"/>
      <c r="U1077" s="31"/>
      <c r="V1077" s="31"/>
      <c r="W1077" s="31"/>
      <c r="X1077" s="31"/>
      <c r="Y1077" s="31"/>
      <c r="Z1077" s="31"/>
      <c r="AA1077" s="31"/>
      <c r="AB1077" s="31"/>
      <c r="AC1077" s="31"/>
      <c r="AD1077" s="31"/>
      <c r="AE1077" s="31"/>
      <c r="AT1077" s="14" t="s">
        <v>1992</v>
      </c>
      <c r="AU1077" s="14" t="s">
        <v>78</v>
      </c>
    </row>
    <row r="1078" spans="1:65" s="2" customFormat="1" ht="33" customHeight="1">
      <c r="A1078" s="31"/>
      <c r="B1078" s="32"/>
      <c r="C1078" s="161" t="s">
        <v>2037</v>
      </c>
      <c r="D1078" s="161" t="s">
        <v>135</v>
      </c>
      <c r="E1078" s="162" t="s">
        <v>2038</v>
      </c>
      <c r="F1078" s="163" t="s">
        <v>2039</v>
      </c>
      <c r="G1078" s="164" t="s">
        <v>1997</v>
      </c>
      <c r="H1078" s="165">
        <v>4</v>
      </c>
      <c r="I1078" s="166"/>
      <c r="J1078" s="167">
        <f>ROUND(I1078*H1078,2)</f>
        <v>0</v>
      </c>
      <c r="K1078" s="163" t="s">
        <v>139</v>
      </c>
      <c r="L1078" s="36"/>
      <c r="M1078" s="168" t="s">
        <v>1</v>
      </c>
      <c r="N1078" s="169" t="s">
        <v>43</v>
      </c>
      <c r="O1078" s="68"/>
      <c r="P1078" s="170">
        <f>O1078*H1078</f>
        <v>0</v>
      </c>
      <c r="Q1078" s="170">
        <v>0</v>
      </c>
      <c r="R1078" s="170">
        <f>Q1078*H1078</f>
        <v>0</v>
      </c>
      <c r="S1078" s="170">
        <v>0</v>
      </c>
      <c r="T1078" s="171">
        <f>S1078*H1078</f>
        <v>0</v>
      </c>
      <c r="U1078" s="31"/>
      <c r="V1078" s="31"/>
      <c r="W1078" s="31"/>
      <c r="X1078" s="31"/>
      <c r="Y1078" s="31"/>
      <c r="Z1078" s="31"/>
      <c r="AA1078" s="31"/>
      <c r="AB1078" s="31"/>
      <c r="AC1078" s="31"/>
      <c r="AD1078" s="31"/>
      <c r="AE1078" s="31"/>
      <c r="AR1078" s="172" t="s">
        <v>140</v>
      </c>
      <c r="AT1078" s="172" t="s">
        <v>135</v>
      </c>
      <c r="AU1078" s="172" t="s">
        <v>78</v>
      </c>
      <c r="AY1078" s="14" t="s">
        <v>141</v>
      </c>
      <c r="BE1078" s="173">
        <f>IF(N1078="základní",J1078,0)</f>
        <v>0</v>
      </c>
      <c r="BF1078" s="173">
        <f>IF(N1078="snížená",J1078,0)</f>
        <v>0</v>
      </c>
      <c r="BG1078" s="173">
        <f>IF(N1078="zákl. přenesená",J1078,0)</f>
        <v>0</v>
      </c>
      <c r="BH1078" s="173">
        <f>IF(N1078="sníž. přenesená",J1078,0)</f>
        <v>0</v>
      </c>
      <c r="BI1078" s="173">
        <f>IF(N1078="nulová",J1078,0)</f>
        <v>0</v>
      </c>
      <c r="BJ1078" s="14" t="s">
        <v>86</v>
      </c>
      <c r="BK1078" s="173">
        <f>ROUND(I1078*H1078,2)</f>
        <v>0</v>
      </c>
      <c r="BL1078" s="14" t="s">
        <v>140</v>
      </c>
      <c r="BM1078" s="172" t="s">
        <v>2040</v>
      </c>
    </row>
    <row r="1079" spans="1:65" s="2" customFormat="1" ht="68.25">
      <c r="A1079" s="31"/>
      <c r="B1079" s="32"/>
      <c r="C1079" s="33"/>
      <c r="D1079" s="174" t="s">
        <v>143</v>
      </c>
      <c r="E1079" s="33"/>
      <c r="F1079" s="175" t="s">
        <v>2041</v>
      </c>
      <c r="G1079" s="33"/>
      <c r="H1079" s="33"/>
      <c r="I1079" s="176"/>
      <c r="J1079" s="33"/>
      <c r="K1079" s="33"/>
      <c r="L1079" s="36"/>
      <c r="M1079" s="177"/>
      <c r="N1079" s="178"/>
      <c r="O1079" s="68"/>
      <c r="P1079" s="68"/>
      <c r="Q1079" s="68"/>
      <c r="R1079" s="68"/>
      <c r="S1079" s="68"/>
      <c r="T1079" s="69"/>
      <c r="U1079" s="31"/>
      <c r="V1079" s="31"/>
      <c r="W1079" s="31"/>
      <c r="X1079" s="31"/>
      <c r="Y1079" s="31"/>
      <c r="Z1079" s="31"/>
      <c r="AA1079" s="31"/>
      <c r="AB1079" s="31"/>
      <c r="AC1079" s="31"/>
      <c r="AD1079" s="31"/>
      <c r="AE1079" s="31"/>
      <c r="AT1079" s="14" t="s">
        <v>143</v>
      </c>
      <c r="AU1079" s="14" t="s">
        <v>78</v>
      </c>
    </row>
    <row r="1080" spans="1:65" s="2" customFormat="1" ht="68.25">
      <c r="A1080" s="31"/>
      <c r="B1080" s="32"/>
      <c r="C1080" s="33"/>
      <c r="D1080" s="174" t="s">
        <v>1992</v>
      </c>
      <c r="E1080" s="33"/>
      <c r="F1080" s="179" t="s">
        <v>2011</v>
      </c>
      <c r="G1080" s="33"/>
      <c r="H1080" s="33"/>
      <c r="I1080" s="176"/>
      <c r="J1080" s="33"/>
      <c r="K1080" s="33"/>
      <c r="L1080" s="36"/>
      <c r="M1080" s="177"/>
      <c r="N1080" s="178"/>
      <c r="O1080" s="68"/>
      <c r="P1080" s="68"/>
      <c r="Q1080" s="68"/>
      <c r="R1080" s="68"/>
      <c r="S1080" s="68"/>
      <c r="T1080" s="69"/>
      <c r="U1080" s="31"/>
      <c r="V1080" s="31"/>
      <c r="W1080" s="31"/>
      <c r="X1080" s="31"/>
      <c r="Y1080" s="31"/>
      <c r="Z1080" s="31"/>
      <c r="AA1080" s="31"/>
      <c r="AB1080" s="31"/>
      <c r="AC1080" s="31"/>
      <c r="AD1080" s="31"/>
      <c r="AE1080" s="31"/>
      <c r="AT1080" s="14" t="s">
        <v>1992</v>
      </c>
      <c r="AU1080" s="14" t="s">
        <v>78</v>
      </c>
    </row>
    <row r="1081" spans="1:65" s="2" customFormat="1" ht="33" customHeight="1">
      <c r="A1081" s="31"/>
      <c r="B1081" s="32"/>
      <c r="C1081" s="161" t="s">
        <v>2042</v>
      </c>
      <c r="D1081" s="161" t="s">
        <v>135</v>
      </c>
      <c r="E1081" s="162" t="s">
        <v>2043</v>
      </c>
      <c r="F1081" s="163" t="s">
        <v>2044</v>
      </c>
      <c r="G1081" s="164" t="s">
        <v>1997</v>
      </c>
      <c r="H1081" s="165">
        <v>10</v>
      </c>
      <c r="I1081" s="166"/>
      <c r="J1081" s="167">
        <f>ROUND(I1081*H1081,2)</f>
        <v>0</v>
      </c>
      <c r="K1081" s="163" t="s">
        <v>139</v>
      </c>
      <c r="L1081" s="36"/>
      <c r="M1081" s="168" t="s">
        <v>1</v>
      </c>
      <c r="N1081" s="169" t="s">
        <v>43</v>
      </c>
      <c r="O1081" s="68"/>
      <c r="P1081" s="170">
        <f>O1081*H1081</f>
        <v>0</v>
      </c>
      <c r="Q1081" s="170">
        <v>0</v>
      </c>
      <c r="R1081" s="170">
        <f>Q1081*H1081</f>
        <v>0</v>
      </c>
      <c r="S1081" s="170">
        <v>0</v>
      </c>
      <c r="T1081" s="171">
        <f>S1081*H1081</f>
        <v>0</v>
      </c>
      <c r="U1081" s="31"/>
      <c r="V1081" s="31"/>
      <c r="W1081" s="31"/>
      <c r="X1081" s="31"/>
      <c r="Y1081" s="31"/>
      <c r="Z1081" s="31"/>
      <c r="AA1081" s="31"/>
      <c r="AB1081" s="31"/>
      <c r="AC1081" s="31"/>
      <c r="AD1081" s="31"/>
      <c r="AE1081" s="31"/>
      <c r="AR1081" s="172" t="s">
        <v>140</v>
      </c>
      <c r="AT1081" s="172" t="s">
        <v>135</v>
      </c>
      <c r="AU1081" s="172" t="s">
        <v>78</v>
      </c>
      <c r="AY1081" s="14" t="s">
        <v>141</v>
      </c>
      <c r="BE1081" s="173">
        <f>IF(N1081="základní",J1081,0)</f>
        <v>0</v>
      </c>
      <c r="BF1081" s="173">
        <f>IF(N1081="snížená",J1081,0)</f>
        <v>0</v>
      </c>
      <c r="BG1081" s="173">
        <f>IF(N1081="zákl. přenesená",J1081,0)</f>
        <v>0</v>
      </c>
      <c r="BH1081" s="173">
        <f>IF(N1081="sníž. přenesená",J1081,0)</f>
        <v>0</v>
      </c>
      <c r="BI1081" s="173">
        <f>IF(N1081="nulová",J1081,0)</f>
        <v>0</v>
      </c>
      <c r="BJ1081" s="14" t="s">
        <v>86</v>
      </c>
      <c r="BK1081" s="173">
        <f>ROUND(I1081*H1081,2)</f>
        <v>0</v>
      </c>
      <c r="BL1081" s="14" t="s">
        <v>140</v>
      </c>
      <c r="BM1081" s="172" t="s">
        <v>2045</v>
      </c>
    </row>
    <row r="1082" spans="1:65" s="2" customFormat="1" ht="68.25">
      <c r="A1082" s="31"/>
      <c r="B1082" s="32"/>
      <c r="C1082" s="33"/>
      <c r="D1082" s="174" t="s">
        <v>143</v>
      </c>
      <c r="E1082" s="33"/>
      <c r="F1082" s="175" t="s">
        <v>2046</v>
      </c>
      <c r="G1082" s="33"/>
      <c r="H1082" s="33"/>
      <c r="I1082" s="176"/>
      <c r="J1082" s="33"/>
      <c r="K1082" s="33"/>
      <c r="L1082" s="36"/>
      <c r="M1082" s="177"/>
      <c r="N1082" s="178"/>
      <c r="O1082" s="68"/>
      <c r="P1082" s="68"/>
      <c r="Q1082" s="68"/>
      <c r="R1082" s="68"/>
      <c r="S1082" s="68"/>
      <c r="T1082" s="69"/>
      <c r="U1082" s="31"/>
      <c r="V1082" s="31"/>
      <c r="W1082" s="31"/>
      <c r="X1082" s="31"/>
      <c r="Y1082" s="31"/>
      <c r="Z1082" s="31"/>
      <c r="AA1082" s="31"/>
      <c r="AB1082" s="31"/>
      <c r="AC1082" s="31"/>
      <c r="AD1082" s="31"/>
      <c r="AE1082" s="31"/>
      <c r="AT1082" s="14" t="s">
        <v>143</v>
      </c>
      <c r="AU1082" s="14" t="s">
        <v>78</v>
      </c>
    </row>
    <row r="1083" spans="1:65" s="2" customFormat="1" ht="68.25">
      <c r="A1083" s="31"/>
      <c r="B1083" s="32"/>
      <c r="C1083" s="33"/>
      <c r="D1083" s="174" t="s">
        <v>1992</v>
      </c>
      <c r="E1083" s="33"/>
      <c r="F1083" s="179" t="s">
        <v>2011</v>
      </c>
      <c r="G1083" s="33"/>
      <c r="H1083" s="33"/>
      <c r="I1083" s="176"/>
      <c r="J1083" s="33"/>
      <c r="K1083" s="33"/>
      <c r="L1083" s="36"/>
      <c r="M1083" s="177"/>
      <c r="N1083" s="178"/>
      <c r="O1083" s="68"/>
      <c r="P1083" s="68"/>
      <c r="Q1083" s="68"/>
      <c r="R1083" s="68"/>
      <c r="S1083" s="68"/>
      <c r="T1083" s="69"/>
      <c r="U1083" s="31"/>
      <c r="V1083" s="31"/>
      <c r="W1083" s="31"/>
      <c r="X1083" s="31"/>
      <c r="Y1083" s="31"/>
      <c r="Z1083" s="31"/>
      <c r="AA1083" s="31"/>
      <c r="AB1083" s="31"/>
      <c r="AC1083" s="31"/>
      <c r="AD1083" s="31"/>
      <c r="AE1083" s="31"/>
      <c r="AT1083" s="14" t="s">
        <v>1992</v>
      </c>
      <c r="AU1083" s="14" t="s">
        <v>78</v>
      </c>
    </row>
    <row r="1084" spans="1:65" s="2" customFormat="1" ht="24.2" customHeight="1">
      <c r="A1084" s="31"/>
      <c r="B1084" s="32"/>
      <c r="C1084" s="161" t="s">
        <v>2047</v>
      </c>
      <c r="D1084" s="161" t="s">
        <v>135</v>
      </c>
      <c r="E1084" s="162" t="s">
        <v>2048</v>
      </c>
      <c r="F1084" s="163" t="s">
        <v>2049</v>
      </c>
      <c r="G1084" s="164" t="s">
        <v>1997</v>
      </c>
      <c r="H1084" s="165">
        <v>5</v>
      </c>
      <c r="I1084" s="166"/>
      <c r="J1084" s="167">
        <f>ROUND(I1084*H1084,2)</f>
        <v>0</v>
      </c>
      <c r="K1084" s="163" t="s">
        <v>139</v>
      </c>
      <c r="L1084" s="36"/>
      <c r="M1084" s="168" t="s">
        <v>1</v>
      </c>
      <c r="N1084" s="169" t="s">
        <v>43</v>
      </c>
      <c r="O1084" s="68"/>
      <c r="P1084" s="170">
        <f>O1084*H1084</f>
        <v>0</v>
      </c>
      <c r="Q1084" s="170">
        <v>0</v>
      </c>
      <c r="R1084" s="170">
        <f>Q1084*H1084</f>
        <v>0</v>
      </c>
      <c r="S1084" s="170">
        <v>0</v>
      </c>
      <c r="T1084" s="171">
        <f>S1084*H1084</f>
        <v>0</v>
      </c>
      <c r="U1084" s="31"/>
      <c r="V1084" s="31"/>
      <c r="W1084" s="31"/>
      <c r="X1084" s="31"/>
      <c r="Y1084" s="31"/>
      <c r="Z1084" s="31"/>
      <c r="AA1084" s="31"/>
      <c r="AB1084" s="31"/>
      <c r="AC1084" s="31"/>
      <c r="AD1084" s="31"/>
      <c r="AE1084" s="31"/>
      <c r="AR1084" s="172" t="s">
        <v>140</v>
      </c>
      <c r="AT1084" s="172" t="s">
        <v>135</v>
      </c>
      <c r="AU1084" s="172" t="s">
        <v>78</v>
      </c>
      <c r="AY1084" s="14" t="s">
        <v>141</v>
      </c>
      <c r="BE1084" s="173">
        <f>IF(N1084="základní",J1084,0)</f>
        <v>0</v>
      </c>
      <c r="BF1084" s="173">
        <f>IF(N1084="snížená",J1084,0)</f>
        <v>0</v>
      </c>
      <c r="BG1084" s="173">
        <f>IF(N1084="zákl. přenesená",J1084,0)</f>
        <v>0</v>
      </c>
      <c r="BH1084" s="173">
        <f>IF(N1084="sníž. přenesená",J1084,0)</f>
        <v>0</v>
      </c>
      <c r="BI1084" s="173">
        <f>IF(N1084="nulová",J1084,0)</f>
        <v>0</v>
      </c>
      <c r="BJ1084" s="14" t="s">
        <v>86</v>
      </c>
      <c r="BK1084" s="173">
        <f>ROUND(I1084*H1084,2)</f>
        <v>0</v>
      </c>
      <c r="BL1084" s="14" t="s">
        <v>140</v>
      </c>
      <c r="BM1084" s="172" t="s">
        <v>2050</v>
      </c>
    </row>
    <row r="1085" spans="1:65" s="2" customFormat="1" ht="68.25">
      <c r="A1085" s="31"/>
      <c r="B1085" s="32"/>
      <c r="C1085" s="33"/>
      <c r="D1085" s="174" t="s">
        <v>143</v>
      </c>
      <c r="E1085" s="33"/>
      <c r="F1085" s="175" t="s">
        <v>2051</v>
      </c>
      <c r="G1085" s="33"/>
      <c r="H1085" s="33"/>
      <c r="I1085" s="176"/>
      <c r="J1085" s="33"/>
      <c r="K1085" s="33"/>
      <c r="L1085" s="36"/>
      <c r="M1085" s="177"/>
      <c r="N1085" s="178"/>
      <c r="O1085" s="68"/>
      <c r="P1085" s="68"/>
      <c r="Q1085" s="68"/>
      <c r="R1085" s="68"/>
      <c r="S1085" s="68"/>
      <c r="T1085" s="69"/>
      <c r="U1085" s="31"/>
      <c r="V1085" s="31"/>
      <c r="W1085" s="31"/>
      <c r="X1085" s="31"/>
      <c r="Y1085" s="31"/>
      <c r="Z1085" s="31"/>
      <c r="AA1085" s="31"/>
      <c r="AB1085" s="31"/>
      <c r="AC1085" s="31"/>
      <c r="AD1085" s="31"/>
      <c r="AE1085" s="31"/>
      <c r="AT1085" s="14" t="s">
        <v>143</v>
      </c>
      <c r="AU1085" s="14" t="s">
        <v>78</v>
      </c>
    </row>
    <row r="1086" spans="1:65" s="2" customFormat="1" ht="68.25">
      <c r="A1086" s="31"/>
      <c r="B1086" s="32"/>
      <c r="C1086" s="33"/>
      <c r="D1086" s="174" t="s">
        <v>1992</v>
      </c>
      <c r="E1086" s="33"/>
      <c r="F1086" s="179" t="s">
        <v>2052</v>
      </c>
      <c r="G1086" s="33"/>
      <c r="H1086" s="33"/>
      <c r="I1086" s="176"/>
      <c r="J1086" s="33"/>
      <c r="K1086" s="33"/>
      <c r="L1086" s="36"/>
      <c r="M1086" s="177"/>
      <c r="N1086" s="178"/>
      <c r="O1086" s="68"/>
      <c r="P1086" s="68"/>
      <c r="Q1086" s="68"/>
      <c r="R1086" s="68"/>
      <c r="S1086" s="68"/>
      <c r="T1086" s="69"/>
      <c r="U1086" s="31"/>
      <c r="V1086" s="31"/>
      <c r="W1086" s="31"/>
      <c r="X1086" s="31"/>
      <c r="Y1086" s="31"/>
      <c r="Z1086" s="31"/>
      <c r="AA1086" s="31"/>
      <c r="AB1086" s="31"/>
      <c r="AC1086" s="31"/>
      <c r="AD1086" s="31"/>
      <c r="AE1086" s="31"/>
      <c r="AT1086" s="14" t="s">
        <v>1992</v>
      </c>
      <c r="AU1086" s="14" t="s">
        <v>78</v>
      </c>
    </row>
    <row r="1087" spans="1:65" s="2" customFormat="1" ht="24.2" customHeight="1">
      <c r="A1087" s="31"/>
      <c r="B1087" s="32"/>
      <c r="C1087" s="161" t="s">
        <v>2053</v>
      </c>
      <c r="D1087" s="161" t="s">
        <v>135</v>
      </c>
      <c r="E1087" s="162" t="s">
        <v>2054</v>
      </c>
      <c r="F1087" s="163" t="s">
        <v>2055</v>
      </c>
      <c r="G1087" s="164" t="s">
        <v>1997</v>
      </c>
      <c r="H1087" s="165">
        <v>10</v>
      </c>
      <c r="I1087" s="166"/>
      <c r="J1087" s="167">
        <f>ROUND(I1087*H1087,2)</f>
        <v>0</v>
      </c>
      <c r="K1087" s="163" t="s">
        <v>139</v>
      </c>
      <c r="L1087" s="36"/>
      <c r="M1087" s="168" t="s">
        <v>1</v>
      </c>
      <c r="N1087" s="169" t="s">
        <v>43</v>
      </c>
      <c r="O1087" s="68"/>
      <c r="P1087" s="170">
        <f>O1087*H1087</f>
        <v>0</v>
      </c>
      <c r="Q1087" s="170">
        <v>0</v>
      </c>
      <c r="R1087" s="170">
        <f>Q1087*H1087</f>
        <v>0</v>
      </c>
      <c r="S1087" s="170">
        <v>0</v>
      </c>
      <c r="T1087" s="171">
        <f>S1087*H1087</f>
        <v>0</v>
      </c>
      <c r="U1087" s="31"/>
      <c r="V1087" s="31"/>
      <c r="W1087" s="31"/>
      <c r="X1087" s="31"/>
      <c r="Y1087" s="31"/>
      <c r="Z1087" s="31"/>
      <c r="AA1087" s="31"/>
      <c r="AB1087" s="31"/>
      <c r="AC1087" s="31"/>
      <c r="AD1087" s="31"/>
      <c r="AE1087" s="31"/>
      <c r="AR1087" s="172" t="s">
        <v>140</v>
      </c>
      <c r="AT1087" s="172" t="s">
        <v>135</v>
      </c>
      <c r="AU1087" s="172" t="s">
        <v>78</v>
      </c>
      <c r="AY1087" s="14" t="s">
        <v>141</v>
      </c>
      <c r="BE1087" s="173">
        <f>IF(N1087="základní",J1087,0)</f>
        <v>0</v>
      </c>
      <c r="BF1087" s="173">
        <f>IF(N1087="snížená",J1087,0)</f>
        <v>0</v>
      </c>
      <c r="BG1087" s="173">
        <f>IF(N1087="zákl. přenesená",J1087,0)</f>
        <v>0</v>
      </c>
      <c r="BH1087" s="173">
        <f>IF(N1087="sníž. přenesená",J1087,0)</f>
        <v>0</v>
      </c>
      <c r="BI1087" s="173">
        <f>IF(N1087="nulová",J1087,0)</f>
        <v>0</v>
      </c>
      <c r="BJ1087" s="14" t="s">
        <v>86</v>
      </c>
      <c r="BK1087" s="173">
        <f>ROUND(I1087*H1087,2)</f>
        <v>0</v>
      </c>
      <c r="BL1087" s="14" t="s">
        <v>140</v>
      </c>
      <c r="BM1087" s="172" t="s">
        <v>2056</v>
      </c>
    </row>
    <row r="1088" spans="1:65" s="2" customFormat="1" ht="29.25">
      <c r="A1088" s="31"/>
      <c r="B1088" s="32"/>
      <c r="C1088" s="33"/>
      <c r="D1088" s="174" t="s">
        <v>143</v>
      </c>
      <c r="E1088" s="33"/>
      <c r="F1088" s="175" t="s">
        <v>2057</v>
      </c>
      <c r="G1088" s="33"/>
      <c r="H1088" s="33"/>
      <c r="I1088" s="176"/>
      <c r="J1088" s="33"/>
      <c r="K1088" s="33"/>
      <c r="L1088" s="36"/>
      <c r="M1088" s="177"/>
      <c r="N1088" s="178"/>
      <c r="O1088" s="68"/>
      <c r="P1088" s="68"/>
      <c r="Q1088" s="68"/>
      <c r="R1088" s="68"/>
      <c r="S1088" s="68"/>
      <c r="T1088" s="69"/>
      <c r="U1088" s="31"/>
      <c r="V1088" s="31"/>
      <c r="W1088" s="31"/>
      <c r="X1088" s="31"/>
      <c r="Y1088" s="31"/>
      <c r="Z1088" s="31"/>
      <c r="AA1088" s="31"/>
      <c r="AB1088" s="31"/>
      <c r="AC1088" s="31"/>
      <c r="AD1088" s="31"/>
      <c r="AE1088" s="31"/>
      <c r="AT1088" s="14" t="s">
        <v>143</v>
      </c>
      <c r="AU1088" s="14" t="s">
        <v>78</v>
      </c>
    </row>
    <row r="1089" spans="1:65" s="2" customFormat="1" ht="29.25">
      <c r="A1089" s="31"/>
      <c r="B1089" s="32"/>
      <c r="C1089" s="33"/>
      <c r="D1089" s="174" t="s">
        <v>1992</v>
      </c>
      <c r="E1089" s="33"/>
      <c r="F1089" s="179" t="s">
        <v>2058</v>
      </c>
      <c r="G1089" s="33"/>
      <c r="H1089" s="33"/>
      <c r="I1089" s="176"/>
      <c r="J1089" s="33"/>
      <c r="K1089" s="33"/>
      <c r="L1089" s="36"/>
      <c r="M1089" s="177"/>
      <c r="N1089" s="178"/>
      <c r="O1089" s="68"/>
      <c r="P1089" s="68"/>
      <c r="Q1089" s="68"/>
      <c r="R1089" s="68"/>
      <c r="S1089" s="68"/>
      <c r="T1089" s="69"/>
      <c r="U1089" s="31"/>
      <c r="V1089" s="31"/>
      <c r="W1089" s="31"/>
      <c r="X1089" s="31"/>
      <c r="Y1089" s="31"/>
      <c r="Z1089" s="31"/>
      <c r="AA1089" s="31"/>
      <c r="AB1089" s="31"/>
      <c r="AC1089" s="31"/>
      <c r="AD1089" s="31"/>
      <c r="AE1089" s="31"/>
      <c r="AT1089" s="14" t="s">
        <v>1992</v>
      </c>
      <c r="AU1089" s="14" t="s">
        <v>78</v>
      </c>
    </row>
    <row r="1090" spans="1:65" s="2" customFormat="1" ht="33" customHeight="1">
      <c r="A1090" s="31"/>
      <c r="B1090" s="32"/>
      <c r="C1090" s="161" t="s">
        <v>2059</v>
      </c>
      <c r="D1090" s="161" t="s">
        <v>135</v>
      </c>
      <c r="E1090" s="162" t="s">
        <v>2060</v>
      </c>
      <c r="F1090" s="163" t="s">
        <v>2061</v>
      </c>
      <c r="G1090" s="164" t="s">
        <v>1997</v>
      </c>
      <c r="H1090" s="165">
        <v>10</v>
      </c>
      <c r="I1090" s="166"/>
      <c r="J1090" s="167">
        <f>ROUND(I1090*H1090,2)</f>
        <v>0</v>
      </c>
      <c r="K1090" s="163" t="s">
        <v>139</v>
      </c>
      <c r="L1090" s="36"/>
      <c r="M1090" s="168" t="s">
        <v>1</v>
      </c>
      <c r="N1090" s="169" t="s">
        <v>43</v>
      </c>
      <c r="O1090" s="68"/>
      <c r="P1090" s="170">
        <f>O1090*H1090</f>
        <v>0</v>
      </c>
      <c r="Q1090" s="170">
        <v>0</v>
      </c>
      <c r="R1090" s="170">
        <f>Q1090*H1090</f>
        <v>0</v>
      </c>
      <c r="S1090" s="170">
        <v>0</v>
      </c>
      <c r="T1090" s="171">
        <f>S1090*H1090</f>
        <v>0</v>
      </c>
      <c r="U1090" s="31"/>
      <c r="V1090" s="31"/>
      <c r="W1090" s="31"/>
      <c r="X1090" s="31"/>
      <c r="Y1090" s="31"/>
      <c r="Z1090" s="31"/>
      <c r="AA1090" s="31"/>
      <c r="AB1090" s="31"/>
      <c r="AC1090" s="31"/>
      <c r="AD1090" s="31"/>
      <c r="AE1090" s="31"/>
      <c r="AR1090" s="172" t="s">
        <v>140</v>
      </c>
      <c r="AT1090" s="172" t="s">
        <v>135</v>
      </c>
      <c r="AU1090" s="172" t="s">
        <v>78</v>
      </c>
      <c r="AY1090" s="14" t="s">
        <v>141</v>
      </c>
      <c r="BE1090" s="173">
        <f>IF(N1090="základní",J1090,0)</f>
        <v>0</v>
      </c>
      <c r="BF1090" s="173">
        <f>IF(N1090="snížená",J1090,0)</f>
        <v>0</v>
      </c>
      <c r="BG1090" s="173">
        <f>IF(N1090="zákl. přenesená",J1090,0)</f>
        <v>0</v>
      </c>
      <c r="BH1090" s="173">
        <f>IF(N1090="sníž. přenesená",J1090,0)</f>
        <v>0</v>
      </c>
      <c r="BI1090" s="173">
        <f>IF(N1090="nulová",J1090,0)</f>
        <v>0</v>
      </c>
      <c r="BJ1090" s="14" t="s">
        <v>86</v>
      </c>
      <c r="BK1090" s="173">
        <f>ROUND(I1090*H1090,2)</f>
        <v>0</v>
      </c>
      <c r="BL1090" s="14" t="s">
        <v>140</v>
      </c>
      <c r="BM1090" s="172" t="s">
        <v>2062</v>
      </c>
    </row>
    <row r="1091" spans="1:65" s="2" customFormat="1" ht="58.5">
      <c r="A1091" s="31"/>
      <c r="B1091" s="32"/>
      <c r="C1091" s="33"/>
      <c r="D1091" s="174" t="s">
        <v>143</v>
      </c>
      <c r="E1091" s="33"/>
      <c r="F1091" s="175" t="s">
        <v>2063</v>
      </c>
      <c r="G1091" s="33"/>
      <c r="H1091" s="33"/>
      <c r="I1091" s="176"/>
      <c r="J1091" s="33"/>
      <c r="K1091" s="33"/>
      <c r="L1091" s="36"/>
      <c r="M1091" s="177"/>
      <c r="N1091" s="178"/>
      <c r="O1091" s="68"/>
      <c r="P1091" s="68"/>
      <c r="Q1091" s="68"/>
      <c r="R1091" s="68"/>
      <c r="S1091" s="68"/>
      <c r="T1091" s="69"/>
      <c r="U1091" s="31"/>
      <c r="V1091" s="31"/>
      <c r="W1091" s="31"/>
      <c r="X1091" s="31"/>
      <c r="Y1091" s="31"/>
      <c r="Z1091" s="31"/>
      <c r="AA1091" s="31"/>
      <c r="AB1091" s="31"/>
      <c r="AC1091" s="31"/>
      <c r="AD1091" s="31"/>
      <c r="AE1091" s="31"/>
      <c r="AT1091" s="14" t="s">
        <v>143</v>
      </c>
      <c r="AU1091" s="14" t="s">
        <v>78</v>
      </c>
    </row>
    <row r="1092" spans="1:65" s="2" customFormat="1" ht="48.75">
      <c r="A1092" s="31"/>
      <c r="B1092" s="32"/>
      <c r="C1092" s="33"/>
      <c r="D1092" s="174" t="s">
        <v>1992</v>
      </c>
      <c r="E1092" s="33"/>
      <c r="F1092" s="179" t="s">
        <v>2064</v>
      </c>
      <c r="G1092" s="33"/>
      <c r="H1092" s="33"/>
      <c r="I1092" s="176"/>
      <c r="J1092" s="33"/>
      <c r="K1092" s="33"/>
      <c r="L1092" s="36"/>
      <c r="M1092" s="177"/>
      <c r="N1092" s="178"/>
      <c r="O1092" s="68"/>
      <c r="P1092" s="68"/>
      <c r="Q1092" s="68"/>
      <c r="R1092" s="68"/>
      <c r="S1092" s="68"/>
      <c r="T1092" s="69"/>
      <c r="U1092" s="31"/>
      <c r="V1092" s="31"/>
      <c r="W1092" s="31"/>
      <c r="X1092" s="31"/>
      <c r="Y1092" s="31"/>
      <c r="Z1092" s="31"/>
      <c r="AA1092" s="31"/>
      <c r="AB1092" s="31"/>
      <c r="AC1092" s="31"/>
      <c r="AD1092" s="31"/>
      <c r="AE1092" s="31"/>
      <c r="AT1092" s="14" t="s">
        <v>1992</v>
      </c>
      <c r="AU1092" s="14" t="s">
        <v>78</v>
      </c>
    </row>
    <row r="1093" spans="1:65" s="2" customFormat="1" ht="24.2" customHeight="1">
      <c r="A1093" s="31"/>
      <c r="B1093" s="32"/>
      <c r="C1093" s="161" t="s">
        <v>2065</v>
      </c>
      <c r="D1093" s="161" t="s">
        <v>135</v>
      </c>
      <c r="E1093" s="162" t="s">
        <v>2066</v>
      </c>
      <c r="F1093" s="163" t="s">
        <v>2067</v>
      </c>
      <c r="G1093" s="164" t="s">
        <v>1997</v>
      </c>
      <c r="H1093" s="165">
        <v>50</v>
      </c>
      <c r="I1093" s="166"/>
      <c r="J1093" s="167">
        <f>ROUND(I1093*H1093,2)</f>
        <v>0</v>
      </c>
      <c r="K1093" s="163" t="s">
        <v>139</v>
      </c>
      <c r="L1093" s="36"/>
      <c r="M1093" s="168" t="s">
        <v>1</v>
      </c>
      <c r="N1093" s="169" t="s">
        <v>43</v>
      </c>
      <c r="O1093" s="68"/>
      <c r="P1093" s="170">
        <f>O1093*H1093</f>
        <v>0</v>
      </c>
      <c r="Q1093" s="170">
        <v>0</v>
      </c>
      <c r="R1093" s="170">
        <f>Q1093*H1093</f>
        <v>0</v>
      </c>
      <c r="S1093" s="170">
        <v>0</v>
      </c>
      <c r="T1093" s="171">
        <f>S1093*H1093</f>
        <v>0</v>
      </c>
      <c r="U1093" s="31"/>
      <c r="V1093" s="31"/>
      <c r="W1093" s="31"/>
      <c r="X1093" s="31"/>
      <c r="Y1093" s="31"/>
      <c r="Z1093" s="31"/>
      <c r="AA1093" s="31"/>
      <c r="AB1093" s="31"/>
      <c r="AC1093" s="31"/>
      <c r="AD1093" s="31"/>
      <c r="AE1093" s="31"/>
      <c r="AR1093" s="172" t="s">
        <v>140</v>
      </c>
      <c r="AT1093" s="172" t="s">
        <v>135</v>
      </c>
      <c r="AU1093" s="172" t="s">
        <v>78</v>
      </c>
      <c r="AY1093" s="14" t="s">
        <v>141</v>
      </c>
      <c r="BE1093" s="173">
        <f>IF(N1093="základní",J1093,0)</f>
        <v>0</v>
      </c>
      <c r="BF1093" s="173">
        <f>IF(N1093="snížená",J1093,0)</f>
        <v>0</v>
      </c>
      <c r="BG1093" s="173">
        <f>IF(N1093="zákl. přenesená",J1093,0)</f>
        <v>0</v>
      </c>
      <c r="BH1093" s="173">
        <f>IF(N1093="sníž. přenesená",J1093,0)</f>
        <v>0</v>
      </c>
      <c r="BI1093" s="173">
        <f>IF(N1093="nulová",J1093,0)</f>
        <v>0</v>
      </c>
      <c r="BJ1093" s="14" t="s">
        <v>86</v>
      </c>
      <c r="BK1093" s="173">
        <f>ROUND(I1093*H1093,2)</f>
        <v>0</v>
      </c>
      <c r="BL1093" s="14" t="s">
        <v>140</v>
      </c>
      <c r="BM1093" s="172" t="s">
        <v>2068</v>
      </c>
    </row>
    <row r="1094" spans="1:65" s="2" customFormat="1" ht="58.5">
      <c r="A1094" s="31"/>
      <c r="B1094" s="32"/>
      <c r="C1094" s="33"/>
      <c r="D1094" s="174" t="s">
        <v>143</v>
      </c>
      <c r="E1094" s="33"/>
      <c r="F1094" s="175" t="s">
        <v>2069</v>
      </c>
      <c r="G1094" s="33"/>
      <c r="H1094" s="33"/>
      <c r="I1094" s="176"/>
      <c r="J1094" s="33"/>
      <c r="K1094" s="33"/>
      <c r="L1094" s="36"/>
      <c r="M1094" s="177"/>
      <c r="N1094" s="178"/>
      <c r="O1094" s="68"/>
      <c r="P1094" s="68"/>
      <c r="Q1094" s="68"/>
      <c r="R1094" s="68"/>
      <c r="S1094" s="68"/>
      <c r="T1094" s="69"/>
      <c r="U1094" s="31"/>
      <c r="V1094" s="31"/>
      <c r="W1094" s="31"/>
      <c r="X1094" s="31"/>
      <c r="Y1094" s="31"/>
      <c r="Z1094" s="31"/>
      <c r="AA1094" s="31"/>
      <c r="AB1094" s="31"/>
      <c r="AC1094" s="31"/>
      <c r="AD1094" s="31"/>
      <c r="AE1094" s="31"/>
      <c r="AT1094" s="14" t="s">
        <v>143</v>
      </c>
      <c r="AU1094" s="14" t="s">
        <v>78</v>
      </c>
    </row>
    <row r="1095" spans="1:65" s="2" customFormat="1" ht="48.75">
      <c r="A1095" s="31"/>
      <c r="B1095" s="32"/>
      <c r="C1095" s="33"/>
      <c r="D1095" s="174" t="s">
        <v>1992</v>
      </c>
      <c r="E1095" s="33"/>
      <c r="F1095" s="179" t="s">
        <v>2064</v>
      </c>
      <c r="G1095" s="33"/>
      <c r="H1095" s="33"/>
      <c r="I1095" s="176"/>
      <c r="J1095" s="33"/>
      <c r="K1095" s="33"/>
      <c r="L1095" s="36"/>
      <c r="M1095" s="177"/>
      <c r="N1095" s="178"/>
      <c r="O1095" s="68"/>
      <c r="P1095" s="68"/>
      <c r="Q1095" s="68"/>
      <c r="R1095" s="68"/>
      <c r="S1095" s="68"/>
      <c r="T1095" s="69"/>
      <c r="U1095" s="31"/>
      <c r="V1095" s="31"/>
      <c r="W1095" s="31"/>
      <c r="X1095" s="31"/>
      <c r="Y1095" s="31"/>
      <c r="Z1095" s="31"/>
      <c r="AA1095" s="31"/>
      <c r="AB1095" s="31"/>
      <c r="AC1095" s="31"/>
      <c r="AD1095" s="31"/>
      <c r="AE1095" s="31"/>
      <c r="AT1095" s="14" t="s">
        <v>1992</v>
      </c>
      <c r="AU1095" s="14" t="s">
        <v>78</v>
      </c>
    </row>
    <row r="1096" spans="1:65" s="2" customFormat="1" ht="33" customHeight="1">
      <c r="A1096" s="31"/>
      <c r="B1096" s="32"/>
      <c r="C1096" s="161" t="s">
        <v>2070</v>
      </c>
      <c r="D1096" s="161" t="s">
        <v>135</v>
      </c>
      <c r="E1096" s="162" t="s">
        <v>2071</v>
      </c>
      <c r="F1096" s="163" t="s">
        <v>2072</v>
      </c>
      <c r="G1096" s="164" t="s">
        <v>1997</v>
      </c>
      <c r="H1096" s="165">
        <v>4</v>
      </c>
      <c r="I1096" s="166"/>
      <c r="J1096" s="167">
        <f>ROUND(I1096*H1096,2)</f>
        <v>0</v>
      </c>
      <c r="K1096" s="163" t="s">
        <v>139</v>
      </c>
      <c r="L1096" s="36"/>
      <c r="M1096" s="168" t="s">
        <v>1</v>
      </c>
      <c r="N1096" s="169" t="s">
        <v>43</v>
      </c>
      <c r="O1096" s="68"/>
      <c r="P1096" s="170">
        <f>O1096*H1096</f>
        <v>0</v>
      </c>
      <c r="Q1096" s="170">
        <v>0</v>
      </c>
      <c r="R1096" s="170">
        <f>Q1096*H1096</f>
        <v>0</v>
      </c>
      <c r="S1096" s="170">
        <v>0</v>
      </c>
      <c r="T1096" s="171">
        <f>S1096*H1096</f>
        <v>0</v>
      </c>
      <c r="U1096" s="31"/>
      <c r="V1096" s="31"/>
      <c r="W1096" s="31"/>
      <c r="X1096" s="31"/>
      <c r="Y1096" s="31"/>
      <c r="Z1096" s="31"/>
      <c r="AA1096" s="31"/>
      <c r="AB1096" s="31"/>
      <c r="AC1096" s="31"/>
      <c r="AD1096" s="31"/>
      <c r="AE1096" s="31"/>
      <c r="AR1096" s="172" t="s">
        <v>140</v>
      </c>
      <c r="AT1096" s="172" t="s">
        <v>135</v>
      </c>
      <c r="AU1096" s="172" t="s">
        <v>78</v>
      </c>
      <c r="AY1096" s="14" t="s">
        <v>141</v>
      </c>
      <c r="BE1096" s="173">
        <f>IF(N1096="základní",J1096,0)</f>
        <v>0</v>
      </c>
      <c r="BF1096" s="173">
        <f>IF(N1096="snížená",J1096,0)</f>
        <v>0</v>
      </c>
      <c r="BG1096" s="173">
        <f>IF(N1096="zákl. přenesená",J1096,0)</f>
        <v>0</v>
      </c>
      <c r="BH1096" s="173">
        <f>IF(N1096="sníž. přenesená",J1096,0)</f>
        <v>0</v>
      </c>
      <c r="BI1096" s="173">
        <f>IF(N1096="nulová",J1096,0)</f>
        <v>0</v>
      </c>
      <c r="BJ1096" s="14" t="s">
        <v>86</v>
      </c>
      <c r="BK1096" s="173">
        <f>ROUND(I1096*H1096,2)</f>
        <v>0</v>
      </c>
      <c r="BL1096" s="14" t="s">
        <v>140</v>
      </c>
      <c r="BM1096" s="172" t="s">
        <v>2073</v>
      </c>
    </row>
    <row r="1097" spans="1:65" s="2" customFormat="1" ht="58.5">
      <c r="A1097" s="31"/>
      <c r="B1097" s="32"/>
      <c r="C1097" s="33"/>
      <c r="D1097" s="174" t="s">
        <v>143</v>
      </c>
      <c r="E1097" s="33"/>
      <c r="F1097" s="175" t="s">
        <v>2074</v>
      </c>
      <c r="G1097" s="33"/>
      <c r="H1097" s="33"/>
      <c r="I1097" s="176"/>
      <c r="J1097" s="33"/>
      <c r="K1097" s="33"/>
      <c r="L1097" s="36"/>
      <c r="M1097" s="177"/>
      <c r="N1097" s="178"/>
      <c r="O1097" s="68"/>
      <c r="P1097" s="68"/>
      <c r="Q1097" s="68"/>
      <c r="R1097" s="68"/>
      <c r="S1097" s="68"/>
      <c r="T1097" s="69"/>
      <c r="U1097" s="31"/>
      <c r="V1097" s="31"/>
      <c r="W1097" s="31"/>
      <c r="X1097" s="31"/>
      <c r="Y1097" s="31"/>
      <c r="Z1097" s="31"/>
      <c r="AA1097" s="31"/>
      <c r="AB1097" s="31"/>
      <c r="AC1097" s="31"/>
      <c r="AD1097" s="31"/>
      <c r="AE1097" s="31"/>
      <c r="AT1097" s="14" t="s">
        <v>143</v>
      </c>
      <c r="AU1097" s="14" t="s">
        <v>78</v>
      </c>
    </row>
    <row r="1098" spans="1:65" s="2" customFormat="1" ht="48.75">
      <c r="A1098" s="31"/>
      <c r="B1098" s="32"/>
      <c r="C1098" s="33"/>
      <c r="D1098" s="174" t="s">
        <v>1992</v>
      </c>
      <c r="E1098" s="33"/>
      <c r="F1098" s="179" t="s">
        <v>2064</v>
      </c>
      <c r="G1098" s="33"/>
      <c r="H1098" s="33"/>
      <c r="I1098" s="176"/>
      <c r="J1098" s="33"/>
      <c r="K1098" s="33"/>
      <c r="L1098" s="36"/>
      <c r="M1098" s="177"/>
      <c r="N1098" s="178"/>
      <c r="O1098" s="68"/>
      <c r="P1098" s="68"/>
      <c r="Q1098" s="68"/>
      <c r="R1098" s="68"/>
      <c r="S1098" s="68"/>
      <c r="T1098" s="69"/>
      <c r="U1098" s="31"/>
      <c r="V1098" s="31"/>
      <c r="W1098" s="31"/>
      <c r="X1098" s="31"/>
      <c r="Y1098" s="31"/>
      <c r="Z1098" s="31"/>
      <c r="AA1098" s="31"/>
      <c r="AB1098" s="31"/>
      <c r="AC1098" s="31"/>
      <c r="AD1098" s="31"/>
      <c r="AE1098" s="31"/>
      <c r="AT1098" s="14" t="s">
        <v>1992</v>
      </c>
      <c r="AU1098" s="14" t="s">
        <v>78</v>
      </c>
    </row>
    <row r="1099" spans="1:65" s="2" customFormat="1" ht="33" customHeight="1">
      <c r="A1099" s="31"/>
      <c r="B1099" s="32"/>
      <c r="C1099" s="161" t="s">
        <v>2075</v>
      </c>
      <c r="D1099" s="161" t="s">
        <v>135</v>
      </c>
      <c r="E1099" s="162" t="s">
        <v>2076</v>
      </c>
      <c r="F1099" s="163" t="s">
        <v>2077</v>
      </c>
      <c r="G1099" s="164" t="s">
        <v>1997</v>
      </c>
      <c r="H1099" s="165">
        <v>10</v>
      </c>
      <c r="I1099" s="166"/>
      <c r="J1099" s="167">
        <f>ROUND(I1099*H1099,2)</f>
        <v>0</v>
      </c>
      <c r="K1099" s="163" t="s">
        <v>139</v>
      </c>
      <c r="L1099" s="36"/>
      <c r="M1099" s="168" t="s">
        <v>1</v>
      </c>
      <c r="N1099" s="169" t="s">
        <v>43</v>
      </c>
      <c r="O1099" s="68"/>
      <c r="P1099" s="170">
        <f>O1099*H1099</f>
        <v>0</v>
      </c>
      <c r="Q1099" s="170">
        <v>0</v>
      </c>
      <c r="R1099" s="170">
        <f>Q1099*H1099</f>
        <v>0</v>
      </c>
      <c r="S1099" s="170">
        <v>0</v>
      </c>
      <c r="T1099" s="171">
        <f>S1099*H1099</f>
        <v>0</v>
      </c>
      <c r="U1099" s="31"/>
      <c r="V1099" s="31"/>
      <c r="W1099" s="31"/>
      <c r="X1099" s="31"/>
      <c r="Y1099" s="31"/>
      <c r="Z1099" s="31"/>
      <c r="AA1099" s="31"/>
      <c r="AB1099" s="31"/>
      <c r="AC1099" s="31"/>
      <c r="AD1099" s="31"/>
      <c r="AE1099" s="31"/>
      <c r="AR1099" s="172" t="s">
        <v>140</v>
      </c>
      <c r="AT1099" s="172" t="s">
        <v>135</v>
      </c>
      <c r="AU1099" s="172" t="s">
        <v>78</v>
      </c>
      <c r="AY1099" s="14" t="s">
        <v>141</v>
      </c>
      <c r="BE1099" s="173">
        <f>IF(N1099="základní",J1099,0)</f>
        <v>0</v>
      </c>
      <c r="BF1099" s="173">
        <f>IF(N1099="snížená",J1099,0)</f>
        <v>0</v>
      </c>
      <c r="BG1099" s="173">
        <f>IF(N1099="zákl. přenesená",J1099,0)</f>
        <v>0</v>
      </c>
      <c r="BH1099" s="173">
        <f>IF(N1099="sníž. přenesená",J1099,0)</f>
        <v>0</v>
      </c>
      <c r="BI1099" s="173">
        <f>IF(N1099="nulová",J1099,0)</f>
        <v>0</v>
      </c>
      <c r="BJ1099" s="14" t="s">
        <v>86</v>
      </c>
      <c r="BK1099" s="173">
        <f>ROUND(I1099*H1099,2)</f>
        <v>0</v>
      </c>
      <c r="BL1099" s="14" t="s">
        <v>140</v>
      </c>
      <c r="BM1099" s="172" t="s">
        <v>2078</v>
      </c>
    </row>
    <row r="1100" spans="1:65" s="2" customFormat="1" ht="58.5">
      <c r="A1100" s="31"/>
      <c r="B1100" s="32"/>
      <c r="C1100" s="33"/>
      <c r="D1100" s="174" t="s">
        <v>143</v>
      </c>
      <c r="E1100" s="33"/>
      <c r="F1100" s="175" t="s">
        <v>2079</v>
      </c>
      <c r="G1100" s="33"/>
      <c r="H1100" s="33"/>
      <c r="I1100" s="176"/>
      <c r="J1100" s="33"/>
      <c r="K1100" s="33"/>
      <c r="L1100" s="36"/>
      <c r="M1100" s="177"/>
      <c r="N1100" s="178"/>
      <c r="O1100" s="68"/>
      <c r="P1100" s="68"/>
      <c r="Q1100" s="68"/>
      <c r="R1100" s="68"/>
      <c r="S1100" s="68"/>
      <c r="T1100" s="69"/>
      <c r="U1100" s="31"/>
      <c r="V1100" s="31"/>
      <c r="W1100" s="31"/>
      <c r="X1100" s="31"/>
      <c r="Y1100" s="31"/>
      <c r="Z1100" s="31"/>
      <c r="AA1100" s="31"/>
      <c r="AB1100" s="31"/>
      <c r="AC1100" s="31"/>
      <c r="AD1100" s="31"/>
      <c r="AE1100" s="31"/>
      <c r="AT1100" s="14" t="s">
        <v>143</v>
      </c>
      <c r="AU1100" s="14" t="s">
        <v>78</v>
      </c>
    </row>
    <row r="1101" spans="1:65" s="2" customFormat="1" ht="48.75">
      <c r="A1101" s="31"/>
      <c r="B1101" s="32"/>
      <c r="C1101" s="33"/>
      <c r="D1101" s="174" t="s">
        <v>1992</v>
      </c>
      <c r="E1101" s="33"/>
      <c r="F1101" s="179" t="s">
        <v>2064</v>
      </c>
      <c r="G1101" s="33"/>
      <c r="H1101" s="33"/>
      <c r="I1101" s="176"/>
      <c r="J1101" s="33"/>
      <c r="K1101" s="33"/>
      <c r="L1101" s="36"/>
      <c r="M1101" s="177"/>
      <c r="N1101" s="178"/>
      <c r="O1101" s="68"/>
      <c r="P1101" s="68"/>
      <c r="Q1101" s="68"/>
      <c r="R1101" s="68"/>
      <c r="S1101" s="68"/>
      <c r="T1101" s="69"/>
      <c r="U1101" s="31"/>
      <c r="V1101" s="31"/>
      <c r="W1101" s="31"/>
      <c r="X1101" s="31"/>
      <c r="Y1101" s="31"/>
      <c r="Z1101" s="31"/>
      <c r="AA1101" s="31"/>
      <c r="AB1101" s="31"/>
      <c r="AC1101" s="31"/>
      <c r="AD1101" s="31"/>
      <c r="AE1101" s="31"/>
      <c r="AT1101" s="14" t="s">
        <v>1992</v>
      </c>
      <c r="AU1101" s="14" t="s">
        <v>78</v>
      </c>
    </row>
    <row r="1102" spans="1:65" s="2" customFormat="1" ht="44.25" customHeight="1">
      <c r="A1102" s="31"/>
      <c r="B1102" s="32"/>
      <c r="C1102" s="161" t="s">
        <v>2080</v>
      </c>
      <c r="D1102" s="161" t="s">
        <v>135</v>
      </c>
      <c r="E1102" s="162" t="s">
        <v>2081</v>
      </c>
      <c r="F1102" s="163" t="s">
        <v>2082</v>
      </c>
      <c r="G1102" s="164" t="s">
        <v>574</v>
      </c>
      <c r="H1102" s="165">
        <v>500</v>
      </c>
      <c r="I1102" s="166"/>
      <c r="J1102" s="167">
        <f>ROUND(I1102*H1102,2)</f>
        <v>0</v>
      </c>
      <c r="K1102" s="163" t="s">
        <v>139</v>
      </c>
      <c r="L1102" s="36"/>
      <c r="M1102" s="168" t="s">
        <v>1</v>
      </c>
      <c r="N1102" s="169" t="s">
        <v>43</v>
      </c>
      <c r="O1102" s="68"/>
      <c r="P1102" s="170">
        <f>O1102*H1102</f>
        <v>0</v>
      </c>
      <c r="Q1102" s="170">
        <v>0</v>
      </c>
      <c r="R1102" s="170">
        <f>Q1102*H1102</f>
        <v>0</v>
      </c>
      <c r="S1102" s="170">
        <v>0</v>
      </c>
      <c r="T1102" s="171">
        <f>S1102*H1102</f>
        <v>0</v>
      </c>
      <c r="U1102" s="31"/>
      <c r="V1102" s="31"/>
      <c r="W1102" s="31"/>
      <c r="X1102" s="31"/>
      <c r="Y1102" s="31"/>
      <c r="Z1102" s="31"/>
      <c r="AA1102" s="31"/>
      <c r="AB1102" s="31"/>
      <c r="AC1102" s="31"/>
      <c r="AD1102" s="31"/>
      <c r="AE1102" s="31"/>
      <c r="AR1102" s="172" t="s">
        <v>140</v>
      </c>
      <c r="AT1102" s="172" t="s">
        <v>135</v>
      </c>
      <c r="AU1102" s="172" t="s">
        <v>78</v>
      </c>
      <c r="AY1102" s="14" t="s">
        <v>141</v>
      </c>
      <c r="BE1102" s="173">
        <f>IF(N1102="základní",J1102,0)</f>
        <v>0</v>
      </c>
      <c r="BF1102" s="173">
        <f>IF(N1102="snížená",J1102,0)</f>
        <v>0</v>
      </c>
      <c r="BG1102" s="173">
        <f>IF(N1102="zákl. přenesená",J1102,0)</f>
        <v>0</v>
      </c>
      <c r="BH1102" s="173">
        <f>IF(N1102="sníž. přenesená",J1102,0)</f>
        <v>0</v>
      </c>
      <c r="BI1102" s="173">
        <f>IF(N1102="nulová",J1102,0)</f>
        <v>0</v>
      </c>
      <c r="BJ1102" s="14" t="s">
        <v>86</v>
      </c>
      <c r="BK1102" s="173">
        <f>ROUND(I1102*H1102,2)</f>
        <v>0</v>
      </c>
      <c r="BL1102" s="14" t="s">
        <v>140</v>
      </c>
      <c r="BM1102" s="172" t="s">
        <v>2083</v>
      </c>
    </row>
    <row r="1103" spans="1:65" s="2" customFormat="1" ht="58.5">
      <c r="A1103" s="31"/>
      <c r="B1103" s="32"/>
      <c r="C1103" s="33"/>
      <c r="D1103" s="174" t="s">
        <v>143</v>
      </c>
      <c r="E1103" s="33"/>
      <c r="F1103" s="175" t="s">
        <v>2084</v>
      </c>
      <c r="G1103" s="33"/>
      <c r="H1103" s="33"/>
      <c r="I1103" s="176"/>
      <c r="J1103" s="33"/>
      <c r="K1103" s="33"/>
      <c r="L1103" s="36"/>
      <c r="M1103" s="177"/>
      <c r="N1103" s="178"/>
      <c r="O1103" s="68"/>
      <c r="P1103" s="68"/>
      <c r="Q1103" s="68"/>
      <c r="R1103" s="68"/>
      <c r="S1103" s="68"/>
      <c r="T1103" s="69"/>
      <c r="U1103" s="31"/>
      <c r="V1103" s="31"/>
      <c r="W1103" s="31"/>
      <c r="X1103" s="31"/>
      <c r="Y1103" s="31"/>
      <c r="Z1103" s="31"/>
      <c r="AA1103" s="31"/>
      <c r="AB1103" s="31"/>
      <c r="AC1103" s="31"/>
      <c r="AD1103" s="31"/>
      <c r="AE1103" s="31"/>
      <c r="AT1103" s="14" t="s">
        <v>143</v>
      </c>
      <c r="AU1103" s="14" t="s">
        <v>78</v>
      </c>
    </row>
    <row r="1104" spans="1:65" s="2" customFormat="1" ht="48.75">
      <c r="A1104" s="31"/>
      <c r="B1104" s="32"/>
      <c r="C1104" s="33"/>
      <c r="D1104" s="174" t="s">
        <v>1992</v>
      </c>
      <c r="E1104" s="33"/>
      <c r="F1104" s="179" t="s">
        <v>2085</v>
      </c>
      <c r="G1104" s="33"/>
      <c r="H1104" s="33"/>
      <c r="I1104" s="176"/>
      <c r="J1104" s="33"/>
      <c r="K1104" s="33"/>
      <c r="L1104" s="36"/>
      <c r="M1104" s="177"/>
      <c r="N1104" s="178"/>
      <c r="O1104" s="68"/>
      <c r="P1104" s="68"/>
      <c r="Q1104" s="68"/>
      <c r="R1104" s="68"/>
      <c r="S1104" s="68"/>
      <c r="T1104" s="69"/>
      <c r="U1104" s="31"/>
      <c r="V1104" s="31"/>
      <c r="W1104" s="31"/>
      <c r="X1104" s="31"/>
      <c r="Y1104" s="31"/>
      <c r="Z1104" s="31"/>
      <c r="AA1104" s="31"/>
      <c r="AB1104" s="31"/>
      <c r="AC1104" s="31"/>
      <c r="AD1104" s="31"/>
      <c r="AE1104" s="31"/>
      <c r="AT1104" s="14" t="s">
        <v>1992</v>
      </c>
      <c r="AU1104" s="14" t="s">
        <v>78</v>
      </c>
    </row>
    <row r="1105" spans="1:65" s="2" customFormat="1" ht="44.25" customHeight="1">
      <c r="A1105" s="31"/>
      <c r="B1105" s="32"/>
      <c r="C1105" s="161" t="s">
        <v>2086</v>
      </c>
      <c r="D1105" s="161" t="s">
        <v>135</v>
      </c>
      <c r="E1105" s="162" t="s">
        <v>2087</v>
      </c>
      <c r="F1105" s="163" t="s">
        <v>2088</v>
      </c>
      <c r="G1105" s="164" t="s">
        <v>574</v>
      </c>
      <c r="H1105" s="165">
        <v>500</v>
      </c>
      <c r="I1105" s="166"/>
      <c r="J1105" s="167">
        <f>ROUND(I1105*H1105,2)</f>
        <v>0</v>
      </c>
      <c r="K1105" s="163" t="s">
        <v>139</v>
      </c>
      <c r="L1105" s="36"/>
      <c r="M1105" s="168" t="s">
        <v>1</v>
      </c>
      <c r="N1105" s="169" t="s">
        <v>43</v>
      </c>
      <c r="O1105" s="68"/>
      <c r="P1105" s="170">
        <f>O1105*H1105</f>
        <v>0</v>
      </c>
      <c r="Q1105" s="170">
        <v>0</v>
      </c>
      <c r="R1105" s="170">
        <f>Q1105*H1105</f>
        <v>0</v>
      </c>
      <c r="S1105" s="170">
        <v>0</v>
      </c>
      <c r="T1105" s="171">
        <f>S1105*H1105</f>
        <v>0</v>
      </c>
      <c r="U1105" s="31"/>
      <c r="V1105" s="31"/>
      <c r="W1105" s="31"/>
      <c r="X1105" s="31"/>
      <c r="Y1105" s="31"/>
      <c r="Z1105" s="31"/>
      <c r="AA1105" s="31"/>
      <c r="AB1105" s="31"/>
      <c r="AC1105" s="31"/>
      <c r="AD1105" s="31"/>
      <c r="AE1105" s="31"/>
      <c r="AR1105" s="172" t="s">
        <v>140</v>
      </c>
      <c r="AT1105" s="172" t="s">
        <v>135</v>
      </c>
      <c r="AU1105" s="172" t="s">
        <v>78</v>
      </c>
      <c r="AY1105" s="14" t="s">
        <v>141</v>
      </c>
      <c r="BE1105" s="173">
        <f>IF(N1105="základní",J1105,0)</f>
        <v>0</v>
      </c>
      <c r="BF1105" s="173">
        <f>IF(N1105="snížená",J1105,0)</f>
        <v>0</v>
      </c>
      <c r="BG1105" s="173">
        <f>IF(N1105="zákl. přenesená",J1105,0)</f>
        <v>0</v>
      </c>
      <c r="BH1105" s="173">
        <f>IF(N1105="sníž. přenesená",J1105,0)</f>
        <v>0</v>
      </c>
      <c r="BI1105" s="173">
        <f>IF(N1105="nulová",J1105,0)</f>
        <v>0</v>
      </c>
      <c r="BJ1105" s="14" t="s">
        <v>86</v>
      </c>
      <c r="BK1105" s="173">
        <f>ROUND(I1105*H1105,2)</f>
        <v>0</v>
      </c>
      <c r="BL1105" s="14" t="s">
        <v>140</v>
      </c>
      <c r="BM1105" s="172" t="s">
        <v>2089</v>
      </c>
    </row>
    <row r="1106" spans="1:65" s="2" customFormat="1" ht="58.5">
      <c r="A1106" s="31"/>
      <c r="B1106" s="32"/>
      <c r="C1106" s="33"/>
      <c r="D1106" s="174" t="s">
        <v>143</v>
      </c>
      <c r="E1106" s="33"/>
      <c r="F1106" s="175" t="s">
        <v>2090</v>
      </c>
      <c r="G1106" s="33"/>
      <c r="H1106" s="33"/>
      <c r="I1106" s="176"/>
      <c r="J1106" s="33"/>
      <c r="K1106" s="33"/>
      <c r="L1106" s="36"/>
      <c r="M1106" s="177"/>
      <c r="N1106" s="178"/>
      <c r="O1106" s="68"/>
      <c r="P1106" s="68"/>
      <c r="Q1106" s="68"/>
      <c r="R1106" s="68"/>
      <c r="S1106" s="68"/>
      <c r="T1106" s="69"/>
      <c r="U1106" s="31"/>
      <c r="V1106" s="31"/>
      <c r="W1106" s="31"/>
      <c r="X1106" s="31"/>
      <c r="Y1106" s="31"/>
      <c r="Z1106" s="31"/>
      <c r="AA1106" s="31"/>
      <c r="AB1106" s="31"/>
      <c r="AC1106" s="31"/>
      <c r="AD1106" s="31"/>
      <c r="AE1106" s="31"/>
      <c r="AT1106" s="14" t="s">
        <v>143</v>
      </c>
      <c r="AU1106" s="14" t="s">
        <v>78</v>
      </c>
    </row>
    <row r="1107" spans="1:65" s="2" customFormat="1" ht="48.75">
      <c r="A1107" s="31"/>
      <c r="B1107" s="32"/>
      <c r="C1107" s="33"/>
      <c r="D1107" s="174" t="s">
        <v>1992</v>
      </c>
      <c r="E1107" s="33"/>
      <c r="F1107" s="179" t="s">
        <v>2085</v>
      </c>
      <c r="G1107" s="33"/>
      <c r="H1107" s="33"/>
      <c r="I1107" s="176"/>
      <c r="J1107" s="33"/>
      <c r="K1107" s="33"/>
      <c r="L1107" s="36"/>
      <c r="M1107" s="177"/>
      <c r="N1107" s="178"/>
      <c r="O1107" s="68"/>
      <c r="P1107" s="68"/>
      <c r="Q1107" s="68"/>
      <c r="R1107" s="68"/>
      <c r="S1107" s="68"/>
      <c r="T1107" s="69"/>
      <c r="U1107" s="31"/>
      <c r="V1107" s="31"/>
      <c r="W1107" s="31"/>
      <c r="X1107" s="31"/>
      <c r="Y1107" s="31"/>
      <c r="Z1107" s="31"/>
      <c r="AA1107" s="31"/>
      <c r="AB1107" s="31"/>
      <c r="AC1107" s="31"/>
      <c r="AD1107" s="31"/>
      <c r="AE1107" s="31"/>
      <c r="AT1107" s="14" t="s">
        <v>1992</v>
      </c>
      <c r="AU1107" s="14" t="s">
        <v>78</v>
      </c>
    </row>
    <row r="1108" spans="1:65" s="2" customFormat="1" ht="44.25" customHeight="1">
      <c r="A1108" s="31"/>
      <c r="B1108" s="32"/>
      <c r="C1108" s="161" t="s">
        <v>2091</v>
      </c>
      <c r="D1108" s="161" t="s">
        <v>135</v>
      </c>
      <c r="E1108" s="162" t="s">
        <v>2092</v>
      </c>
      <c r="F1108" s="163" t="s">
        <v>2093</v>
      </c>
      <c r="G1108" s="164" t="s">
        <v>574</v>
      </c>
      <c r="H1108" s="165">
        <v>500</v>
      </c>
      <c r="I1108" s="166"/>
      <c r="J1108" s="167">
        <f>ROUND(I1108*H1108,2)</f>
        <v>0</v>
      </c>
      <c r="K1108" s="163" t="s">
        <v>139</v>
      </c>
      <c r="L1108" s="36"/>
      <c r="M1108" s="168" t="s">
        <v>1</v>
      </c>
      <c r="N1108" s="169" t="s">
        <v>43</v>
      </c>
      <c r="O1108" s="68"/>
      <c r="P1108" s="170">
        <f>O1108*H1108</f>
        <v>0</v>
      </c>
      <c r="Q1108" s="170">
        <v>0</v>
      </c>
      <c r="R1108" s="170">
        <f>Q1108*H1108</f>
        <v>0</v>
      </c>
      <c r="S1108" s="170">
        <v>0</v>
      </c>
      <c r="T1108" s="171">
        <f>S1108*H1108</f>
        <v>0</v>
      </c>
      <c r="U1108" s="31"/>
      <c r="V1108" s="31"/>
      <c r="W1108" s="31"/>
      <c r="X1108" s="31"/>
      <c r="Y1108" s="31"/>
      <c r="Z1108" s="31"/>
      <c r="AA1108" s="31"/>
      <c r="AB1108" s="31"/>
      <c r="AC1108" s="31"/>
      <c r="AD1108" s="31"/>
      <c r="AE1108" s="31"/>
      <c r="AR1108" s="172" t="s">
        <v>140</v>
      </c>
      <c r="AT1108" s="172" t="s">
        <v>135</v>
      </c>
      <c r="AU1108" s="172" t="s">
        <v>78</v>
      </c>
      <c r="AY1108" s="14" t="s">
        <v>141</v>
      </c>
      <c r="BE1108" s="173">
        <f>IF(N1108="základní",J1108,0)</f>
        <v>0</v>
      </c>
      <c r="BF1108" s="173">
        <f>IF(N1108="snížená",J1108,0)</f>
        <v>0</v>
      </c>
      <c r="BG1108" s="173">
        <f>IF(N1108="zákl. přenesená",J1108,0)</f>
        <v>0</v>
      </c>
      <c r="BH1108" s="173">
        <f>IF(N1108="sníž. přenesená",J1108,0)</f>
        <v>0</v>
      </c>
      <c r="BI1108" s="173">
        <f>IF(N1108="nulová",J1108,0)</f>
        <v>0</v>
      </c>
      <c r="BJ1108" s="14" t="s">
        <v>86</v>
      </c>
      <c r="BK1108" s="173">
        <f>ROUND(I1108*H1108,2)</f>
        <v>0</v>
      </c>
      <c r="BL1108" s="14" t="s">
        <v>140</v>
      </c>
      <c r="BM1108" s="172" t="s">
        <v>2094</v>
      </c>
    </row>
    <row r="1109" spans="1:65" s="2" customFormat="1" ht="58.5">
      <c r="A1109" s="31"/>
      <c r="B1109" s="32"/>
      <c r="C1109" s="33"/>
      <c r="D1109" s="174" t="s">
        <v>143</v>
      </c>
      <c r="E1109" s="33"/>
      <c r="F1109" s="175" t="s">
        <v>2095</v>
      </c>
      <c r="G1109" s="33"/>
      <c r="H1109" s="33"/>
      <c r="I1109" s="176"/>
      <c r="J1109" s="33"/>
      <c r="K1109" s="33"/>
      <c r="L1109" s="36"/>
      <c r="M1109" s="177"/>
      <c r="N1109" s="178"/>
      <c r="O1109" s="68"/>
      <c r="P1109" s="68"/>
      <c r="Q1109" s="68"/>
      <c r="R1109" s="68"/>
      <c r="S1109" s="68"/>
      <c r="T1109" s="69"/>
      <c r="U1109" s="31"/>
      <c r="V1109" s="31"/>
      <c r="W1109" s="31"/>
      <c r="X1109" s="31"/>
      <c r="Y1109" s="31"/>
      <c r="Z1109" s="31"/>
      <c r="AA1109" s="31"/>
      <c r="AB1109" s="31"/>
      <c r="AC1109" s="31"/>
      <c r="AD1109" s="31"/>
      <c r="AE1109" s="31"/>
      <c r="AT1109" s="14" t="s">
        <v>143</v>
      </c>
      <c r="AU1109" s="14" t="s">
        <v>78</v>
      </c>
    </row>
    <row r="1110" spans="1:65" s="2" customFormat="1" ht="48.75">
      <c r="A1110" s="31"/>
      <c r="B1110" s="32"/>
      <c r="C1110" s="33"/>
      <c r="D1110" s="174" t="s">
        <v>1992</v>
      </c>
      <c r="E1110" s="33"/>
      <c r="F1110" s="179" t="s">
        <v>2085</v>
      </c>
      <c r="G1110" s="33"/>
      <c r="H1110" s="33"/>
      <c r="I1110" s="176"/>
      <c r="J1110" s="33"/>
      <c r="K1110" s="33"/>
      <c r="L1110" s="36"/>
      <c r="M1110" s="177"/>
      <c r="N1110" s="178"/>
      <c r="O1110" s="68"/>
      <c r="P1110" s="68"/>
      <c r="Q1110" s="68"/>
      <c r="R1110" s="68"/>
      <c r="S1110" s="68"/>
      <c r="T1110" s="69"/>
      <c r="U1110" s="31"/>
      <c r="V1110" s="31"/>
      <c r="W1110" s="31"/>
      <c r="X1110" s="31"/>
      <c r="Y1110" s="31"/>
      <c r="Z1110" s="31"/>
      <c r="AA1110" s="31"/>
      <c r="AB1110" s="31"/>
      <c r="AC1110" s="31"/>
      <c r="AD1110" s="31"/>
      <c r="AE1110" s="31"/>
      <c r="AT1110" s="14" t="s">
        <v>1992</v>
      </c>
      <c r="AU1110" s="14" t="s">
        <v>78</v>
      </c>
    </row>
    <row r="1111" spans="1:65" s="2" customFormat="1" ht="44.25" customHeight="1">
      <c r="A1111" s="31"/>
      <c r="B1111" s="32"/>
      <c r="C1111" s="161" t="s">
        <v>2096</v>
      </c>
      <c r="D1111" s="161" t="s">
        <v>135</v>
      </c>
      <c r="E1111" s="162" t="s">
        <v>2097</v>
      </c>
      <c r="F1111" s="163" t="s">
        <v>2098</v>
      </c>
      <c r="G1111" s="164" t="s">
        <v>574</v>
      </c>
      <c r="H1111" s="165">
        <v>500</v>
      </c>
      <c r="I1111" s="166"/>
      <c r="J1111" s="167">
        <f>ROUND(I1111*H1111,2)</f>
        <v>0</v>
      </c>
      <c r="K1111" s="163" t="s">
        <v>139</v>
      </c>
      <c r="L1111" s="36"/>
      <c r="M1111" s="168" t="s">
        <v>1</v>
      </c>
      <c r="N1111" s="169" t="s">
        <v>43</v>
      </c>
      <c r="O1111" s="68"/>
      <c r="P1111" s="170">
        <f>O1111*H1111</f>
        <v>0</v>
      </c>
      <c r="Q1111" s="170">
        <v>0</v>
      </c>
      <c r="R1111" s="170">
        <f>Q1111*H1111</f>
        <v>0</v>
      </c>
      <c r="S1111" s="170">
        <v>0</v>
      </c>
      <c r="T1111" s="171">
        <f>S1111*H1111</f>
        <v>0</v>
      </c>
      <c r="U1111" s="31"/>
      <c r="V1111" s="31"/>
      <c r="W1111" s="31"/>
      <c r="X1111" s="31"/>
      <c r="Y1111" s="31"/>
      <c r="Z1111" s="31"/>
      <c r="AA1111" s="31"/>
      <c r="AB1111" s="31"/>
      <c r="AC1111" s="31"/>
      <c r="AD1111" s="31"/>
      <c r="AE1111" s="31"/>
      <c r="AR1111" s="172" t="s">
        <v>140</v>
      </c>
      <c r="AT1111" s="172" t="s">
        <v>135</v>
      </c>
      <c r="AU1111" s="172" t="s">
        <v>78</v>
      </c>
      <c r="AY1111" s="14" t="s">
        <v>141</v>
      </c>
      <c r="BE1111" s="173">
        <f>IF(N1111="základní",J1111,0)</f>
        <v>0</v>
      </c>
      <c r="BF1111" s="173">
        <f>IF(N1111="snížená",J1111,0)</f>
        <v>0</v>
      </c>
      <c r="BG1111" s="173">
        <f>IF(N1111="zákl. přenesená",J1111,0)</f>
        <v>0</v>
      </c>
      <c r="BH1111" s="173">
        <f>IF(N1111="sníž. přenesená",J1111,0)</f>
        <v>0</v>
      </c>
      <c r="BI1111" s="173">
        <f>IF(N1111="nulová",J1111,0)</f>
        <v>0</v>
      </c>
      <c r="BJ1111" s="14" t="s">
        <v>86</v>
      </c>
      <c r="BK1111" s="173">
        <f>ROUND(I1111*H1111,2)</f>
        <v>0</v>
      </c>
      <c r="BL1111" s="14" t="s">
        <v>140</v>
      </c>
      <c r="BM1111" s="172" t="s">
        <v>2099</v>
      </c>
    </row>
    <row r="1112" spans="1:65" s="2" customFormat="1" ht="58.5">
      <c r="A1112" s="31"/>
      <c r="B1112" s="32"/>
      <c r="C1112" s="33"/>
      <c r="D1112" s="174" t="s">
        <v>143</v>
      </c>
      <c r="E1112" s="33"/>
      <c r="F1112" s="175" t="s">
        <v>2100</v>
      </c>
      <c r="G1112" s="33"/>
      <c r="H1112" s="33"/>
      <c r="I1112" s="176"/>
      <c r="J1112" s="33"/>
      <c r="K1112" s="33"/>
      <c r="L1112" s="36"/>
      <c r="M1112" s="177"/>
      <c r="N1112" s="178"/>
      <c r="O1112" s="68"/>
      <c r="P1112" s="68"/>
      <c r="Q1112" s="68"/>
      <c r="R1112" s="68"/>
      <c r="S1112" s="68"/>
      <c r="T1112" s="69"/>
      <c r="U1112" s="31"/>
      <c r="V1112" s="31"/>
      <c r="W1112" s="31"/>
      <c r="X1112" s="31"/>
      <c r="Y1112" s="31"/>
      <c r="Z1112" s="31"/>
      <c r="AA1112" s="31"/>
      <c r="AB1112" s="31"/>
      <c r="AC1112" s="31"/>
      <c r="AD1112" s="31"/>
      <c r="AE1112" s="31"/>
      <c r="AT1112" s="14" t="s">
        <v>143</v>
      </c>
      <c r="AU1112" s="14" t="s">
        <v>78</v>
      </c>
    </row>
    <row r="1113" spans="1:65" s="2" customFormat="1" ht="48.75">
      <c r="A1113" s="31"/>
      <c r="B1113" s="32"/>
      <c r="C1113" s="33"/>
      <c r="D1113" s="174" t="s">
        <v>1992</v>
      </c>
      <c r="E1113" s="33"/>
      <c r="F1113" s="179" t="s">
        <v>2085</v>
      </c>
      <c r="G1113" s="33"/>
      <c r="H1113" s="33"/>
      <c r="I1113" s="176"/>
      <c r="J1113" s="33"/>
      <c r="K1113" s="33"/>
      <c r="L1113" s="36"/>
      <c r="M1113" s="177"/>
      <c r="N1113" s="178"/>
      <c r="O1113" s="68"/>
      <c r="P1113" s="68"/>
      <c r="Q1113" s="68"/>
      <c r="R1113" s="68"/>
      <c r="S1113" s="68"/>
      <c r="T1113" s="69"/>
      <c r="U1113" s="31"/>
      <c r="V1113" s="31"/>
      <c r="W1113" s="31"/>
      <c r="X1113" s="31"/>
      <c r="Y1113" s="31"/>
      <c r="Z1113" s="31"/>
      <c r="AA1113" s="31"/>
      <c r="AB1113" s="31"/>
      <c r="AC1113" s="31"/>
      <c r="AD1113" s="31"/>
      <c r="AE1113" s="31"/>
      <c r="AT1113" s="14" t="s">
        <v>1992</v>
      </c>
      <c r="AU1113" s="14" t="s">
        <v>78</v>
      </c>
    </row>
    <row r="1114" spans="1:65" s="2" customFormat="1" ht="37.9" customHeight="1">
      <c r="A1114" s="31"/>
      <c r="B1114" s="32"/>
      <c r="C1114" s="161" t="s">
        <v>2101</v>
      </c>
      <c r="D1114" s="161" t="s">
        <v>135</v>
      </c>
      <c r="E1114" s="162" t="s">
        <v>2102</v>
      </c>
      <c r="F1114" s="163" t="s">
        <v>2103</v>
      </c>
      <c r="G1114" s="164" t="s">
        <v>574</v>
      </c>
      <c r="H1114" s="165">
        <v>500</v>
      </c>
      <c r="I1114" s="166"/>
      <c r="J1114" s="167">
        <f>ROUND(I1114*H1114,2)</f>
        <v>0</v>
      </c>
      <c r="K1114" s="163" t="s">
        <v>139</v>
      </c>
      <c r="L1114" s="36"/>
      <c r="M1114" s="168" t="s">
        <v>1</v>
      </c>
      <c r="N1114" s="169" t="s">
        <v>43</v>
      </c>
      <c r="O1114" s="68"/>
      <c r="P1114" s="170">
        <f>O1114*H1114</f>
        <v>0</v>
      </c>
      <c r="Q1114" s="170">
        <v>0</v>
      </c>
      <c r="R1114" s="170">
        <f>Q1114*H1114</f>
        <v>0</v>
      </c>
      <c r="S1114" s="170">
        <v>0</v>
      </c>
      <c r="T1114" s="171">
        <f>S1114*H1114</f>
        <v>0</v>
      </c>
      <c r="U1114" s="31"/>
      <c r="V1114" s="31"/>
      <c r="W1114" s="31"/>
      <c r="X1114" s="31"/>
      <c r="Y1114" s="31"/>
      <c r="Z1114" s="31"/>
      <c r="AA1114" s="31"/>
      <c r="AB1114" s="31"/>
      <c r="AC1114" s="31"/>
      <c r="AD1114" s="31"/>
      <c r="AE1114" s="31"/>
      <c r="AR1114" s="172" t="s">
        <v>140</v>
      </c>
      <c r="AT1114" s="172" t="s">
        <v>135</v>
      </c>
      <c r="AU1114" s="172" t="s">
        <v>78</v>
      </c>
      <c r="AY1114" s="14" t="s">
        <v>141</v>
      </c>
      <c r="BE1114" s="173">
        <f>IF(N1114="základní",J1114,0)</f>
        <v>0</v>
      </c>
      <c r="BF1114" s="173">
        <f>IF(N1114="snížená",J1114,0)</f>
        <v>0</v>
      </c>
      <c r="BG1114" s="173">
        <f>IF(N1114="zákl. přenesená",J1114,0)</f>
        <v>0</v>
      </c>
      <c r="BH1114" s="173">
        <f>IF(N1114="sníž. přenesená",J1114,0)</f>
        <v>0</v>
      </c>
      <c r="BI1114" s="173">
        <f>IF(N1114="nulová",J1114,0)</f>
        <v>0</v>
      </c>
      <c r="BJ1114" s="14" t="s">
        <v>86</v>
      </c>
      <c r="BK1114" s="173">
        <f>ROUND(I1114*H1114,2)</f>
        <v>0</v>
      </c>
      <c r="BL1114" s="14" t="s">
        <v>140</v>
      </c>
      <c r="BM1114" s="172" t="s">
        <v>2104</v>
      </c>
    </row>
    <row r="1115" spans="1:65" s="2" customFormat="1" ht="58.5">
      <c r="A1115" s="31"/>
      <c r="B1115" s="32"/>
      <c r="C1115" s="33"/>
      <c r="D1115" s="174" t="s">
        <v>143</v>
      </c>
      <c r="E1115" s="33"/>
      <c r="F1115" s="175" t="s">
        <v>2105</v>
      </c>
      <c r="G1115" s="33"/>
      <c r="H1115" s="33"/>
      <c r="I1115" s="176"/>
      <c r="J1115" s="33"/>
      <c r="K1115" s="33"/>
      <c r="L1115" s="36"/>
      <c r="M1115" s="177"/>
      <c r="N1115" s="178"/>
      <c r="O1115" s="68"/>
      <c r="P1115" s="68"/>
      <c r="Q1115" s="68"/>
      <c r="R1115" s="68"/>
      <c r="S1115" s="68"/>
      <c r="T1115" s="69"/>
      <c r="U1115" s="31"/>
      <c r="V1115" s="31"/>
      <c r="W1115" s="31"/>
      <c r="X1115" s="31"/>
      <c r="Y1115" s="31"/>
      <c r="Z1115" s="31"/>
      <c r="AA1115" s="31"/>
      <c r="AB1115" s="31"/>
      <c r="AC1115" s="31"/>
      <c r="AD1115" s="31"/>
      <c r="AE1115" s="31"/>
      <c r="AT1115" s="14" t="s">
        <v>143</v>
      </c>
      <c r="AU1115" s="14" t="s">
        <v>78</v>
      </c>
    </row>
    <row r="1116" spans="1:65" s="2" customFormat="1" ht="48.75">
      <c r="A1116" s="31"/>
      <c r="B1116" s="32"/>
      <c r="C1116" s="33"/>
      <c r="D1116" s="174" t="s">
        <v>1992</v>
      </c>
      <c r="E1116" s="33"/>
      <c r="F1116" s="179" t="s">
        <v>2085</v>
      </c>
      <c r="G1116" s="33"/>
      <c r="H1116" s="33"/>
      <c r="I1116" s="176"/>
      <c r="J1116" s="33"/>
      <c r="K1116" s="33"/>
      <c r="L1116" s="36"/>
      <c r="M1116" s="177"/>
      <c r="N1116" s="178"/>
      <c r="O1116" s="68"/>
      <c r="P1116" s="68"/>
      <c r="Q1116" s="68"/>
      <c r="R1116" s="68"/>
      <c r="S1116" s="68"/>
      <c r="T1116" s="69"/>
      <c r="U1116" s="31"/>
      <c r="V1116" s="31"/>
      <c r="W1116" s="31"/>
      <c r="X1116" s="31"/>
      <c r="Y1116" s="31"/>
      <c r="Z1116" s="31"/>
      <c r="AA1116" s="31"/>
      <c r="AB1116" s="31"/>
      <c r="AC1116" s="31"/>
      <c r="AD1116" s="31"/>
      <c r="AE1116" s="31"/>
      <c r="AT1116" s="14" t="s">
        <v>1992</v>
      </c>
      <c r="AU1116" s="14" t="s">
        <v>78</v>
      </c>
    </row>
    <row r="1117" spans="1:65" s="2" customFormat="1" ht="37.9" customHeight="1">
      <c r="A1117" s="31"/>
      <c r="B1117" s="32"/>
      <c r="C1117" s="161" t="s">
        <v>2106</v>
      </c>
      <c r="D1117" s="161" t="s">
        <v>135</v>
      </c>
      <c r="E1117" s="162" t="s">
        <v>2107</v>
      </c>
      <c r="F1117" s="163" t="s">
        <v>2108</v>
      </c>
      <c r="G1117" s="164" t="s">
        <v>574</v>
      </c>
      <c r="H1117" s="165">
        <v>500</v>
      </c>
      <c r="I1117" s="166"/>
      <c r="J1117" s="167">
        <f>ROUND(I1117*H1117,2)</f>
        <v>0</v>
      </c>
      <c r="K1117" s="163" t="s">
        <v>139</v>
      </c>
      <c r="L1117" s="36"/>
      <c r="M1117" s="168" t="s">
        <v>1</v>
      </c>
      <c r="N1117" s="169" t="s">
        <v>43</v>
      </c>
      <c r="O1117" s="68"/>
      <c r="P1117" s="170">
        <f>O1117*H1117</f>
        <v>0</v>
      </c>
      <c r="Q1117" s="170">
        <v>0</v>
      </c>
      <c r="R1117" s="170">
        <f>Q1117*H1117</f>
        <v>0</v>
      </c>
      <c r="S1117" s="170">
        <v>0</v>
      </c>
      <c r="T1117" s="171">
        <f>S1117*H1117</f>
        <v>0</v>
      </c>
      <c r="U1117" s="31"/>
      <c r="V1117" s="31"/>
      <c r="W1117" s="31"/>
      <c r="X1117" s="31"/>
      <c r="Y1117" s="31"/>
      <c r="Z1117" s="31"/>
      <c r="AA1117" s="31"/>
      <c r="AB1117" s="31"/>
      <c r="AC1117" s="31"/>
      <c r="AD1117" s="31"/>
      <c r="AE1117" s="31"/>
      <c r="AR1117" s="172" t="s">
        <v>140</v>
      </c>
      <c r="AT1117" s="172" t="s">
        <v>135</v>
      </c>
      <c r="AU1117" s="172" t="s">
        <v>78</v>
      </c>
      <c r="AY1117" s="14" t="s">
        <v>141</v>
      </c>
      <c r="BE1117" s="173">
        <f>IF(N1117="základní",J1117,0)</f>
        <v>0</v>
      </c>
      <c r="BF1117" s="173">
        <f>IF(N1117="snížená",J1117,0)</f>
        <v>0</v>
      </c>
      <c r="BG1117" s="173">
        <f>IF(N1117="zákl. přenesená",J1117,0)</f>
        <v>0</v>
      </c>
      <c r="BH1117" s="173">
        <f>IF(N1117="sníž. přenesená",J1117,0)</f>
        <v>0</v>
      </c>
      <c r="BI1117" s="173">
        <f>IF(N1117="nulová",J1117,0)</f>
        <v>0</v>
      </c>
      <c r="BJ1117" s="14" t="s">
        <v>86</v>
      </c>
      <c r="BK1117" s="173">
        <f>ROUND(I1117*H1117,2)</f>
        <v>0</v>
      </c>
      <c r="BL1117" s="14" t="s">
        <v>140</v>
      </c>
      <c r="BM1117" s="172" t="s">
        <v>2109</v>
      </c>
    </row>
    <row r="1118" spans="1:65" s="2" customFormat="1" ht="58.5">
      <c r="A1118" s="31"/>
      <c r="B1118" s="32"/>
      <c r="C1118" s="33"/>
      <c r="D1118" s="174" t="s">
        <v>143</v>
      </c>
      <c r="E1118" s="33"/>
      <c r="F1118" s="175" t="s">
        <v>2110</v>
      </c>
      <c r="G1118" s="33"/>
      <c r="H1118" s="33"/>
      <c r="I1118" s="176"/>
      <c r="J1118" s="33"/>
      <c r="K1118" s="33"/>
      <c r="L1118" s="36"/>
      <c r="M1118" s="177"/>
      <c r="N1118" s="178"/>
      <c r="O1118" s="68"/>
      <c r="P1118" s="68"/>
      <c r="Q1118" s="68"/>
      <c r="R1118" s="68"/>
      <c r="S1118" s="68"/>
      <c r="T1118" s="69"/>
      <c r="U1118" s="31"/>
      <c r="V1118" s="31"/>
      <c r="W1118" s="31"/>
      <c r="X1118" s="31"/>
      <c r="Y1118" s="31"/>
      <c r="Z1118" s="31"/>
      <c r="AA1118" s="31"/>
      <c r="AB1118" s="31"/>
      <c r="AC1118" s="31"/>
      <c r="AD1118" s="31"/>
      <c r="AE1118" s="31"/>
      <c r="AT1118" s="14" t="s">
        <v>143</v>
      </c>
      <c r="AU1118" s="14" t="s">
        <v>78</v>
      </c>
    </row>
    <row r="1119" spans="1:65" s="2" customFormat="1" ht="48.75">
      <c r="A1119" s="31"/>
      <c r="B1119" s="32"/>
      <c r="C1119" s="33"/>
      <c r="D1119" s="174" t="s">
        <v>1992</v>
      </c>
      <c r="E1119" s="33"/>
      <c r="F1119" s="179" t="s">
        <v>2085</v>
      </c>
      <c r="G1119" s="33"/>
      <c r="H1119" s="33"/>
      <c r="I1119" s="176"/>
      <c r="J1119" s="33"/>
      <c r="K1119" s="33"/>
      <c r="L1119" s="36"/>
      <c r="M1119" s="177"/>
      <c r="N1119" s="178"/>
      <c r="O1119" s="68"/>
      <c r="P1119" s="68"/>
      <c r="Q1119" s="68"/>
      <c r="R1119" s="68"/>
      <c r="S1119" s="68"/>
      <c r="T1119" s="69"/>
      <c r="U1119" s="31"/>
      <c r="V1119" s="31"/>
      <c r="W1119" s="31"/>
      <c r="X1119" s="31"/>
      <c r="Y1119" s="31"/>
      <c r="Z1119" s="31"/>
      <c r="AA1119" s="31"/>
      <c r="AB1119" s="31"/>
      <c r="AC1119" s="31"/>
      <c r="AD1119" s="31"/>
      <c r="AE1119" s="31"/>
      <c r="AT1119" s="14" t="s">
        <v>1992</v>
      </c>
      <c r="AU1119" s="14" t="s">
        <v>78</v>
      </c>
    </row>
    <row r="1120" spans="1:65" s="2" customFormat="1" ht="37.9" customHeight="1">
      <c r="A1120" s="31"/>
      <c r="B1120" s="32"/>
      <c r="C1120" s="161" t="s">
        <v>2111</v>
      </c>
      <c r="D1120" s="161" t="s">
        <v>135</v>
      </c>
      <c r="E1120" s="162" t="s">
        <v>2112</v>
      </c>
      <c r="F1120" s="163" t="s">
        <v>2113</v>
      </c>
      <c r="G1120" s="164" t="s">
        <v>574</v>
      </c>
      <c r="H1120" s="165">
        <v>500</v>
      </c>
      <c r="I1120" s="166"/>
      <c r="J1120" s="167">
        <f>ROUND(I1120*H1120,2)</f>
        <v>0</v>
      </c>
      <c r="K1120" s="163" t="s">
        <v>139</v>
      </c>
      <c r="L1120" s="36"/>
      <c r="M1120" s="168" t="s">
        <v>1</v>
      </c>
      <c r="N1120" s="169" t="s">
        <v>43</v>
      </c>
      <c r="O1120" s="68"/>
      <c r="P1120" s="170">
        <f>O1120*H1120</f>
        <v>0</v>
      </c>
      <c r="Q1120" s="170">
        <v>0</v>
      </c>
      <c r="R1120" s="170">
        <f>Q1120*H1120</f>
        <v>0</v>
      </c>
      <c r="S1120" s="170">
        <v>0</v>
      </c>
      <c r="T1120" s="171">
        <f>S1120*H1120</f>
        <v>0</v>
      </c>
      <c r="U1120" s="31"/>
      <c r="V1120" s="31"/>
      <c r="W1120" s="31"/>
      <c r="X1120" s="31"/>
      <c r="Y1120" s="31"/>
      <c r="Z1120" s="31"/>
      <c r="AA1120" s="31"/>
      <c r="AB1120" s="31"/>
      <c r="AC1120" s="31"/>
      <c r="AD1120" s="31"/>
      <c r="AE1120" s="31"/>
      <c r="AR1120" s="172" t="s">
        <v>140</v>
      </c>
      <c r="AT1120" s="172" t="s">
        <v>135</v>
      </c>
      <c r="AU1120" s="172" t="s">
        <v>78</v>
      </c>
      <c r="AY1120" s="14" t="s">
        <v>141</v>
      </c>
      <c r="BE1120" s="173">
        <f>IF(N1120="základní",J1120,0)</f>
        <v>0</v>
      </c>
      <c r="BF1120" s="173">
        <f>IF(N1120="snížená",J1120,0)</f>
        <v>0</v>
      </c>
      <c r="BG1120" s="173">
        <f>IF(N1120="zákl. přenesená",J1120,0)</f>
        <v>0</v>
      </c>
      <c r="BH1120" s="173">
        <f>IF(N1120="sníž. přenesená",J1120,0)</f>
        <v>0</v>
      </c>
      <c r="BI1120" s="173">
        <f>IF(N1120="nulová",J1120,0)</f>
        <v>0</v>
      </c>
      <c r="BJ1120" s="14" t="s">
        <v>86</v>
      </c>
      <c r="BK1120" s="173">
        <f>ROUND(I1120*H1120,2)</f>
        <v>0</v>
      </c>
      <c r="BL1120" s="14" t="s">
        <v>140</v>
      </c>
      <c r="BM1120" s="172" t="s">
        <v>2114</v>
      </c>
    </row>
    <row r="1121" spans="1:65" s="2" customFormat="1" ht="58.5">
      <c r="A1121" s="31"/>
      <c r="B1121" s="32"/>
      <c r="C1121" s="33"/>
      <c r="D1121" s="174" t="s">
        <v>143</v>
      </c>
      <c r="E1121" s="33"/>
      <c r="F1121" s="175" t="s">
        <v>2115</v>
      </c>
      <c r="G1121" s="33"/>
      <c r="H1121" s="33"/>
      <c r="I1121" s="176"/>
      <c r="J1121" s="33"/>
      <c r="K1121" s="33"/>
      <c r="L1121" s="36"/>
      <c r="M1121" s="177"/>
      <c r="N1121" s="178"/>
      <c r="O1121" s="68"/>
      <c r="P1121" s="68"/>
      <c r="Q1121" s="68"/>
      <c r="R1121" s="68"/>
      <c r="S1121" s="68"/>
      <c r="T1121" s="69"/>
      <c r="U1121" s="31"/>
      <c r="V1121" s="31"/>
      <c r="W1121" s="31"/>
      <c r="X1121" s="31"/>
      <c r="Y1121" s="31"/>
      <c r="Z1121" s="31"/>
      <c r="AA1121" s="31"/>
      <c r="AB1121" s="31"/>
      <c r="AC1121" s="31"/>
      <c r="AD1121" s="31"/>
      <c r="AE1121" s="31"/>
      <c r="AT1121" s="14" t="s">
        <v>143</v>
      </c>
      <c r="AU1121" s="14" t="s">
        <v>78</v>
      </c>
    </row>
    <row r="1122" spans="1:65" s="2" customFormat="1" ht="48.75">
      <c r="A1122" s="31"/>
      <c r="B1122" s="32"/>
      <c r="C1122" s="33"/>
      <c r="D1122" s="174" t="s">
        <v>1992</v>
      </c>
      <c r="E1122" s="33"/>
      <c r="F1122" s="179" t="s">
        <v>2085</v>
      </c>
      <c r="G1122" s="33"/>
      <c r="H1122" s="33"/>
      <c r="I1122" s="176"/>
      <c r="J1122" s="33"/>
      <c r="K1122" s="33"/>
      <c r="L1122" s="36"/>
      <c r="M1122" s="177"/>
      <c r="N1122" s="178"/>
      <c r="O1122" s="68"/>
      <c r="P1122" s="68"/>
      <c r="Q1122" s="68"/>
      <c r="R1122" s="68"/>
      <c r="S1122" s="68"/>
      <c r="T1122" s="69"/>
      <c r="U1122" s="31"/>
      <c r="V1122" s="31"/>
      <c r="W1122" s="31"/>
      <c r="X1122" s="31"/>
      <c r="Y1122" s="31"/>
      <c r="Z1122" s="31"/>
      <c r="AA1122" s="31"/>
      <c r="AB1122" s="31"/>
      <c r="AC1122" s="31"/>
      <c r="AD1122" s="31"/>
      <c r="AE1122" s="31"/>
      <c r="AT1122" s="14" t="s">
        <v>1992</v>
      </c>
      <c r="AU1122" s="14" t="s">
        <v>78</v>
      </c>
    </row>
    <row r="1123" spans="1:65" s="2" customFormat="1" ht="37.9" customHeight="1">
      <c r="A1123" s="31"/>
      <c r="B1123" s="32"/>
      <c r="C1123" s="161" t="s">
        <v>2116</v>
      </c>
      <c r="D1123" s="161" t="s">
        <v>135</v>
      </c>
      <c r="E1123" s="162" t="s">
        <v>2117</v>
      </c>
      <c r="F1123" s="163" t="s">
        <v>2118</v>
      </c>
      <c r="G1123" s="164" t="s">
        <v>574</v>
      </c>
      <c r="H1123" s="165">
        <v>500</v>
      </c>
      <c r="I1123" s="166"/>
      <c r="J1123" s="167">
        <f>ROUND(I1123*H1123,2)</f>
        <v>0</v>
      </c>
      <c r="K1123" s="163" t="s">
        <v>139</v>
      </c>
      <c r="L1123" s="36"/>
      <c r="M1123" s="168" t="s">
        <v>1</v>
      </c>
      <c r="N1123" s="169" t="s">
        <v>43</v>
      </c>
      <c r="O1123" s="68"/>
      <c r="P1123" s="170">
        <f>O1123*H1123</f>
        <v>0</v>
      </c>
      <c r="Q1123" s="170">
        <v>0</v>
      </c>
      <c r="R1123" s="170">
        <f>Q1123*H1123</f>
        <v>0</v>
      </c>
      <c r="S1123" s="170">
        <v>0</v>
      </c>
      <c r="T1123" s="171">
        <f>S1123*H1123</f>
        <v>0</v>
      </c>
      <c r="U1123" s="31"/>
      <c r="V1123" s="31"/>
      <c r="W1123" s="31"/>
      <c r="X1123" s="31"/>
      <c r="Y1123" s="31"/>
      <c r="Z1123" s="31"/>
      <c r="AA1123" s="31"/>
      <c r="AB1123" s="31"/>
      <c r="AC1123" s="31"/>
      <c r="AD1123" s="31"/>
      <c r="AE1123" s="31"/>
      <c r="AR1123" s="172" t="s">
        <v>140</v>
      </c>
      <c r="AT1123" s="172" t="s">
        <v>135</v>
      </c>
      <c r="AU1123" s="172" t="s">
        <v>78</v>
      </c>
      <c r="AY1123" s="14" t="s">
        <v>141</v>
      </c>
      <c r="BE1123" s="173">
        <f>IF(N1123="základní",J1123,0)</f>
        <v>0</v>
      </c>
      <c r="BF1123" s="173">
        <f>IF(N1123="snížená",J1123,0)</f>
        <v>0</v>
      </c>
      <c r="BG1123" s="173">
        <f>IF(N1123="zákl. přenesená",J1123,0)</f>
        <v>0</v>
      </c>
      <c r="BH1123" s="173">
        <f>IF(N1123="sníž. přenesená",J1123,0)</f>
        <v>0</v>
      </c>
      <c r="BI1123" s="173">
        <f>IF(N1123="nulová",J1123,0)</f>
        <v>0</v>
      </c>
      <c r="BJ1123" s="14" t="s">
        <v>86</v>
      </c>
      <c r="BK1123" s="173">
        <f>ROUND(I1123*H1123,2)</f>
        <v>0</v>
      </c>
      <c r="BL1123" s="14" t="s">
        <v>140</v>
      </c>
      <c r="BM1123" s="172" t="s">
        <v>2119</v>
      </c>
    </row>
    <row r="1124" spans="1:65" s="2" customFormat="1" ht="58.5">
      <c r="A1124" s="31"/>
      <c r="B1124" s="32"/>
      <c r="C1124" s="33"/>
      <c r="D1124" s="174" t="s">
        <v>143</v>
      </c>
      <c r="E1124" s="33"/>
      <c r="F1124" s="175" t="s">
        <v>2120</v>
      </c>
      <c r="G1124" s="33"/>
      <c r="H1124" s="33"/>
      <c r="I1124" s="176"/>
      <c r="J1124" s="33"/>
      <c r="K1124" s="33"/>
      <c r="L1124" s="36"/>
      <c r="M1124" s="177"/>
      <c r="N1124" s="178"/>
      <c r="O1124" s="68"/>
      <c r="P1124" s="68"/>
      <c r="Q1124" s="68"/>
      <c r="R1124" s="68"/>
      <c r="S1124" s="68"/>
      <c r="T1124" s="69"/>
      <c r="U1124" s="31"/>
      <c r="V1124" s="31"/>
      <c r="W1124" s="31"/>
      <c r="X1124" s="31"/>
      <c r="Y1124" s="31"/>
      <c r="Z1124" s="31"/>
      <c r="AA1124" s="31"/>
      <c r="AB1124" s="31"/>
      <c r="AC1124" s="31"/>
      <c r="AD1124" s="31"/>
      <c r="AE1124" s="31"/>
      <c r="AT1124" s="14" t="s">
        <v>143</v>
      </c>
      <c r="AU1124" s="14" t="s">
        <v>78</v>
      </c>
    </row>
    <row r="1125" spans="1:65" s="2" customFormat="1" ht="48.75">
      <c r="A1125" s="31"/>
      <c r="B1125" s="32"/>
      <c r="C1125" s="33"/>
      <c r="D1125" s="174" t="s">
        <v>1992</v>
      </c>
      <c r="E1125" s="33"/>
      <c r="F1125" s="179" t="s">
        <v>2085</v>
      </c>
      <c r="G1125" s="33"/>
      <c r="H1125" s="33"/>
      <c r="I1125" s="176"/>
      <c r="J1125" s="33"/>
      <c r="K1125" s="33"/>
      <c r="L1125" s="36"/>
      <c r="M1125" s="177"/>
      <c r="N1125" s="178"/>
      <c r="O1125" s="68"/>
      <c r="P1125" s="68"/>
      <c r="Q1125" s="68"/>
      <c r="R1125" s="68"/>
      <c r="S1125" s="68"/>
      <c r="T1125" s="69"/>
      <c r="U1125" s="31"/>
      <c r="V1125" s="31"/>
      <c r="W1125" s="31"/>
      <c r="X1125" s="31"/>
      <c r="Y1125" s="31"/>
      <c r="Z1125" s="31"/>
      <c r="AA1125" s="31"/>
      <c r="AB1125" s="31"/>
      <c r="AC1125" s="31"/>
      <c r="AD1125" s="31"/>
      <c r="AE1125" s="31"/>
      <c r="AT1125" s="14" t="s">
        <v>1992</v>
      </c>
      <c r="AU1125" s="14" t="s">
        <v>78</v>
      </c>
    </row>
    <row r="1126" spans="1:65" s="2" customFormat="1" ht="37.9" customHeight="1">
      <c r="A1126" s="31"/>
      <c r="B1126" s="32"/>
      <c r="C1126" s="161" t="s">
        <v>2121</v>
      </c>
      <c r="D1126" s="161" t="s">
        <v>135</v>
      </c>
      <c r="E1126" s="162" t="s">
        <v>2122</v>
      </c>
      <c r="F1126" s="163" t="s">
        <v>2123</v>
      </c>
      <c r="G1126" s="164" t="s">
        <v>574</v>
      </c>
      <c r="H1126" s="165">
        <v>500</v>
      </c>
      <c r="I1126" s="166"/>
      <c r="J1126" s="167">
        <f>ROUND(I1126*H1126,2)</f>
        <v>0</v>
      </c>
      <c r="K1126" s="163" t="s">
        <v>139</v>
      </c>
      <c r="L1126" s="36"/>
      <c r="M1126" s="168" t="s">
        <v>1</v>
      </c>
      <c r="N1126" s="169" t="s">
        <v>43</v>
      </c>
      <c r="O1126" s="68"/>
      <c r="P1126" s="170">
        <f>O1126*H1126</f>
        <v>0</v>
      </c>
      <c r="Q1126" s="170">
        <v>0</v>
      </c>
      <c r="R1126" s="170">
        <f>Q1126*H1126</f>
        <v>0</v>
      </c>
      <c r="S1126" s="170">
        <v>0</v>
      </c>
      <c r="T1126" s="171">
        <f>S1126*H1126</f>
        <v>0</v>
      </c>
      <c r="U1126" s="31"/>
      <c r="V1126" s="31"/>
      <c r="W1126" s="31"/>
      <c r="X1126" s="31"/>
      <c r="Y1126" s="31"/>
      <c r="Z1126" s="31"/>
      <c r="AA1126" s="31"/>
      <c r="AB1126" s="31"/>
      <c r="AC1126" s="31"/>
      <c r="AD1126" s="31"/>
      <c r="AE1126" s="31"/>
      <c r="AR1126" s="172" t="s">
        <v>140</v>
      </c>
      <c r="AT1126" s="172" t="s">
        <v>135</v>
      </c>
      <c r="AU1126" s="172" t="s">
        <v>78</v>
      </c>
      <c r="AY1126" s="14" t="s">
        <v>141</v>
      </c>
      <c r="BE1126" s="173">
        <f>IF(N1126="základní",J1126,0)</f>
        <v>0</v>
      </c>
      <c r="BF1126" s="173">
        <f>IF(N1126="snížená",J1126,0)</f>
        <v>0</v>
      </c>
      <c r="BG1126" s="173">
        <f>IF(N1126="zákl. přenesená",J1126,0)</f>
        <v>0</v>
      </c>
      <c r="BH1126" s="173">
        <f>IF(N1126="sníž. přenesená",J1126,0)</f>
        <v>0</v>
      </c>
      <c r="BI1126" s="173">
        <f>IF(N1126="nulová",J1126,0)</f>
        <v>0</v>
      </c>
      <c r="BJ1126" s="14" t="s">
        <v>86</v>
      </c>
      <c r="BK1126" s="173">
        <f>ROUND(I1126*H1126,2)</f>
        <v>0</v>
      </c>
      <c r="BL1126" s="14" t="s">
        <v>140</v>
      </c>
      <c r="BM1126" s="172" t="s">
        <v>2124</v>
      </c>
    </row>
    <row r="1127" spans="1:65" s="2" customFormat="1" ht="58.5">
      <c r="A1127" s="31"/>
      <c r="B1127" s="32"/>
      <c r="C1127" s="33"/>
      <c r="D1127" s="174" t="s">
        <v>143</v>
      </c>
      <c r="E1127" s="33"/>
      <c r="F1127" s="175" t="s">
        <v>2125</v>
      </c>
      <c r="G1127" s="33"/>
      <c r="H1127" s="33"/>
      <c r="I1127" s="176"/>
      <c r="J1127" s="33"/>
      <c r="K1127" s="33"/>
      <c r="L1127" s="36"/>
      <c r="M1127" s="177"/>
      <c r="N1127" s="178"/>
      <c r="O1127" s="68"/>
      <c r="P1127" s="68"/>
      <c r="Q1127" s="68"/>
      <c r="R1127" s="68"/>
      <c r="S1127" s="68"/>
      <c r="T1127" s="69"/>
      <c r="U1127" s="31"/>
      <c r="V1127" s="31"/>
      <c r="W1127" s="31"/>
      <c r="X1127" s="31"/>
      <c r="Y1127" s="31"/>
      <c r="Z1127" s="31"/>
      <c r="AA1127" s="31"/>
      <c r="AB1127" s="31"/>
      <c r="AC1127" s="31"/>
      <c r="AD1127" s="31"/>
      <c r="AE1127" s="31"/>
      <c r="AT1127" s="14" t="s">
        <v>143</v>
      </c>
      <c r="AU1127" s="14" t="s">
        <v>78</v>
      </c>
    </row>
    <row r="1128" spans="1:65" s="2" customFormat="1" ht="48.75">
      <c r="A1128" s="31"/>
      <c r="B1128" s="32"/>
      <c r="C1128" s="33"/>
      <c r="D1128" s="174" t="s">
        <v>1992</v>
      </c>
      <c r="E1128" s="33"/>
      <c r="F1128" s="179" t="s">
        <v>2085</v>
      </c>
      <c r="G1128" s="33"/>
      <c r="H1128" s="33"/>
      <c r="I1128" s="176"/>
      <c r="J1128" s="33"/>
      <c r="K1128" s="33"/>
      <c r="L1128" s="36"/>
      <c r="M1128" s="177"/>
      <c r="N1128" s="178"/>
      <c r="O1128" s="68"/>
      <c r="P1128" s="68"/>
      <c r="Q1128" s="68"/>
      <c r="R1128" s="68"/>
      <c r="S1128" s="68"/>
      <c r="T1128" s="69"/>
      <c r="U1128" s="31"/>
      <c r="V1128" s="31"/>
      <c r="W1128" s="31"/>
      <c r="X1128" s="31"/>
      <c r="Y1128" s="31"/>
      <c r="Z1128" s="31"/>
      <c r="AA1128" s="31"/>
      <c r="AB1128" s="31"/>
      <c r="AC1128" s="31"/>
      <c r="AD1128" s="31"/>
      <c r="AE1128" s="31"/>
      <c r="AT1128" s="14" t="s">
        <v>1992</v>
      </c>
      <c r="AU1128" s="14" t="s">
        <v>78</v>
      </c>
    </row>
    <row r="1129" spans="1:65" s="2" customFormat="1" ht="37.9" customHeight="1">
      <c r="A1129" s="31"/>
      <c r="B1129" s="32"/>
      <c r="C1129" s="161" t="s">
        <v>2126</v>
      </c>
      <c r="D1129" s="161" t="s">
        <v>135</v>
      </c>
      <c r="E1129" s="162" t="s">
        <v>2127</v>
      </c>
      <c r="F1129" s="163" t="s">
        <v>2128</v>
      </c>
      <c r="G1129" s="164" t="s">
        <v>574</v>
      </c>
      <c r="H1129" s="165">
        <v>500</v>
      </c>
      <c r="I1129" s="166"/>
      <c r="J1129" s="167">
        <f>ROUND(I1129*H1129,2)</f>
        <v>0</v>
      </c>
      <c r="K1129" s="163" t="s">
        <v>139</v>
      </c>
      <c r="L1129" s="36"/>
      <c r="M1129" s="168" t="s">
        <v>1</v>
      </c>
      <c r="N1129" s="169" t="s">
        <v>43</v>
      </c>
      <c r="O1129" s="68"/>
      <c r="P1129" s="170">
        <f>O1129*H1129</f>
        <v>0</v>
      </c>
      <c r="Q1129" s="170">
        <v>0</v>
      </c>
      <c r="R1129" s="170">
        <f>Q1129*H1129</f>
        <v>0</v>
      </c>
      <c r="S1129" s="170">
        <v>0</v>
      </c>
      <c r="T1129" s="171">
        <f>S1129*H1129</f>
        <v>0</v>
      </c>
      <c r="U1129" s="31"/>
      <c r="V1129" s="31"/>
      <c r="W1129" s="31"/>
      <c r="X1129" s="31"/>
      <c r="Y1129" s="31"/>
      <c r="Z1129" s="31"/>
      <c r="AA1129" s="31"/>
      <c r="AB1129" s="31"/>
      <c r="AC1129" s="31"/>
      <c r="AD1129" s="31"/>
      <c r="AE1129" s="31"/>
      <c r="AR1129" s="172" t="s">
        <v>140</v>
      </c>
      <c r="AT1129" s="172" t="s">
        <v>135</v>
      </c>
      <c r="AU1129" s="172" t="s">
        <v>78</v>
      </c>
      <c r="AY1129" s="14" t="s">
        <v>141</v>
      </c>
      <c r="BE1129" s="173">
        <f>IF(N1129="základní",J1129,0)</f>
        <v>0</v>
      </c>
      <c r="BF1129" s="173">
        <f>IF(N1129="snížená",J1129,0)</f>
        <v>0</v>
      </c>
      <c r="BG1129" s="173">
        <f>IF(N1129="zákl. přenesená",J1129,0)</f>
        <v>0</v>
      </c>
      <c r="BH1129" s="173">
        <f>IF(N1129="sníž. přenesená",J1129,0)</f>
        <v>0</v>
      </c>
      <c r="BI1129" s="173">
        <f>IF(N1129="nulová",J1129,0)</f>
        <v>0</v>
      </c>
      <c r="BJ1129" s="14" t="s">
        <v>86</v>
      </c>
      <c r="BK1129" s="173">
        <f>ROUND(I1129*H1129,2)</f>
        <v>0</v>
      </c>
      <c r="BL1129" s="14" t="s">
        <v>140</v>
      </c>
      <c r="BM1129" s="172" t="s">
        <v>2129</v>
      </c>
    </row>
    <row r="1130" spans="1:65" s="2" customFormat="1" ht="58.5">
      <c r="A1130" s="31"/>
      <c r="B1130" s="32"/>
      <c r="C1130" s="33"/>
      <c r="D1130" s="174" t="s">
        <v>143</v>
      </c>
      <c r="E1130" s="33"/>
      <c r="F1130" s="175" t="s">
        <v>2130</v>
      </c>
      <c r="G1130" s="33"/>
      <c r="H1130" s="33"/>
      <c r="I1130" s="176"/>
      <c r="J1130" s="33"/>
      <c r="K1130" s="33"/>
      <c r="L1130" s="36"/>
      <c r="M1130" s="177"/>
      <c r="N1130" s="178"/>
      <c r="O1130" s="68"/>
      <c r="P1130" s="68"/>
      <c r="Q1130" s="68"/>
      <c r="R1130" s="68"/>
      <c r="S1130" s="68"/>
      <c r="T1130" s="69"/>
      <c r="U1130" s="31"/>
      <c r="V1130" s="31"/>
      <c r="W1130" s="31"/>
      <c r="X1130" s="31"/>
      <c r="Y1130" s="31"/>
      <c r="Z1130" s="31"/>
      <c r="AA1130" s="31"/>
      <c r="AB1130" s="31"/>
      <c r="AC1130" s="31"/>
      <c r="AD1130" s="31"/>
      <c r="AE1130" s="31"/>
      <c r="AT1130" s="14" t="s">
        <v>143</v>
      </c>
      <c r="AU1130" s="14" t="s">
        <v>78</v>
      </c>
    </row>
    <row r="1131" spans="1:65" s="2" customFormat="1" ht="48.75">
      <c r="A1131" s="31"/>
      <c r="B1131" s="32"/>
      <c r="C1131" s="33"/>
      <c r="D1131" s="174" t="s">
        <v>1992</v>
      </c>
      <c r="E1131" s="33"/>
      <c r="F1131" s="179" t="s">
        <v>2085</v>
      </c>
      <c r="G1131" s="33"/>
      <c r="H1131" s="33"/>
      <c r="I1131" s="176"/>
      <c r="J1131" s="33"/>
      <c r="K1131" s="33"/>
      <c r="L1131" s="36"/>
      <c r="M1131" s="177"/>
      <c r="N1131" s="178"/>
      <c r="O1131" s="68"/>
      <c r="P1131" s="68"/>
      <c r="Q1131" s="68"/>
      <c r="R1131" s="68"/>
      <c r="S1131" s="68"/>
      <c r="T1131" s="69"/>
      <c r="U1131" s="31"/>
      <c r="V1131" s="31"/>
      <c r="W1131" s="31"/>
      <c r="X1131" s="31"/>
      <c r="Y1131" s="31"/>
      <c r="Z1131" s="31"/>
      <c r="AA1131" s="31"/>
      <c r="AB1131" s="31"/>
      <c r="AC1131" s="31"/>
      <c r="AD1131" s="31"/>
      <c r="AE1131" s="31"/>
      <c r="AT1131" s="14" t="s">
        <v>1992</v>
      </c>
      <c r="AU1131" s="14" t="s">
        <v>78</v>
      </c>
    </row>
    <row r="1132" spans="1:65" s="2" customFormat="1" ht="37.9" customHeight="1">
      <c r="A1132" s="31"/>
      <c r="B1132" s="32"/>
      <c r="C1132" s="161" t="s">
        <v>2131</v>
      </c>
      <c r="D1132" s="161" t="s">
        <v>135</v>
      </c>
      <c r="E1132" s="162" t="s">
        <v>2132</v>
      </c>
      <c r="F1132" s="163" t="s">
        <v>2133</v>
      </c>
      <c r="G1132" s="164" t="s">
        <v>574</v>
      </c>
      <c r="H1132" s="165">
        <v>500</v>
      </c>
      <c r="I1132" s="166"/>
      <c r="J1132" s="167">
        <f>ROUND(I1132*H1132,2)</f>
        <v>0</v>
      </c>
      <c r="K1132" s="163" t="s">
        <v>139</v>
      </c>
      <c r="L1132" s="36"/>
      <c r="M1132" s="168" t="s">
        <v>1</v>
      </c>
      <c r="N1132" s="169" t="s">
        <v>43</v>
      </c>
      <c r="O1132" s="68"/>
      <c r="P1132" s="170">
        <f>O1132*H1132</f>
        <v>0</v>
      </c>
      <c r="Q1132" s="170">
        <v>0</v>
      </c>
      <c r="R1132" s="170">
        <f>Q1132*H1132</f>
        <v>0</v>
      </c>
      <c r="S1132" s="170">
        <v>0</v>
      </c>
      <c r="T1132" s="171">
        <f>S1132*H1132</f>
        <v>0</v>
      </c>
      <c r="U1132" s="31"/>
      <c r="V1132" s="31"/>
      <c r="W1132" s="31"/>
      <c r="X1132" s="31"/>
      <c r="Y1132" s="31"/>
      <c r="Z1132" s="31"/>
      <c r="AA1132" s="31"/>
      <c r="AB1132" s="31"/>
      <c r="AC1132" s="31"/>
      <c r="AD1132" s="31"/>
      <c r="AE1132" s="31"/>
      <c r="AR1132" s="172" t="s">
        <v>140</v>
      </c>
      <c r="AT1132" s="172" t="s">
        <v>135</v>
      </c>
      <c r="AU1132" s="172" t="s">
        <v>78</v>
      </c>
      <c r="AY1132" s="14" t="s">
        <v>141</v>
      </c>
      <c r="BE1132" s="173">
        <f>IF(N1132="základní",J1132,0)</f>
        <v>0</v>
      </c>
      <c r="BF1132" s="173">
        <f>IF(N1132="snížená",J1132,0)</f>
        <v>0</v>
      </c>
      <c r="BG1132" s="173">
        <f>IF(N1132="zákl. přenesená",J1132,0)</f>
        <v>0</v>
      </c>
      <c r="BH1132" s="173">
        <f>IF(N1132="sníž. přenesená",J1132,0)</f>
        <v>0</v>
      </c>
      <c r="BI1132" s="173">
        <f>IF(N1132="nulová",J1132,0)</f>
        <v>0</v>
      </c>
      <c r="BJ1132" s="14" t="s">
        <v>86</v>
      </c>
      <c r="BK1132" s="173">
        <f>ROUND(I1132*H1132,2)</f>
        <v>0</v>
      </c>
      <c r="BL1132" s="14" t="s">
        <v>140</v>
      </c>
      <c r="BM1132" s="172" t="s">
        <v>2134</v>
      </c>
    </row>
    <row r="1133" spans="1:65" s="2" customFormat="1" ht="58.5">
      <c r="A1133" s="31"/>
      <c r="B1133" s="32"/>
      <c r="C1133" s="33"/>
      <c r="D1133" s="174" t="s">
        <v>143</v>
      </c>
      <c r="E1133" s="33"/>
      <c r="F1133" s="175" t="s">
        <v>2135</v>
      </c>
      <c r="G1133" s="33"/>
      <c r="H1133" s="33"/>
      <c r="I1133" s="176"/>
      <c r="J1133" s="33"/>
      <c r="K1133" s="33"/>
      <c r="L1133" s="36"/>
      <c r="M1133" s="177"/>
      <c r="N1133" s="178"/>
      <c r="O1133" s="68"/>
      <c r="P1133" s="68"/>
      <c r="Q1133" s="68"/>
      <c r="R1133" s="68"/>
      <c r="S1133" s="68"/>
      <c r="T1133" s="69"/>
      <c r="U1133" s="31"/>
      <c r="V1133" s="31"/>
      <c r="W1133" s="31"/>
      <c r="X1133" s="31"/>
      <c r="Y1133" s="31"/>
      <c r="Z1133" s="31"/>
      <c r="AA1133" s="31"/>
      <c r="AB1133" s="31"/>
      <c r="AC1133" s="31"/>
      <c r="AD1133" s="31"/>
      <c r="AE1133" s="31"/>
      <c r="AT1133" s="14" t="s">
        <v>143</v>
      </c>
      <c r="AU1133" s="14" t="s">
        <v>78</v>
      </c>
    </row>
    <row r="1134" spans="1:65" s="2" customFormat="1" ht="48.75">
      <c r="A1134" s="31"/>
      <c r="B1134" s="32"/>
      <c r="C1134" s="33"/>
      <c r="D1134" s="174" t="s">
        <v>1992</v>
      </c>
      <c r="E1134" s="33"/>
      <c r="F1134" s="179" t="s">
        <v>2085</v>
      </c>
      <c r="G1134" s="33"/>
      <c r="H1134" s="33"/>
      <c r="I1134" s="176"/>
      <c r="J1134" s="33"/>
      <c r="K1134" s="33"/>
      <c r="L1134" s="36"/>
      <c r="M1134" s="177"/>
      <c r="N1134" s="178"/>
      <c r="O1134" s="68"/>
      <c r="P1134" s="68"/>
      <c r="Q1134" s="68"/>
      <c r="R1134" s="68"/>
      <c r="S1134" s="68"/>
      <c r="T1134" s="69"/>
      <c r="U1134" s="31"/>
      <c r="V1134" s="31"/>
      <c r="W1134" s="31"/>
      <c r="X1134" s="31"/>
      <c r="Y1134" s="31"/>
      <c r="Z1134" s="31"/>
      <c r="AA1134" s="31"/>
      <c r="AB1134" s="31"/>
      <c r="AC1134" s="31"/>
      <c r="AD1134" s="31"/>
      <c r="AE1134" s="31"/>
      <c r="AT1134" s="14" t="s">
        <v>1992</v>
      </c>
      <c r="AU1134" s="14" t="s">
        <v>78</v>
      </c>
    </row>
    <row r="1135" spans="1:65" s="2" customFormat="1" ht="37.9" customHeight="1">
      <c r="A1135" s="31"/>
      <c r="B1135" s="32"/>
      <c r="C1135" s="161" t="s">
        <v>2136</v>
      </c>
      <c r="D1135" s="161" t="s">
        <v>135</v>
      </c>
      <c r="E1135" s="162" t="s">
        <v>2137</v>
      </c>
      <c r="F1135" s="163" t="s">
        <v>2138</v>
      </c>
      <c r="G1135" s="164" t="s">
        <v>574</v>
      </c>
      <c r="H1135" s="165">
        <v>500</v>
      </c>
      <c r="I1135" s="166"/>
      <c r="J1135" s="167">
        <f>ROUND(I1135*H1135,2)</f>
        <v>0</v>
      </c>
      <c r="K1135" s="163" t="s">
        <v>139</v>
      </c>
      <c r="L1135" s="36"/>
      <c r="M1135" s="168" t="s">
        <v>1</v>
      </c>
      <c r="N1135" s="169" t="s">
        <v>43</v>
      </c>
      <c r="O1135" s="68"/>
      <c r="P1135" s="170">
        <f>O1135*H1135</f>
        <v>0</v>
      </c>
      <c r="Q1135" s="170">
        <v>0</v>
      </c>
      <c r="R1135" s="170">
        <f>Q1135*H1135</f>
        <v>0</v>
      </c>
      <c r="S1135" s="170">
        <v>0</v>
      </c>
      <c r="T1135" s="171">
        <f>S1135*H1135</f>
        <v>0</v>
      </c>
      <c r="U1135" s="31"/>
      <c r="V1135" s="31"/>
      <c r="W1135" s="31"/>
      <c r="X1135" s="31"/>
      <c r="Y1135" s="31"/>
      <c r="Z1135" s="31"/>
      <c r="AA1135" s="31"/>
      <c r="AB1135" s="31"/>
      <c r="AC1135" s="31"/>
      <c r="AD1135" s="31"/>
      <c r="AE1135" s="31"/>
      <c r="AR1135" s="172" t="s">
        <v>140</v>
      </c>
      <c r="AT1135" s="172" t="s">
        <v>135</v>
      </c>
      <c r="AU1135" s="172" t="s">
        <v>78</v>
      </c>
      <c r="AY1135" s="14" t="s">
        <v>141</v>
      </c>
      <c r="BE1135" s="173">
        <f>IF(N1135="základní",J1135,0)</f>
        <v>0</v>
      </c>
      <c r="BF1135" s="173">
        <f>IF(N1135="snížená",J1135,0)</f>
        <v>0</v>
      </c>
      <c r="BG1135" s="173">
        <f>IF(N1135="zákl. přenesená",J1135,0)</f>
        <v>0</v>
      </c>
      <c r="BH1135" s="173">
        <f>IF(N1135="sníž. přenesená",J1135,0)</f>
        <v>0</v>
      </c>
      <c r="BI1135" s="173">
        <f>IF(N1135="nulová",J1135,0)</f>
        <v>0</v>
      </c>
      <c r="BJ1135" s="14" t="s">
        <v>86</v>
      </c>
      <c r="BK1135" s="173">
        <f>ROUND(I1135*H1135,2)</f>
        <v>0</v>
      </c>
      <c r="BL1135" s="14" t="s">
        <v>140</v>
      </c>
      <c r="BM1135" s="172" t="s">
        <v>2139</v>
      </c>
    </row>
    <row r="1136" spans="1:65" s="2" customFormat="1" ht="58.5">
      <c r="A1136" s="31"/>
      <c r="B1136" s="32"/>
      <c r="C1136" s="33"/>
      <c r="D1136" s="174" t="s">
        <v>143</v>
      </c>
      <c r="E1136" s="33"/>
      <c r="F1136" s="175" t="s">
        <v>2140</v>
      </c>
      <c r="G1136" s="33"/>
      <c r="H1136" s="33"/>
      <c r="I1136" s="176"/>
      <c r="J1136" s="33"/>
      <c r="K1136" s="33"/>
      <c r="L1136" s="36"/>
      <c r="M1136" s="177"/>
      <c r="N1136" s="178"/>
      <c r="O1136" s="68"/>
      <c r="P1136" s="68"/>
      <c r="Q1136" s="68"/>
      <c r="R1136" s="68"/>
      <c r="S1136" s="68"/>
      <c r="T1136" s="69"/>
      <c r="U1136" s="31"/>
      <c r="V1136" s="31"/>
      <c r="W1136" s="31"/>
      <c r="X1136" s="31"/>
      <c r="Y1136" s="31"/>
      <c r="Z1136" s="31"/>
      <c r="AA1136" s="31"/>
      <c r="AB1136" s="31"/>
      <c r="AC1136" s="31"/>
      <c r="AD1136" s="31"/>
      <c r="AE1136" s="31"/>
      <c r="AT1136" s="14" t="s">
        <v>143</v>
      </c>
      <c r="AU1136" s="14" t="s">
        <v>78</v>
      </c>
    </row>
    <row r="1137" spans="1:65" s="2" customFormat="1" ht="48.75">
      <c r="A1137" s="31"/>
      <c r="B1137" s="32"/>
      <c r="C1137" s="33"/>
      <c r="D1137" s="174" t="s">
        <v>1992</v>
      </c>
      <c r="E1137" s="33"/>
      <c r="F1137" s="179" t="s">
        <v>2085</v>
      </c>
      <c r="G1137" s="33"/>
      <c r="H1137" s="33"/>
      <c r="I1137" s="176"/>
      <c r="J1137" s="33"/>
      <c r="K1137" s="33"/>
      <c r="L1137" s="36"/>
      <c r="M1137" s="177"/>
      <c r="N1137" s="178"/>
      <c r="O1137" s="68"/>
      <c r="P1137" s="68"/>
      <c r="Q1137" s="68"/>
      <c r="R1137" s="68"/>
      <c r="S1137" s="68"/>
      <c r="T1137" s="69"/>
      <c r="U1137" s="31"/>
      <c r="V1137" s="31"/>
      <c r="W1137" s="31"/>
      <c r="X1137" s="31"/>
      <c r="Y1137" s="31"/>
      <c r="Z1137" s="31"/>
      <c r="AA1137" s="31"/>
      <c r="AB1137" s="31"/>
      <c r="AC1137" s="31"/>
      <c r="AD1137" s="31"/>
      <c r="AE1137" s="31"/>
      <c r="AT1137" s="14" t="s">
        <v>1992</v>
      </c>
      <c r="AU1137" s="14" t="s">
        <v>78</v>
      </c>
    </row>
    <row r="1138" spans="1:65" s="2" customFormat="1" ht="24.2" customHeight="1">
      <c r="A1138" s="31"/>
      <c r="B1138" s="32"/>
      <c r="C1138" s="161" t="s">
        <v>2141</v>
      </c>
      <c r="D1138" s="161" t="s">
        <v>135</v>
      </c>
      <c r="E1138" s="162" t="s">
        <v>2142</v>
      </c>
      <c r="F1138" s="163" t="s">
        <v>2143</v>
      </c>
      <c r="G1138" s="164" t="s">
        <v>574</v>
      </c>
      <c r="H1138" s="165">
        <v>100</v>
      </c>
      <c r="I1138" s="166"/>
      <c r="J1138" s="167">
        <f>ROUND(I1138*H1138,2)</f>
        <v>0</v>
      </c>
      <c r="K1138" s="163" t="s">
        <v>139</v>
      </c>
      <c r="L1138" s="36"/>
      <c r="M1138" s="168" t="s">
        <v>1</v>
      </c>
      <c r="N1138" s="169" t="s">
        <v>43</v>
      </c>
      <c r="O1138" s="68"/>
      <c r="P1138" s="170">
        <f>O1138*H1138</f>
        <v>0</v>
      </c>
      <c r="Q1138" s="170">
        <v>0</v>
      </c>
      <c r="R1138" s="170">
        <f>Q1138*H1138</f>
        <v>0</v>
      </c>
      <c r="S1138" s="170">
        <v>0</v>
      </c>
      <c r="T1138" s="171">
        <f>S1138*H1138</f>
        <v>0</v>
      </c>
      <c r="U1138" s="31"/>
      <c r="V1138" s="31"/>
      <c r="W1138" s="31"/>
      <c r="X1138" s="31"/>
      <c r="Y1138" s="31"/>
      <c r="Z1138" s="31"/>
      <c r="AA1138" s="31"/>
      <c r="AB1138" s="31"/>
      <c r="AC1138" s="31"/>
      <c r="AD1138" s="31"/>
      <c r="AE1138" s="31"/>
      <c r="AR1138" s="172" t="s">
        <v>140</v>
      </c>
      <c r="AT1138" s="172" t="s">
        <v>135</v>
      </c>
      <c r="AU1138" s="172" t="s">
        <v>78</v>
      </c>
      <c r="AY1138" s="14" t="s">
        <v>141</v>
      </c>
      <c r="BE1138" s="173">
        <f>IF(N1138="základní",J1138,0)</f>
        <v>0</v>
      </c>
      <c r="BF1138" s="173">
        <f>IF(N1138="snížená",J1138,0)</f>
        <v>0</v>
      </c>
      <c r="BG1138" s="173">
        <f>IF(N1138="zákl. přenesená",J1138,0)</f>
        <v>0</v>
      </c>
      <c r="BH1138" s="173">
        <f>IF(N1138="sníž. přenesená",J1138,0)</f>
        <v>0</v>
      </c>
      <c r="BI1138" s="173">
        <f>IF(N1138="nulová",J1138,0)</f>
        <v>0</v>
      </c>
      <c r="BJ1138" s="14" t="s">
        <v>86</v>
      </c>
      <c r="BK1138" s="173">
        <f>ROUND(I1138*H1138,2)</f>
        <v>0</v>
      </c>
      <c r="BL1138" s="14" t="s">
        <v>140</v>
      </c>
      <c r="BM1138" s="172" t="s">
        <v>2144</v>
      </c>
    </row>
    <row r="1139" spans="1:65" s="2" customFormat="1" ht="48.75">
      <c r="A1139" s="31"/>
      <c r="B1139" s="32"/>
      <c r="C1139" s="33"/>
      <c r="D1139" s="174" t="s">
        <v>143</v>
      </c>
      <c r="E1139" s="33"/>
      <c r="F1139" s="175" t="s">
        <v>2145</v>
      </c>
      <c r="G1139" s="33"/>
      <c r="H1139" s="33"/>
      <c r="I1139" s="176"/>
      <c r="J1139" s="33"/>
      <c r="K1139" s="33"/>
      <c r="L1139" s="36"/>
      <c r="M1139" s="177"/>
      <c r="N1139" s="178"/>
      <c r="O1139" s="68"/>
      <c r="P1139" s="68"/>
      <c r="Q1139" s="68"/>
      <c r="R1139" s="68"/>
      <c r="S1139" s="68"/>
      <c r="T1139" s="69"/>
      <c r="U1139" s="31"/>
      <c r="V1139" s="31"/>
      <c r="W1139" s="31"/>
      <c r="X1139" s="31"/>
      <c r="Y1139" s="31"/>
      <c r="Z1139" s="31"/>
      <c r="AA1139" s="31"/>
      <c r="AB1139" s="31"/>
      <c r="AC1139" s="31"/>
      <c r="AD1139" s="31"/>
      <c r="AE1139" s="31"/>
      <c r="AT1139" s="14" t="s">
        <v>143</v>
      </c>
      <c r="AU1139" s="14" t="s">
        <v>78</v>
      </c>
    </row>
    <row r="1140" spans="1:65" s="2" customFormat="1" ht="39">
      <c r="A1140" s="31"/>
      <c r="B1140" s="32"/>
      <c r="C1140" s="33"/>
      <c r="D1140" s="174" t="s">
        <v>1992</v>
      </c>
      <c r="E1140" s="33"/>
      <c r="F1140" s="179" t="s">
        <v>2146</v>
      </c>
      <c r="G1140" s="33"/>
      <c r="H1140" s="33"/>
      <c r="I1140" s="176"/>
      <c r="J1140" s="33"/>
      <c r="K1140" s="33"/>
      <c r="L1140" s="36"/>
      <c r="M1140" s="177"/>
      <c r="N1140" s="178"/>
      <c r="O1140" s="68"/>
      <c r="P1140" s="68"/>
      <c r="Q1140" s="68"/>
      <c r="R1140" s="68"/>
      <c r="S1140" s="68"/>
      <c r="T1140" s="69"/>
      <c r="U1140" s="31"/>
      <c r="V1140" s="31"/>
      <c r="W1140" s="31"/>
      <c r="X1140" s="31"/>
      <c r="Y1140" s="31"/>
      <c r="Z1140" s="31"/>
      <c r="AA1140" s="31"/>
      <c r="AB1140" s="31"/>
      <c r="AC1140" s="31"/>
      <c r="AD1140" s="31"/>
      <c r="AE1140" s="31"/>
      <c r="AT1140" s="14" t="s">
        <v>1992</v>
      </c>
      <c r="AU1140" s="14" t="s">
        <v>78</v>
      </c>
    </row>
    <row r="1141" spans="1:65" s="2" customFormat="1" ht="24.2" customHeight="1">
      <c r="A1141" s="31"/>
      <c r="B1141" s="32"/>
      <c r="C1141" s="161" t="s">
        <v>2147</v>
      </c>
      <c r="D1141" s="161" t="s">
        <v>135</v>
      </c>
      <c r="E1141" s="162" t="s">
        <v>2148</v>
      </c>
      <c r="F1141" s="163" t="s">
        <v>2149</v>
      </c>
      <c r="G1141" s="164" t="s">
        <v>574</v>
      </c>
      <c r="H1141" s="165">
        <v>100</v>
      </c>
      <c r="I1141" s="166"/>
      <c r="J1141" s="167">
        <f>ROUND(I1141*H1141,2)</f>
        <v>0</v>
      </c>
      <c r="K1141" s="163" t="s">
        <v>139</v>
      </c>
      <c r="L1141" s="36"/>
      <c r="M1141" s="168" t="s">
        <v>1</v>
      </c>
      <c r="N1141" s="169" t="s">
        <v>43</v>
      </c>
      <c r="O1141" s="68"/>
      <c r="P1141" s="170">
        <f>O1141*H1141</f>
        <v>0</v>
      </c>
      <c r="Q1141" s="170">
        <v>0</v>
      </c>
      <c r="R1141" s="170">
        <f>Q1141*H1141</f>
        <v>0</v>
      </c>
      <c r="S1141" s="170">
        <v>0</v>
      </c>
      <c r="T1141" s="171">
        <f>S1141*H1141</f>
        <v>0</v>
      </c>
      <c r="U1141" s="31"/>
      <c r="V1141" s="31"/>
      <c r="W1141" s="31"/>
      <c r="X1141" s="31"/>
      <c r="Y1141" s="31"/>
      <c r="Z1141" s="31"/>
      <c r="AA1141" s="31"/>
      <c r="AB1141" s="31"/>
      <c r="AC1141" s="31"/>
      <c r="AD1141" s="31"/>
      <c r="AE1141" s="31"/>
      <c r="AR1141" s="172" t="s">
        <v>140</v>
      </c>
      <c r="AT1141" s="172" t="s">
        <v>135</v>
      </c>
      <c r="AU1141" s="172" t="s">
        <v>78</v>
      </c>
      <c r="AY1141" s="14" t="s">
        <v>141</v>
      </c>
      <c r="BE1141" s="173">
        <f>IF(N1141="základní",J1141,0)</f>
        <v>0</v>
      </c>
      <c r="BF1141" s="173">
        <f>IF(N1141="snížená",J1141,0)</f>
        <v>0</v>
      </c>
      <c r="BG1141" s="173">
        <f>IF(N1141="zákl. přenesená",J1141,0)</f>
        <v>0</v>
      </c>
      <c r="BH1141" s="173">
        <f>IF(N1141="sníž. přenesená",J1141,0)</f>
        <v>0</v>
      </c>
      <c r="BI1141" s="173">
        <f>IF(N1141="nulová",J1141,0)</f>
        <v>0</v>
      </c>
      <c r="BJ1141" s="14" t="s">
        <v>86</v>
      </c>
      <c r="BK1141" s="173">
        <f>ROUND(I1141*H1141,2)</f>
        <v>0</v>
      </c>
      <c r="BL1141" s="14" t="s">
        <v>140</v>
      </c>
      <c r="BM1141" s="172" t="s">
        <v>2150</v>
      </c>
    </row>
    <row r="1142" spans="1:65" s="2" customFormat="1" ht="48.75">
      <c r="A1142" s="31"/>
      <c r="B1142" s="32"/>
      <c r="C1142" s="33"/>
      <c r="D1142" s="174" t="s">
        <v>143</v>
      </c>
      <c r="E1142" s="33"/>
      <c r="F1142" s="175" t="s">
        <v>2151</v>
      </c>
      <c r="G1142" s="33"/>
      <c r="H1142" s="33"/>
      <c r="I1142" s="176"/>
      <c r="J1142" s="33"/>
      <c r="K1142" s="33"/>
      <c r="L1142" s="36"/>
      <c r="M1142" s="177"/>
      <c r="N1142" s="178"/>
      <c r="O1142" s="68"/>
      <c r="P1142" s="68"/>
      <c r="Q1142" s="68"/>
      <c r="R1142" s="68"/>
      <c r="S1142" s="68"/>
      <c r="T1142" s="69"/>
      <c r="U1142" s="31"/>
      <c r="V1142" s="31"/>
      <c r="W1142" s="31"/>
      <c r="X1142" s="31"/>
      <c r="Y1142" s="31"/>
      <c r="Z1142" s="31"/>
      <c r="AA1142" s="31"/>
      <c r="AB1142" s="31"/>
      <c r="AC1142" s="31"/>
      <c r="AD1142" s="31"/>
      <c r="AE1142" s="31"/>
      <c r="AT1142" s="14" t="s">
        <v>143</v>
      </c>
      <c r="AU1142" s="14" t="s">
        <v>78</v>
      </c>
    </row>
    <row r="1143" spans="1:65" s="2" customFormat="1" ht="39">
      <c r="A1143" s="31"/>
      <c r="B1143" s="32"/>
      <c r="C1143" s="33"/>
      <c r="D1143" s="174" t="s">
        <v>1992</v>
      </c>
      <c r="E1143" s="33"/>
      <c r="F1143" s="179" t="s">
        <v>2146</v>
      </c>
      <c r="G1143" s="33"/>
      <c r="H1143" s="33"/>
      <c r="I1143" s="176"/>
      <c r="J1143" s="33"/>
      <c r="K1143" s="33"/>
      <c r="L1143" s="36"/>
      <c r="M1143" s="177"/>
      <c r="N1143" s="178"/>
      <c r="O1143" s="68"/>
      <c r="P1143" s="68"/>
      <c r="Q1143" s="68"/>
      <c r="R1143" s="68"/>
      <c r="S1143" s="68"/>
      <c r="T1143" s="69"/>
      <c r="U1143" s="31"/>
      <c r="V1143" s="31"/>
      <c r="W1143" s="31"/>
      <c r="X1143" s="31"/>
      <c r="Y1143" s="31"/>
      <c r="Z1143" s="31"/>
      <c r="AA1143" s="31"/>
      <c r="AB1143" s="31"/>
      <c r="AC1143" s="31"/>
      <c r="AD1143" s="31"/>
      <c r="AE1143" s="31"/>
      <c r="AT1143" s="14" t="s">
        <v>1992</v>
      </c>
      <c r="AU1143" s="14" t="s">
        <v>78</v>
      </c>
    </row>
    <row r="1144" spans="1:65" s="2" customFormat="1" ht="24.2" customHeight="1">
      <c r="A1144" s="31"/>
      <c r="B1144" s="32"/>
      <c r="C1144" s="161" t="s">
        <v>2152</v>
      </c>
      <c r="D1144" s="161" t="s">
        <v>135</v>
      </c>
      <c r="E1144" s="162" t="s">
        <v>2153</v>
      </c>
      <c r="F1144" s="163" t="s">
        <v>2154</v>
      </c>
      <c r="G1144" s="164" t="s">
        <v>574</v>
      </c>
      <c r="H1144" s="165">
        <v>100</v>
      </c>
      <c r="I1144" s="166"/>
      <c r="J1144" s="167">
        <f>ROUND(I1144*H1144,2)</f>
        <v>0</v>
      </c>
      <c r="K1144" s="163" t="s">
        <v>139</v>
      </c>
      <c r="L1144" s="36"/>
      <c r="M1144" s="168" t="s">
        <v>1</v>
      </c>
      <c r="N1144" s="169" t="s">
        <v>43</v>
      </c>
      <c r="O1144" s="68"/>
      <c r="P1144" s="170">
        <f>O1144*H1144</f>
        <v>0</v>
      </c>
      <c r="Q1144" s="170">
        <v>0</v>
      </c>
      <c r="R1144" s="170">
        <f>Q1144*H1144</f>
        <v>0</v>
      </c>
      <c r="S1144" s="170">
        <v>0</v>
      </c>
      <c r="T1144" s="171">
        <f>S1144*H1144</f>
        <v>0</v>
      </c>
      <c r="U1144" s="31"/>
      <c r="V1144" s="31"/>
      <c r="W1144" s="31"/>
      <c r="X1144" s="31"/>
      <c r="Y1144" s="31"/>
      <c r="Z1144" s="31"/>
      <c r="AA1144" s="31"/>
      <c r="AB1144" s="31"/>
      <c r="AC1144" s="31"/>
      <c r="AD1144" s="31"/>
      <c r="AE1144" s="31"/>
      <c r="AR1144" s="172" t="s">
        <v>140</v>
      </c>
      <c r="AT1144" s="172" t="s">
        <v>135</v>
      </c>
      <c r="AU1144" s="172" t="s">
        <v>78</v>
      </c>
      <c r="AY1144" s="14" t="s">
        <v>141</v>
      </c>
      <c r="BE1144" s="173">
        <f>IF(N1144="základní",J1144,0)</f>
        <v>0</v>
      </c>
      <c r="BF1144" s="173">
        <f>IF(N1144="snížená",J1144,0)</f>
        <v>0</v>
      </c>
      <c r="BG1144" s="173">
        <f>IF(N1144="zákl. přenesená",J1144,0)</f>
        <v>0</v>
      </c>
      <c r="BH1144" s="173">
        <f>IF(N1144="sníž. přenesená",J1144,0)</f>
        <v>0</v>
      </c>
      <c r="BI1144" s="173">
        <f>IF(N1144="nulová",J1144,0)</f>
        <v>0</v>
      </c>
      <c r="BJ1144" s="14" t="s">
        <v>86</v>
      </c>
      <c r="BK1144" s="173">
        <f>ROUND(I1144*H1144,2)</f>
        <v>0</v>
      </c>
      <c r="BL1144" s="14" t="s">
        <v>140</v>
      </c>
      <c r="BM1144" s="172" t="s">
        <v>2155</v>
      </c>
    </row>
    <row r="1145" spans="1:65" s="2" customFormat="1" ht="48.75">
      <c r="A1145" s="31"/>
      <c r="B1145" s="32"/>
      <c r="C1145" s="33"/>
      <c r="D1145" s="174" t="s">
        <v>143</v>
      </c>
      <c r="E1145" s="33"/>
      <c r="F1145" s="175" t="s">
        <v>2156</v>
      </c>
      <c r="G1145" s="33"/>
      <c r="H1145" s="33"/>
      <c r="I1145" s="176"/>
      <c r="J1145" s="33"/>
      <c r="K1145" s="33"/>
      <c r="L1145" s="36"/>
      <c r="M1145" s="177"/>
      <c r="N1145" s="178"/>
      <c r="O1145" s="68"/>
      <c r="P1145" s="68"/>
      <c r="Q1145" s="68"/>
      <c r="R1145" s="68"/>
      <c r="S1145" s="68"/>
      <c r="T1145" s="69"/>
      <c r="U1145" s="31"/>
      <c r="V1145" s="31"/>
      <c r="W1145" s="31"/>
      <c r="X1145" s="31"/>
      <c r="Y1145" s="31"/>
      <c r="Z1145" s="31"/>
      <c r="AA1145" s="31"/>
      <c r="AB1145" s="31"/>
      <c r="AC1145" s="31"/>
      <c r="AD1145" s="31"/>
      <c r="AE1145" s="31"/>
      <c r="AT1145" s="14" t="s">
        <v>143</v>
      </c>
      <c r="AU1145" s="14" t="s">
        <v>78</v>
      </c>
    </row>
    <row r="1146" spans="1:65" s="2" customFormat="1" ht="39">
      <c r="A1146" s="31"/>
      <c r="B1146" s="32"/>
      <c r="C1146" s="33"/>
      <c r="D1146" s="174" t="s">
        <v>1992</v>
      </c>
      <c r="E1146" s="33"/>
      <c r="F1146" s="179" t="s">
        <v>2146</v>
      </c>
      <c r="G1146" s="33"/>
      <c r="H1146" s="33"/>
      <c r="I1146" s="176"/>
      <c r="J1146" s="33"/>
      <c r="K1146" s="33"/>
      <c r="L1146" s="36"/>
      <c r="M1146" s="177"/>
      <c r="N1146" s="178"/>
      <c r="O1146" s="68"/>
      <c r="P1146" s="68"/>
      <c r="Q1146" s="68"/>
      <c r="R1146" s="68"/>
      <c r="S1146" s="68"/>
      <c r="T1146" s="69"/>
      <c r="U1146" s="31"/>
      <c r="V1146" s="31"/>
      <c r="W1146" s="31"/>
      <c r="X1146" s="31"/>
      <c r="Y1146" s="31"/>
      <c r="Z1146" s="31"/>
      <c r="AA1146" s="31"/>
      <c r="AB1146" s="31"/>
      <c r="AC1146" s="31"/>
      <c r="AD1146" s="31"/>
      <c r="AE1146" s="31"/>
      <c r="AT1146" s="14" t="s">
        <v>1992</v>
      </c>
      <c r="AU1146" s="14" t="s">
        <v>78</v>
      </c>
    </row>
    <row r="1147" spans="1:65" s="2" customFormat="1" ht="24.2" customHeight="1">
      <c r="A1147" s="31"/>
      <c r="B1147" s="32"/>
      <c r="C1147" s="161" t="s">
        <v>2157</v>
      </c>
      <c r="D1147" s="161" t="s">
        <v>135</v>
      </c>
      <c r="E1147" s="162" t="s">
        <v>2158</v>
      </c>
      <c r="F1147" s="163" t="s">
        <v>2159</v>
      </c>
      <c r="G1147" s="164" t="s">
        <v>574</v>
      </c>
      <c r="H1147" s="165">
        <v>100</v>
      </c>
      <c r="I1147" s="166"/>
      <c r="J1147" s="167">
        <f>ROUND(I1147*H1147,2)</f>
        <v>0</v>
      </c>
      <c r="K1147" s="163" t="s">
        <v>139</v>
      </c>
      <c r="L1147" s="36"/>
      <c r="M1147" s="168" t="s">
        <v>1</v>
      </c>
      <c r="N1147" s="169" t="s">
        <v>43</v>
      </c>
      <c r="O1147" s="68"/>
      <c r="P1147" s="170">
        <f>O1147*H1147</f>
        <v>0</v>
      </c>
      <c r="Q1147" s="170">
        <v>0</v>
      </c>
      <c r="R1147" s="170">
        <f>Q1147*H1147</f>
        <v>0</v>
      </c>
      <c r="S1147" s="170">
        <v>0</v>
      </c>
      <c r="T1147" s="171">
        <f>S1147*H1147</f>
        <v>0</v>
      </c>
      <c r="U1147" s="31"/>
      <c r="V1147" s="31"/>
      <c r="W1147" s="31"/>
      <c r="X1147" s="31"/>
      <c r="Y1147" s="31"/>
      <c r="Z1147" s="31"/>
      <c r="AA1147" s="31"/>
      <c r="AB1147" s="31"/>
      <c r="AC1147" s="31"/>
      <c r="AD1147" s="31"/>
      <c r="AE1147" s="31"/>
      <c r="AR1147" s="172" t="s">
        <v>140</v>
      </c>
      <c r="AT1147" s="172" t="s">
        <v>135</v>
      </c>
      <c r="AU1147" s="172" t="s">
        <v>78</v>
      </c>
      <c r="AY1147" s="14" t="s">
        <v>141</v>
      </c>
      <c r="BE1147" s="173">
        <f>IF(N1147="základní",J1147,0)</f>
        <v>0</v>
      </c>
      <c r="BF1147" s="173">
        <f>IF(N1147="snížená",J1147,0)</f>
        <v>0</v>
      </c>
      <c r="BG1147" s="173">
        <f>IF(N1147="zákl. přenesená",J1147,0)</f>
        <v>0</v>
      </c>
      <c r="BH1147" s="173">
        <f>IF(N1147="sníž. přenesená",J1147,0)</f>
        <v>0</v>
      </c>
      <c r="BI1147" s="173">
        <f>IF(N1147="nulová",J1147,0)</f>
        <v>0</v>
      </c>
      <c r="BJ1147" s="14" t="s">
        <v>86</v>
      </c>
      <c r="BK1147" s="173">
        <f>ROUND(I1147*H1147,2)</f>
        <v>0</v>
      </c>
      <c r="BL1147" s="14" t="s">
        <v>140</v>
      </c>
      <c r="BM1147" s="172" t="s">
        <v>2160</v>
      </c>
    </row>
    <row r="1148" spans="1:65" s="2" customFormat="1" ht="48.75">
      <c r="A1148" s="31"/>
      <c r="B1148" s="32"/>
      <c r="C1148" s="33"/>
      <c r="D1148" s="174" t="s">
        <v>143</v>
      </c>
      <c r="E1148" s="33"/>
      <c r="F1148" s="175" t="s">
        <v>2161</v>
      </c>
      <c r="G1148" s="33"/>
      <c r="H1148" s="33"/>
      <c r="I1148" s="176"/>
      <c r="J1148" s="33"/>
      <c r="K1148" s="33"/>
      <c r="L1148" s="36"/>
      <c r="M1148" s="177"/>
      <c r="N1148" s="178"/>
      <c r="O1148" s="68"/>
      <c r="P1148" s="68"/>
      <c r="Q1148" s="68"/>
      <c r="R1148" s="68"/>
      <c r="S1148" s="68"/>
      <c r="T1148" s="69"/>
      <c r="U1148" s="31"/>
      <c r="V1148" s="31"/>
      <c r="W1148" s="31"/>
      <c r="X1148" s="31"/>
      <c r="Y1148" s="31"/>
      <c r="Z1148" s="31"/>
      <c r="AA1148" s="31"/>
      <c r="AB1148" s="31"/>
      <c r="AC1148" s="31"/>
      <c r="AD1148" s="31"/>
      <c r="AE1148" s="31"/>
      <c r="AT1148" s="14" t="s">
        <v>143</v>
      </c>
      <c r="AU1148" s="14" t="s">
        <v>78</v>
      </c>
    </row>
    <row r="1149" spans="1:65" s="2" customFormat="1" ht="39">
      <c r="A1149" s="31"/>
      <c r="B1149" s="32"/>
      <c r="C1149" s="33"/>
      <c r="D1149" s="174" t="s">
        <v>1992</v>
      </c>
      <c r="E1149" s="33"/>
      <c r="F1149" s="179" t="s">
        <v>2146</v>
      </c>
      <c r="G1149" s="33"/>
      <c r="H1149" s="33"/>
      <c r="I1149" s="176"/>
      <c r="J1149" s="33"/>
      <c r="K1149" s="33"/>
      <c r="L1149" s="36"/>
      <c r="M1149" s="180"/>
      <c r="N1149" s="181"/>
      <c r="O1149" s="182"/>
      <c r="P1149" s="182"/>
      <c r="Q1149" s="182"/>
      <c r="R1149" s="182"/>
      <c r="S1149" s="182"/>
      <c r="T1149" s="183"/>
      <c r="U1149" s="31"/>
      <c r="V1149" s="31"/>
      <c r="W1149" s="31"/>
      <c r="X1149" s="31"/>
      <c r="Y1149" s="31"/>
      <c r="Z1149" s="31"/>
      <c r="AA1149" s="31"/>
      <c r="AB1149" s="31"/>
      <c r="AC1149" s="31"/>
      <c r="AD1149" s="31"/>
      <c r="AE1149" s="31"/>
      <c r="AT1149" s="14" t="s">
        <v>1992</v>
      </c>
      <c r="AU1149" s="14" t="s">
        <v>78</v>
      </c>
    </row>
    <row r="1150" spans="1:65" s="2" customFormat="1" ht="6.95" customHeight="1">
      <c r="A1150" s="31"/>
      <c r="B1150" s="51"/>
      <c r="C1150" s="52"/>
      <c r="D1150" s="52"/>
      <c r="E1150" s="52"/>
      <c r="F1150" s="52"/>
      <c r="G1150" s="52"/>
      <c r="H1150" s="52"/>
      <c r="I1150" s="52"/>
      <c r="J1150" s="52"/>
      <c r="K1150" s="52"/>
      <c r="L1150" s="36"/>
      <c r="M1150" s="31"/>
      <c r="O1150" s="31"/>
      <c r="P1150" s="31"/>
      <c r="Q1150" s="31"/>
      <c r="R1150" s="31"/>
      <c r="S1150" s="31"/>
      <c r="T1150" s="31"/>
      <c r="U1150" s="31"/>
      <c r="V1150" s="31"/>
      <c r="W1150" s="31"/>
      <c r="X1150" s="31"/>
      <c r="Y1150" s="31"/>
      <c r="Z1150" s="31"/>
      <c r="AA1150" s="31"/>
      <c r="AB1150" s="31"/>
      <c r="AC1150" s="31"/>
      <c r="AD1150" s="31"/>
      <c r="AE1150" s="31"/>
    </row>
  </sheetData>
  <sheetProtection algorithmName="SHA-512" hashValue="IJ5SyEjmaQsi+Oed9WTO3KQwCrLurBrmSBz93uSbrrCV2j/1FJEhaTbNwS6Jt02JILFWxVYuf2ar/ojgiVaBrA==" saltValue="bTIDerbbJ7unSq1r3VsaDf80eNvui1Oy7lb6nZdpswhYx4e6gWk/khs4uLMogqOmfROze15V1TxF4zin70QtwQ==" spinCount="100000" sheet="1" objects="1" scenarios="1" formatColumns="0" formatRows="0" autoFilter="0"/>
  <autoFilter ref="C115:K1149" xr:uid="{00000000-0009-0000-0000-000001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44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91</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2162</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ROUND(J116,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ROUND((SUM(BE116:BE447)),  2)</f>
        <v>0</v>
      </c>
      <c r="G33" s="31"/>
      <c r="H33" s="31"/>
      <c r="I33" s="127">
        <v>0.21</v>
      </c>
      <c r="J33" s="126">
        <f>ROUND(((SUM(BE116:BE447))*I33),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ROUND((SUM(BF116:BF447)),  2)</f>
        <v>0</v>
      </c>
      <c r="G34" s="31"/>
      <c r="H34" s="31"/>
      <c r="I34" s="127">
        <v>0.15</v>
      </c>
      <c r="J34" s="126">
        <f>ROUND(((SUM(BF116:BF447))*I34),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ROUND((SUM(BG116:BG447)),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ROUND((SUM(BH116:BH447)),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ROUND((SUM(BI116:BI447)),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A.2 - Železniční spodek - Sborník ÚOŽI 2021</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J116</f>
        <v>0</v>
      </c>
      <c r="K96" s="33"/>
      <c r="L96" s="48"/>
      <c r="S96" s="31"/>
      <c r="T96" s="31"/>
      <c r="U96" s="31"/>
      <c r="V96" s="31"/>
      <c r="W96" s="31"/>
      <c r="X96" s="31"/>
      <c r="Y96" s="31"/>
      <c r="Z96" s="31"/>
      <c r="AA96" s="31"/>
      <c r="AB96" s="31"/>
      <c r="AC96" s="31"/>
      <c r="AD96" s="31"/>
      <c r="AE96" s="31"/>
      <c r="AU96" s="14" t="s">
        <v>121</v>
      </c>
    </row>
    <row r="97" spans="1:31" s="2" customFormat="1" ht="21.7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31" s="2" customFormat="1" ht="6.95" hidden="1" customHeight="1">
      <c r="A98" s="31"/>
      <c r="B98" s="51"/>
      <c r="C98" s="52"/>
      <c r="D98" s="52"/>
      <c r="E98" s="52"/>
      <c r="F98" s="52"/>
      <c r="G98" s="52"/>
      <c r="H98" s="52"/>
      <c r="I98" s="52"/>
      <c r="J98" s="52"/>
      <c r="K98" s="52"/>
      <c r="L98" s="48"/>
      <c r="S98" s="31"/>
      <c r="T98" s="31"/>
      <c r="U98" s="31"/>
      <c r="V98" s="31"/>
      <c r="W98" s="31"/>
      <c r="X98" s="31"/>
      <c r="Y98" s="31"/>
      <c r="Z98" s="31"/>
      <c r="AA98" s="31"/>
      <c r="AB98" s="31"/>
      <c r="AC98" s="31"/>
      <c r="AD98" s="31"/>
      <c r="AE98" s="31"/>
    </row>
    <row r="99" spans="1:31" hidden="1"/>
    <row r="100" spans="1:31" hidden="1"/>
    <row r="101" spans="1:31" hidden="1"/>
    <row r="102" spans="1:31" s="2" customFormat="1" ht="6.95" customHeight="1">
      <c r="A102" s="31"/>
      <c r="B102" s="53"/>
      <c r="C102" s="54"/>
      <c r="D102" s="54"/>
      <c r="E102" s="54"/>
      <c r="F102" s="54"/>
      <c r="G102" s="54"/>
      <c r="H102" s="54"/>
      <c r="I102" s="54"/>
      <c r="J102" s="54"/>
      <c r="K102" s="54"/>
      <c r="L102" s="48"/>
      <c r="S102" s="31"/>
      <c r="T102" s="31"/>
      <c r="U102" s="31"/>
      <c r="V102" s="31"/>
      <c r="W102" s="31"/>
      <c r="X102" s="31"/>
      <c r="Y102" s="31"/>
      <c r="Z102" s="31"/>
      <c r="AA102" s="31"/>
      <c r="AB102" s="31"/>
      <c r="AC102" s="31"/>
      <c r="AD102" s="31"/>
      <c r="AE102" s="31"/>
    </row>
    <row r="103" spans="1:31" s="2" customFormat="1" ht="24.95" customHeight="1">
      <c r="A103" s="31"/>
      <c r="B103" s="32"/>
      <c r="C103" s="20" t="s">
        <v>122</v>
      </c>
      <c r="D103" s="33"/>
      <c r="E103" s="33"/>
      <c r="F103" s="33"/>
      <c r="G103" s="33"/>
      <c r="H103" s="33"/>
      <c r="I103" s="33"/>
      <c r="J103" s="33"/>
      <c r="K103" s="33"/>
      <c r="L103" s="48"/>
      <c r="S103" s="31"/>
      <c r="T103" s="31"/>
      <c r="U103" s="31"/>
      <c r="V103" s="31"/>
      <c r="W103" s="31"/>
      <c r="X103" s="31"/>
      <c r="Y103" s="31"/>
      <c r="Z103" s="31"/>
      <c r="AA103" s="31"/>
      <c r="AB103" s="31"/>
      <c r="AC103" s="31"/>
      <c r="AD103" s="31"/>
      <c r="AE103" s="31"/>
    </row>
    <row r="104" spans="1:31" s="2" customFormat="1" ht="6.95" customHeight="1">
      <c r="A104" s="31"/>
      <c r="B104" s="32"/>
      <c r="C104" s="33"/>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12" customHeight="1">
      <c r="A105" s="31"/>
      <c r="B105" s="32"/>
      <c r="C105" s="26" t="s">
        <v>16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6.5" customHeight="1">
      <c r="A106" s="31"/>
      <c r="B106" s="32"/>
      <c r="C106" s="33"/>
      <c r="D106" s="33"/>
      <c r="E106" s="270" t="str">
        <f>E7</f>
        <v>Údržba, opravy a odstraňování závad u ST OŘ UNL 2022 - 2023</v>
      </c>
      <c r="F106" s="271"/>
      <c r="G106" s="271"/>
      <c r="H106" s="271"/>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115</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58" t="str">
        <f>E9</f>
        <v>A.2 - Železniční spodek - Sborník ÚOŽI 2021</v>
      </c>
      <c r="F108" s="269"/>
      <c r="G108" s="269"/>
      <c r="H108" s="269"/>
      <c r="I108" s="33"/>
      <c r="J108" s="33"/>
      <c r="K108" s="33"/>
      <c r="L108" s="48"/>
      <c r="S108" s="31"/>
      <c r="T108" s="31"/>
      <c r="U108" s="31"/>
      <c r="V108" s="31"/>
      <c r="W108" s="31"/>
      <c r="X108" s="31"/>
      <c r="Y108" s="31"/>
      <c r="Z108" s="31"/>
      <c r="AA108" s="31"/>
      <c r="AB108" s="31"/>
      <c r="AC108" s="31"/>
      <c r="AD108" s="31"/>
      <c r="AE108" s="31"/>
    </row>
    <row r="109" spans="1:31"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20</v>
      </c>
      <c r="D110" s="33"/>
      <c r="E110" s="33"/>
      <c r="F110" s="24" t="str">
        <f>F12</f>
        <v>Oblast č.4; Správa tratí Karlovy Vary</v>
      </c>
      <c r="G110" s="33"/>
      <c r="H110" s="33"/>
      <c r="I110" s="26" t="s">
        <v>22</v>
      </c>
      <c r="J110" s="63" t="str">
        <f>IF(J12="","",J12)</f>
        <v>30. 7. 2021</v>
      </c>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5.2" customHeight="1">
      <c r="A112" s="31"/>
      <c r="B112" s="32"/>
      <c r="C112" s="26" t="s">
        <v>24</v>
      </c>
      <c r="D112" s="33"/>
      <c r="E112" s="33"/>
      <c r="F112" s="24" t="str">
        <f>E15</f>
        <v>Správa železnic,s.o.;OŘ ÚNL-ST Karlovy Vary</v>
      </c>
      <c r="G112" s="33"/>
      <c r="H112" s="33"/>
      <c r="I112" s="26" t="s">
        <v>32</v>
      </c>
      <c r="J112" s="29" t="str">
        <f>E21</f>
        <v xml:space="preserve"> </v>
      </c>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30</v>
      </c>
      <c r="D113" s="33"/>
      <c r="E113" s="33"/>
      <c r="F113" s="24" t="str">
        <f>IF(E18="","",E18)</f>
        <v>Vyplň údaj</v>
      </c>
      <c r="G113" s="33"/>
      <c r="H113" s="33"/>
      <c r="I113" s="26" t="s">
        <v>35</v>
      </c>
      <c r="J113" s="29" t="str">
        <f>E24</f>
        <v>Pavlína Liprtová</v>
      </c>
      <c r="K113" s="33"/>
      <c r="L113" s="48"/>
      <c r="S113" s="31"/>
      <c r="T113" s="31"/>
      <c r="U113" s="31"/>
      <c r="V113" s="31"/>
      <c r="W113" s="31"/>
      <c r="X113" s="31"/>
      <c r="Y113" s="31"/>
      <c r="Z113" s="31"/>
      <c r="AA113" s="31"/>
      <c r="AB113" s="31"/>
      <c r="AC113" s="31"/>
      <c r="AD113" s="31"/>
      <c r="AE113" s="31"/>
    </row>
    <row r="114" spans="1:65" s="2" customFormat="1" ht="10.3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9" customFormat="1" ht="29.25" customHeight="1">
      <c r="A115" s="150"/>
      <c r="B115" s="151"/>
      <c r="C115" s="152" t="s">
        <v>123</v>
      </c>
      <c r="D115" s="153" t="s">
        <v>63</v>
      </c>
      <c r="E115" s="153" t="s">
        <v>59</v>
      </c>
      <c r="F115" s="153" t="s">
        <v>60</v>
      </c>
      <c r="G115" s="153" t="s">
        <v>124</v>
      </c>
      <c r="H115" s="153" t="s">
        <v>125</v>
      </c>
      <c r="I115" s="153" t="s">
        <v>126</v>
      </c>
      <c r="J115" s="153" t="s">
        <v>119</v>
      </c>
      <c r="K115" s="154" t="s">
        <v>127</v>
      </c>
      <c r="L115" s="155"/>
      <c r="M115" s="72" t="s">
        <v>1</v>
      </c>
      <c r="N115" s="73" t="s">
        <v>42</v>
      </c>
      <c r="O115" s="73" t="s">
        <v>128</v>
      </c>
      <c r="P115" s="73" t="s">
        <v>129</v>
      </c>
      <c r="Q115" s="73" t="s">
        <v>130</v>
      </c>
      <c r="R115" s="73" t="s">
        <v>131</v>
      </c>
      <c r="S115" s="73" t="s">
        <v>132</v>
      </c>
      <c r="T115" s="74" t="s">
        <v>133</v>
      </c>
      <c r="U115" s="150"/>
      <c r="V115" s="150"/>
      <c r="W115" s="150"/>
      <c r="X115" s="150"/>
      <c r="Y115" s="150"/>
      <c r="Z115" s="150"/>
      <c r="AA115" s="150"/>
      <c r="AB115" s="150"/>
      <c r="AC115" s="150"/>
      <c r="AD115" s="150"/>
      <c r="AE115" s="150"/>
    </row>
    <row r="116" spans="1:65" s="2" customFormat="1" ht="22.9" customHeight="1">
      <c r="A116" s="31"/>
      <c r="B116" s="32"/>
      <c r="C116" s="79" t="s">
        <v>134</v>
      </c>
      <c r="D116" s="33"/>
      <c r="E116" s="33"/>
      <c r="F116" s="33"/>
      <c r="G116" s="33"/>
      <c r="H116" s="33"/>
      <c r="I116" s="33"/>
      <c r="J116" s="156">
        <f>BK116</f>
        <v>0</v>
      </c>
      <c r="K116" s="33"/>
      <c r="L116" s="36"/>
      <c r="M116" s="75"/>
      <c r="N116" s="157"/>
      <c r="O116" s="76"/>
      <c r="P116" s="158">
        <f>SUM(P117:P447)</f>
        <v>0</v>
      </c>
      <c r="Q116" s="76"/>
      <c r="R116" s="158">
        <f>SUM(R117:R447)</f>
        <v>0</v>
      </c>
      <c r="S116" s="76"/>
      <c r="T116" s="159">
        <f>SUM(T117:T447)</f>
        <v>0</v>
      </c>
      <c r="U116" s="31"/>
      <c r="V116" s="31"/>
      <c r="W116" s="31"/>
      <c r="X116" s="31"/>
      <c r="Y116" s="31"/>
      <c r="Z116" s="31"/>
      <c r="AA116" s="31"/>
      <c r="AB116" s="31"/>
      <c r="AC116" s="31"/>
      <c r="AD116" s="31"/>
      <c r="AE116" s="31"/>
      <c r="AT116" s="14" t="s">
        <v>77</v>
      </c>
      <c r="AU116" s="14" t="s">
        <v>121</v>
      </c>
      <c r="BK116" s="160">
        <f>SUM(BK117:BK447)</f>
        <v>0</v>
      </c>
    </row>
    <row r="117" spans="1:65" s="2" customFormat="1" ht="16.5" customHeight="1">
      <c r="A117" s="31"/>
      <c r="B117" s="32"/>
      <c r="C117" s="161" t="s">
        <v>86</v>
      </c>
      <c r="D117" s="161" t="s">
        <v>135</v>
      </c>
      <c r="E117" s="162" t="s">
        <v>2163</v>
      </c>
      <c r="F117" s="163" t="s">
        <v>2164</v>
      </c>
      <c r="G117" s="164" t="s">
        <v>574</v>
      </c>
      <c r="H117" s="165">
        <v>20</v>
      </c>
      <c r="I117" s="166"/>
      <c r="J117" s="167">
        <f>ROUND(I117*H117,2)</f>
        <v>0</v>
      </c>
      <c r="K117" s="163" t="s">
        <v>139</v>
      </c>
      <c r="L117" s="36"/>
      <c r="M117" s="168" t="s">
        <v>1</v>
      </c>
      <c r="N117" s="169" t="s">
        <v>43</v>
      </c>
      <c r="O117" s="68"/>
      <c r="P117" s="170">
        <f>O117*H117</f>
        <v>0</v>
      </c>
      <c r="Q117" s="170">
        <v>0</v>
      </c>
      <c r="R117" s="170">
        <f>Q117*H117</f>
        <v>0</v>
      </c>
      <c r="S117" s="170">
        <v>0</v>
      </c>
      <c r="T117" s="171">
        <f>S117*H117</f>
        <v>0</v>
      </c>
      <c r="U117" s="31"/>
      <c r="V117" s="31"/>
      <c r="W117" s="31"/>
      <c r="X117" s="31"/>
      <c r="Y117" s="31"/>
      <c r="Z117" s="31"/>
      <c r="AA117" s="31"/>
      <c r="AB117" s="31"/>
      <c r="AC117" s="31"/>
      <c r="AD117" s="31"/>
      <c r="AE117" s="31"/>
      <c r="AR117" s="172" t="s">
        <v>140</v>
      </c>
      <c r="AT117" s="172" t="s">
        <v>135</v>
      </c>
      <c r="AU117" s="172" t="s">
        <v>78</v>
      </c>
      <c r="AY117" s="14" t="s">
        <v>141</v>
      </c>
      <c r="BE117" s="173">
        <f>IF(N117="základní",J117,0)</f>
        <v>0</v>
      </c>
      <c r="BF117" s="173">
        <f>IF(N117="snížená",J117,0)</f>
        <v>0</v>
      </c>
      <c r="BG117" s="173">
        <f>IF(N117="zákl. přenesená",J117,0)</f>
        <v>0</v>
      </c>
      <c r="BH117" s="173">
        <f>IF(N117="sníž. přenesená",J117,0)</f>
        <v>0</v>
      </c>
      <c r="BI117" s="173">
        <f>IF(N117="nulová",J117,0)</f>
        <v>0</v>
      </c>
      <c r="BJ117" s="14" t="s">
        <v>86</v>
      </c>
      <c r="BK117" s="173">
        <f>ROUND(I117*H117,2)</f>
        <v>0</v>
      </c>
      <c r="BL117" s="14" t="s">
        <v>140</v>
      </c>
      <c r="BM117" s="172" t="s">
        <v>2165</v>
      </c>
    </row>
    <row r="118" spans="1:65" s="2" customFormat="1" ht="29.25">
      <c r="A118" s="31"/>
      <c r="B118" s="32"/>
      <c r="C118" s="33"/>
      <c r="D118" s="174" t="s">
        <v>143</v>
      </c>
      <c r="E118" s="33"/>
      <c r="F118" s="175" t="s">
        <v>2166</v>
      </c>
      <c r="G118" s="33"/>
      <c r="H118" s="33"/>
      <c r="I118" s="176"/>
      <c r="J118" s="33"/>
      <c r="K118" s="33"/>
      <c r="L118" s="36"/>
      <c r="M118" s="177"/>
      <c r="N118" s="178"/>
      <c r="O118" s="68"/>
      <c r="P118" s="68"/>
      <c r="Q118" s="68"/>
      <c r="R118" s="68"/>
      <c r="S118" s="68"/>
      <c r="T118" s="69"/>
      <c r="U118" s="31"/>
      <c r="V118" s="31"/>
      <c r="W118" s="31"/>
      <c r="X118" s="31"/>
      <c r="Y118" s="31"/>
      <c r="Z118" s="31"/>
      <c r="AA118" s="31"/>
      <c r="AB118" s="31"/>
      <c r="AC118" s="31"/>
      <c r="AD118" s="31"/>
      <c r="AE118" s="31"/>
      <c r="AT118" s="14" t="s">
        <v>143</v>
      </c>
      <c r="AU118" s="14" t="s">
        <v>78</v>
      </c>
    </row>
    <row r="119" spans="1:65" s="2" customFormat="1" ht="24.2" customHeight="1">
      <c r="A119" s="31"/>
      <c r="B119" s="32"/>
      <c r="C119" s="161" t="s">
        <v>88</v>
      </c>
      <c r="D119" s="161" t="s">
        <v>135</v>
      </c>
      <c r="E119" s="162" t="s">
        <v>2167</v>
      </c>
      <c r="F119" s="163" t="s">
        <v>2168</v>
      </c>
      <c r="G119" s="164" t="s">
        <v>2169</v>
      </c>
      <c r="H119" s="165">
        <v>20</v>
      </c>
      <c r="I119" s="166"/>
      <c r="J119" s="167">
        <f>ROUND(I119*H119,2)</f>
        <v>0</v>
      </c>
      <c r="K119" s="163" t="s">
        <v>139</v>
      </c>
      <c r="L119" s="36"/>
      <c r="M119" s="168" t="s">
        <v>1</v>
      </c>
      <c r="N119" s="169" t="s">
        <v>43</v>
      </c>
      <c r="O119" s="68"/>
      <c r="P119" s="170">
        <f>O119*H119</f>
        <v>0</v>
      </c>
      <c r="Q119" s="170">
        <v>0</v>
      </c>
      <c r="R119" s="170">
        <f>Q119*H119</f>
        <v>0</v>
      </c>
      <c r="S119" s="170">
        <v>0</v>
      </c>
      <c r="T119" s="171">
        <f>S119*H119</f>
        <v>0</v>
      </c>
      <c r="U119" s="31"/>
      <c r="V119" s="31"/>
      <c r="W119" s="31"/>
      <c r="X119" s="31"/>
      <c r="Y119" s="31"/>
      <c r="Z119" s="31"/>
      <c r="AA119" s="31"/>
      <c r="AB119" s="31"/>
      <c r="AC119" s="31"/>
      <c r="AD119" s="31"/>
      <c r="AE119" s="31"/>
      <c r="AR119" s="172" t="s">
        <v>140</v>
      </c>
      <c r="AT119" s="172" t="s">
        <v>135</v>
      </c>
      <c r="AU119" s="172" t="s">
        <v>78</v>
      </c>
      <c r="AY119" s="14" t="s">
        <v>141</v>
      </c>
      <c r="BE119" s="173">
        <f>IF(N119="základní",J119,0)</f>
        <v>0</v>
      </c>
      <c r="BF119" s="173">
        <f>IF(N119="snížená",J119,0)</f>
        <v>0</v>
      </c>
      <c r="BG119" s="173">
        <f>IF(N119="zákl. přenesená",J119,0)</f>
        <v>0</v>
      </c>
      <c r="BH119" s="173">
        <f>IF(N119="sníž. přenesená",J119,0)</f>
        <v>0</v>
      </c>
      <c r="BI119" s="173">
        <f>IF(N119="nulová",J119,0)</f>
        <v>0</v>
      </c>
      <c r="BJ119" s="14" t="s">
        <v>86</v>
      </c>
      <c r="BK119" s="173">
        <f>ROUND(I119*H119,2)</f>
        <v>0</v>
      </c>
      <c r="BL119" s="14" t="s">
        <v>140</v>
      </c>
      <c r="BM119" s="172" t="s">
        <v>2170</v>
      </c>
    </row>
    <row r="120" spans="1:65" s="2" customFormat="1" ht="39">
      <c r="A120" s="31"/>
      <c r="B120" s="32"/>
      <c r="C120" s="33"/>
      <c r="D120" s="174" t="s">
        <v>143</v>
      </c>
      <c r="E120" s="33"/>
      <c r="F120" s="175" t="s">
        <v>2171</v>
      </c>
      <c r="G120" s="33"/>
      <c r="H120" s="33"/>
      <c r="I120" s="176"/>
      <c r="J120" s="33"/>
      <c r="K120" s="33"/>
      <c r="L120" s="36"/>
      <c r="M120" s="177"/>
      <c r="N120" s="178"/>
      <c r="O120" s="68"/>
      <c r="P120" s="68"/>
      <c r="Q120" s="68"/>
      <c r="R120" s="68"/>
      <c r="S120" s="68"/>
      <c r="T120" s="69"/>
      <c r="U120" s="31"/>
      <c r="V120" s="31"/>
      <c r="W120" s="31"/>
      <c r="X120" s="31"/>
      <c r="Y120" s="31"/>
      <c r="Z120" s="31"/>
      <c r="AA120" s="31"/>
      <c r="AB120" s="31"/>
      <c r="AC120" s="31"/>
      <c r="AD120" s="31"/>
      <c r="AE120" s="31"/>
      <c r="AT120" s="14" t="s">
        <v>143</v>
      </c>
      <c r="AU120" s="14" t="s">
        <v>78</v>
      </c>
    </row>
    <row r="121" spans="1:65" s="2" customFormat="1" ht="24.2" customHeight="1">
      <c r="A121" s="31"/>
      <c r="B121" s="32"/>
      <c r="C121" s="161" t="s">
        <v>150</v>
      </c>
      <c r="D121" s="161" t="s">
        <v>135</v>
      </c>
      <c r="E121" s="162" t="s">
        <v>2172</v>
      </c>
      <c r="F121" s="163" t="s">
        <v>2173</v>
      </c>
      <c r="G121" s="164" t="s">
        <v>147</v>
      </c>
      <c r="H121" s="165">
        <v>2</v>
      </c>
      <c r="I121" s="166"/>
      <c r="J121" s="167">
        <f>ROUND(I121*H121,2)</f>
        <v>0</v>
      </c>
      <c r="K121" s="163" t="s">
        <v>139</v>
      </c>
      <c r="L121" s="36"/>
      <c r="M121" s="168" t="s">
        <v>1</v>
      </c>
      <c r="N121" s="169" t="s">
        <v>43</v>
      </c>
      <c r="O121" s="68"/>
      <c r="P121" s="170">
        <f>O121*H121</f>
        <v>0</v>
      </c>
      <c r="Q121" s="170">
        <v>0</v>
      </c>
      <c r="R121" s="170">
        <f>Q121*H121</f>
        <v>0</v>
      </c>
      <c r="S121" s="170">
        <v>0</v>
      </c>
      <c r="T121" s="171">
        <f>S121*H121</f>
        <v>0</v>
      </c>
      <c r="U121" s="31"/>
      <c r="V121" s="31"/>
      <c r="W121" s="31"/>
      <c r="X121" s="31"/>
      <c r="Y121" s="31"/>
      <c r="Z121" s="31"/>
      <c r="AA121" s="31"/>
      <c r="AB121" s="31"/>
      <c r="AC121" s="31"/>
      <c r="AD121" s="31"/>
      <c r="AE121" s="31"/>
      <c r="AR121" s="172" t="s">
        <v>140</v>
      </c>
      <c r="AT121" s="172" t="s">
        <v>135</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140</v>
      </c>
      <c r="BM121" s="172" t="s">
        <v>2174</v>
      </c>
    </row>
    <row r="122" spans="1:65" s="2" customFormat="1" ht="29.25">
      <c r="A122" s="31"/>
      <c r="B122" s="32"/>
      <c r="C122" s="33"/>
      <c r="D122" s="174" t="s">
        <v>143</v>
      </c>
      <c r="E122" s="33"/>
      <c r="F122" s="175" t="s">
        <v>2175</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24.2" customHeight="1">
      <c r="A123" s="31"/>
      <c r="B123" s="32"/>
      <c r="C123" s="161" t="s">
        <v>140</v>
      </c>
      <c r="D123" s="161" t="s">
        <v>135</v>
      </c>
      <c r="E123" s="162" t="s">
        <v>2176</v>
      </c>
      <c r="F123" s="163" t="s">
        <v>2177</v>
      </c>
      <c r="G123" s="164" t="s">
        <v>147</v>
      </c>
      <c r="H123" s="165">
        <v>2</v>
      </c>
      <c r="I123" s="166"/>
      <c r="J123" s="167">
        <f>ROUND(I123*H123,2)</f>
        <v>0</v>
      </c>
      <c r="K123" s="163" t="s">
        <v>139</v>
      </c>
      <c r="L123" s="36"/>
      <c r="M123" s="168" t="s">
        <v>1</v>
      </c>
      <c r="N123" s="169" t="s">
        <v>43</v>
      </c>
      <c r="O123" s="68"/>
      <c r="P123" s="170">
        <f>O123*H123</f>
        <v>0</v>
      </c>
      <c r="Q123" s="170">
        <v>0</v>
      </c>
      <c r="R123" s="170">
        <f>Q123*H123</f>
        <v>0</v>
      </c>
      <c r="S123" s="170">
        <v>0</v>
      </c>
      <c r="T123" s="171">
        <f>S123*H123</f>
        <v>0</v>
      </c>
      <c r="U123" s="31"/>
      <c r="V123" s="31"/>
      <c r="W123" s="31"/>
      <c r="X123" s="31"/>
      <c r="Y123" s="31"/>
      <c r="Z123" s="31"/>
      <c r="AA123" s="31"/>
      <c r="AB123" s="31"/>
      <c r="AC123" s="31"/>
      <c r="AD123" s="31"/>
      <c r="AE123" s="31"/>
      <c r="AR123" s="172" t="s">
        <v>140</v>
      </c>
      <c r="AT123" s="172" t="s">
        <v>135</v>
      </c>
      <c r="AU123" s="172" t="s">
        <v>78</v>
      </c>
      <c r="AY123" s="14" t="s">
        <v>141</v>
      </c>
      <c r="BE123" s="173">
        <f>IF(N123="základní",J123,0)</f>
        <v>0</v>
      </c>
      <c r="BF123" s="173">
        <f>IF(N123="snížená",J123,0)</f>
        <v>0</v>
      </c>
      <c r="BG123" s="173">
        <f>IF(N123="zákl. přenesená",J123,0)</f>
        <v>0</v>
      </c>
      <c r="BH123" s="173">
        <f>IF(N123="sníž. přenesená",J123,0)</f>
        <v>0</v>
      </c>
      <c r="BI123" s="173">
        <f>IF(N123="nulová",J123,0)</f>
        <v>0</v>
      </c>
      <c r="BJ123" s="14" t="s">
        <v>86</v>
      </c>
      <c r="BK123" s="173">
        <f>ROUND(I123*H123,2)</f>
        <v>0</v>
      </c>
      <c r="BL123" s="14" t="s">
        <v>140</v>
      </c>
      <c r="BM123" s="172" t="s">
        <v>2178</v>
      </c>
    </row>
    <row r="124" spans="1:65" s="2" customFormat="1" ht="29.25">
      <c r="A124" s="31"/>
      <c r="B124" s="32"/>
      <c r="C124" s="33"/>
      <c r="D124" s="174" t="s">
        <v>143</v>
      </c>
      <c r="E124" s="33"/>
      <c r="F124" s="175" t="s">
        <v>2179</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143</v>
      </c>
      <c r="AU124" s="14" t="s">
        <v>78</v>
      </c>
    </row>
    <row r="125" spans="1:65" s="2" customFormat="1" ht="24.2" customHeight="1">
      <c r="A125" s="31"/>
      <c r="B125" s="32"/>
      <c r="C125" s="161" t="s">
        <v>159</v>
      </c>
      <c r="D125" s="161" t="s">
        <v>135</v>
      </c>
      <c r="E125" s="162" t="s">
        <v>2180</v>
      </c>
      <c r="F125" s="163" t="s">
        <v>2181</v>
      </c>
      <c r="G125" s="164" t="s">
        <v>147</v>
      </c>
      <c r="H125" s="165">
        <v>2</v>
      </c>
      <c r="I125" s="166"/>
      <c r="J125" s="167">
        <f>ROUND(I125*H125,2)</f>
        <v>0</v>
      </c>
      <c r="K125" s="163" t="s">
        <v>139</v>
      </c>
      <c r="L125" s="36"/>
      <c r="M125" s="168" t="s">
        <v>1</v>
      </c>
      <c r="N125" s="169" t="s">
        <v>43</v>
      </c>
      <c r="O125" s="68"/>
      <c r="P125" s="170">
        <f>O125*H125</f>
        <v>0</v>
      </c>
      <c r="Q125" s="170">
        <v>0</v>
      </c>
      <c r="R125" s="170">
        <f>Q125*H125</f>
        <v>0</v>
      </c>
      <c r="S125" s="170">
        <v>0</v>
      </c>
      <c r="T125" s="171">
        <f>S125*H125</f>
        <v>0</v>
      </c>
      <c r="U125" s="31"/>
      <c r="V125" s="31"/>
      <c r="W125" s="31"/>
      <c r="X125" s="31"/>
      <c r="Y125" s="31"/>
      <c r="Z125" s="31"/>
      <c r="AA125" s="31"/>
      <c r="AB125" s="31"/>
      <c r="AC125" s="31"/>
      <c r="AD125" s="31"/>
      <c r="AE125" s="31"/>
      <c r="AR125" s="172" t="s">
        <v>140</v>
      </c>
      <c r="AT125" s="172" t="s">
        <v>135</v>
      </c>
      <c r="AU125" s="172" t="s">
        <v>78</v>
      </c>
      <c r="AY125" s="14" t="s">
        <v>141</v>
      </c>
      <c r="BE125" s="173">
        <f>IF(N125="základní",J125,0)</f>
        <v>0</v>
      </c>
      <c r="BF125" s="173">
        <f>IF(N125="snížená",J125,0)</f>
        <v>0</v>
      </c>
      <c r="BG125" s="173">
        <f>IF(N125="zákl. přenesená",J125,0)</f>
        <v>0</v>
      </c>
      <c r="BH125" s="173">
        <f>IF(N125="sníž. přenesená",J125,0)</f>
        <v>0</v>
      </c>
      <c r="BI125" s="173">
        <f>IF(N125="nulová",J125,0)</f>
        <v>0</v>
      </c>
      <c r="BJ125" s="14" t="s">
        <v>86</v>
      </c>
      <c r="BK125" s="173">
        <f>ROUND(I125*H125,2)</f>
        <v>0</v>
      </c>
      <c r="BL125" s="14" t="s">
        <v>140</v>
      </c>
      <c r="BM125" s="172" t="s">
        <v>2182</v>
      </c>
    </row>
    <row r="126" spans="1:65" s="2" customFormat="1" ht="29.25">
      <c r="A126" s="31"/>
      <c r="B126" s="32"/>
      <c r="C126" s="33"/>
      <c r="D126" s="174" t="s">
        <v>143</v>
      </c>
      <c r="E126" s="33"/>
      <c r="F126" s="175" t="s">
        <v>2183</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143</v>
      </c>
      <c r="AU126" s="14" t="s">
        <v>78</v>
      </c>
    </row>
    <row r="127" spans="1:65" s="2" customFormat="1" ht="24.2" customHeight="1">
      <c r="A127" s="31"/>
      <c r="B127" s="32"/>
      <c r="C127" s="161" t="s">
        <v>164</v>
      </c>
      <c r="D127" s="161" t="s">
        <v>135</v>
      </c>
      <c r="E127" s="162" t="s">
        <v>2184</v>
      </c>
      <c r="F127" s="163" t="s">
        <v>2185</v>
      </c>
      <c r="G127" s="164" t="s">
        <v>147</v>
      </c>
      <c r="H127" s="165">
        <v>2</v>
      </c>
      <c r="I127" s="166"/>
      <c r="J127" s="167">
        <f>ROUND(I127*H127,2)</f>
        <v>0</v>
      </c>
      <c r="K127" s="163" t="s">
        <v>139</v>
      </c>
      <c r="L127" s="36"/>
      <c r="M127" s="168" t="s">
        <v>1</v>
      </c>
      <c r="N127" s="169" t="s">
        <v>43</v>
      </c>
      <c r="O127" s="68"/>
      <c r="P127" s="170">
        <f>O127*H127</f>
        <v>0</v>
      </c>
      <c r="Q127" s="170">
        <v>0</v>
      </c>
      <c r="R127" s="170">
        <f>Q127*H127</f>
        <v>0</v>
      </c>
      <c r="S127" s="170">
        <v>0</v>
      </c>
      <c r="T127" s="171">
        <f>S127*H127</f>
        <v>0</v>
      </c>
      <c r="U127" s="31"/>
      <c r="V127" s="31"/>
      <c r="W127" s="31"/>
      <c r="X127" s="31"/>
      <c r="Y127" s="31"/>
      <c r="Z127" s="31"/>
      <c r="AA127" s="31"/>
      <c r="AB127" s="31"/>
      <c r="AC127" s="31"/>
      <c r="AD127" s="31"/>
      <c r="AE127" s="31"/>
      <c r="AR127" s="172" t="s">
        <v>140</v>
      </c>
      <c r="AT127" s="172" t="s">
        <v>135</v>
      </c>
      <c r="AU127" s="172" t="s">
        <v>78</v>
      </c>
      <c r="AY127" s="14" t="s">
        <v>141</v>
      </c>
      <c r="BE127" s="173">
        <f>IF(N127="základní",J127,0)</f>
        <v>0</v>
      </c>
      <c r="BF127" s="173">
        <f>IF(N127="snížená",J127,0)</f>
        <v>0</v>
      </c>
      <c r="BG127" s="173">
        <f>IF(N127="zákl. přenesená",J127,0)</f>
        <v>0</v>
      </c>
      <c r="BH127" s="173">
        <f>IF(N127="sníž. přenesená",J127,0)</f>
        <v>0</v>
      </c>
      <c r="BI127" s="173">
        <f>IF(N127="nulová",J127,0)</f>
        <v>0</v>
      </c>
      <c r="BJ127" s="14" t="s">
        <v>86</v>
      </c>
      <c r="BK127" s="173">
        <f>ROUND(I127*H127,2)</f>
        <v>0</v>
      </c>
      <c r="BL127" s="14" t="s">
        <v>140</v>
      </c>
      <c r="BM127" s="172" t="s">
        <v>2186</v>
      </c>
    </row>
    <row r="128" spans="1:65" s="2" customFormat="1" ht="29.25">
      <c r="A128" s="31"/>
      <c r="B128" s="32"/>
      <c r="C128" s="33"/>
      <c r="D128" s="174" t="s">
        <v>143</v>
      </c>
      <c r="E128" s="33"/>
      <c r="F128" s="175" t="s">
        <v>2187</v>
      </c>
      <c r="G128" s="33"/>
      <c r="H128" s="33"/>
      <c r="I128" s="176"/>
      <c r="J128" s="33"/>
      <c r="K128" s="33"/>
      <c r="L128" s="36"/>
      <c r="M128" s="177"/>
      <c r="N128" s="178"/>
      <c r="O128" s="68"/>
      <c r="P128" s="68"/>
      <c r="Q128" s="68"/>
      <c r="R128" s="68"/>
      <c r="S128" s="68"/>
      <c r="T128" s="69"/>
      <c r="U128" s="31"/>
      <c r="V128" s="31"/>
      <c r="W128" s="31"/>
      <c r="X128" s="31"/>
      <c r="Y128" s="31"/>
      <c r="Z128" s="31"/>
      <c r="AA128" s="31"/>
      <c r="AB128" s="31"/>
      <c r="AC128" s="31"/>
      <c r="AD128" s="31"/>
      <c r="AE128" s="31"/>
      <c r="AT128" s="14" t="s">
        <v>143</v>
      </c>
      <c r="AU128" s="14" t="s">
        <v>78</v>
      </c>
    </row>
    <row r="129" spans="1:65" s="2" customFormat="1" ht="24.2" customHeight="1">
      <c r="A129" s="31"/>
      <c r="B129" s="32"/>
      <c r="C129" s="161" t="s">
        <v>169</v>
      </c>
      <c r="D129" s="161" t="s">
        <v>135</v>
      </c>
      <c r="E129" s="162" t="s">
        <v>2188</v>
      </c>
      <c r="F129" s="163" t="s">
        <v>2189</v>
      </c>
      <c r="G129" s="164" t="s">
        <v>147</v>
      </c>
      <c r="H129" s="165">
        <v>2</v>
      </c>
      <c r="I129" s="166"/>
      <c r="J129" s="167">
        <f>ROUND(I129*H129,2)</f>
        <v>0</v>
      </c>
      <c r="K129" s="163" t="s">
        <v>139</v>
      </c>
      <c r="L129" s="36"/>
      <c r="M129" s="168" t="s">
        <v>1</v>
      </c>
      <c r="N129" s="169" t="s">
        <v>43</v>
      </c>
      <c r="O129" s="68"/>
      <c r="P129" s="170">
        <f>O129*H129</f>
        <v>0</v>
      </c>
      <c r="Q129" s="170">
        <v>0</v>
      </c>
      <c r="R129" s="170">
        <f>Q129*H129</f>
        <v>0</v>
      </c>
      <c r="S129" s="170">
        <v>0</v>
      </c>
      <c r="T129" s="171">
        <f>S129*H129</f>
        <v>0</v>
      </c>
      <c r="U129" s="31"/>
      <c r="V129" s="31"/>
      <c r="W129" s="31"/>
      <c r="X129" s="31"/>
      <c r="Y129" s="31"/>
      <c r="Z129" s="31"/>
      <c r="AA129" s="31"/>
      <c r="AB129" s="31"/>
      <c r="AC129" s="31"/>
      <c r="AD129" s="31"/>
      <c r="AE129" s="31"/>
      <c r="AR129" s="172" t="s">
        <v>140</v>
      </c>
      <c r="AT129" s="172" t="s">
        <v>135</v>
      </c>
      <c r="AU129" s="172" t="s">
        <v>78</v>
      </c>
      <c r="AY129" s="14" t="s">
        <v>141</v>
      </c>
      <c r="BE129" s="173">
        <f>IF(N129="základní",J129,0)</f>
        <v>0</v>
      </c>
      <c r="BF129" s="173">
        <f>IF(N129="snížená",J129,0)</f>
        <v>0</v>
      </c>
      <c r="BG129" s="173">
        <f>IF(N129="zákl. přenesená",J129,0)</f>
        <v>0</v>
      </c>
      <c r="BH129" s="173">
        <f>IF(N129="sníž. přenesená",J129,0)</f>
        <v>0</v>
      </c>
      <c r="BI129" s="173">
        <f>IF(N129="nulová",J129,0)</f>
        <v>0</v>
      </c>
      <c r="BJ129" s="14" t="s">
        <v>86</v>
      </c>
      <c r="BK129" s="173">
        <f>ROUND(I129*H129,2)</f>
        <v>0</v>
      </c>
      <c r="BL129" s="14" t="s">
        <v>140</v>
      </c>
      <c r="BM129" s="172" t="s">
        <v>2190</v>
      </c>
    </row>
    <row r="130" spans="1:65" s="2" customFormat="1" ht="29.25">
      <c r="A130" s="31"/>
      <c r="B130" s="32"/>
      <c r="C130" s="33"/>
      <c r="D130" s="174" t="s">
        <v>143</v>
      </c>
      <c r="E130" s="33"/>
      <c r="F130" s="175" t="s">
        <v>2191</v>
      </c>
      <c r="G130" s="33"/>
      <c r="H130" s="33"/>
      <c r="I130" s="176"/>
      <c r="J130" s="33"/>
      <c r="K130" s="33"/>
      <c r="L130" s="36"/>
      <c r="M130" s="177"/>
      <c r="N130" s="178"/>
      <c r="O130" s="68"/>
      <c r="P130" s="68"/>
      <c r="Q130" s="68"/>
      <c r="R130" s="68"/>
      <c r="S130" s="68"/>
      <c r="T130" s="69"/>
      <c r="U130" s="31"/>
      <c r="V130" s="31"/>
      <c r="W130" s="31"/>
      <c r="X130" s="31"/>
      <c r="Y130" s="31"/>
      <c r="Z130" s="31"/>
      <c r="AA130" s="31"/>
      <c r="AB130" s="31"/>
      <c r="AC130" s="31"/>
      <c r="AD130" s="31"/>
      <c r="AE130" s="31"/>
      <c r="AT130" s="14" t="s">
        <v>143</v>
      </c>
      <c r="AU130" s="14" t="s">
        <v>78</v>
      </c>
    </row>
    <row r="131" spans="1:65" s="2" customFormat="1" ht="24.2" customHeight="1">
      <c r="A131" s="31"/>
      <c r="B131" s="32"/>
      <c r="C131" s="161" t="s">
        <v>175</v>
      </c>
      <c r="D131" s="161" t="s">
        <v>135</v>
      </c>
      <c r="E131" s="162" t="s">
        <v>2192</v>
      </c>
      <c r="F131" s="163" t="s">
        <v>2193</v>
      </c>
      <c r="G131" s="164" t="s">
        <v>147</v>
      </c>
      <c r="H131" s="165">
        <v>2</v>
      </c>
      <c r="I131" s="166"/>
      <c r="J131" s="167">
        <f>ROUND(I131*H131,2)</f>
        <v>0</v>
      </c>
      <c r="K131" s="163" t="s">
        <v>139</v>
      </c>
      <c r="L131" s="36"/>
      <c r="M131" s="168" t="s">
        <v>1</v>
      </c>
      <c r="N131" s="169" t="s">
        <v>43</v>
      </c>
      <c r="O131" s="68"/>
      <c r="P131" s="170">
        <f>O131*H131</f>
        <v>0</v>
      </c>
      <c r="Q131" s="170">
        <v>0</v>
      </c>
      <c r="R131" s="170">
        <f>Q131*H131</f>
        <v>0</v>
      </c>
      <c r="S131" s="170">
        <v>0</v>
      </c>
      <c r="T131" s="171">
        <f>S131*H131</f>
        <v>0</v>
      </c>
      <c r="U131" s="31"/>
      <c r="V131" s="31"/>
      <c r="W131" s="31"/>
      <c r="X131" s="31"/>
      <c r="Y131" s="31"/>
      <c r="Z131" s="31"/>
      <c r="AA131" s="31"/>
      <c r="AB131" s="31"/>
      <c r="AC131" s="31"/>
      <c r="AD131" s="31"/>
      <c r="AE131" s="31"/>
      <c r="AR131" s="172" t="s">
        <v>140</v>
      </c>
      <c r="AT131" s="172" t="s">
        <v>135</v>
      </c>
      <c r="AU131" s="172" t="s">
        <v>78</v>
      </c>
      <c r="AY131" s="14" t="s">
        <v>141</v>
      </c>
      <c r="BE131" s="173">
        <f>IF(N131="základní",J131,0)</f>
        <v>0</v>
      </c>
      <c r="BF131" s="173">
        <f>IF(N131="snížená",J131,0)</f>
        <v>0</v>
      </c>
      <c r="BG131" s="173">
        <f>IF(N131="zákl. přenesená",J131,0)</f>
        <v>0</v>
      </c>
      <c r="BH131" s="173">
        <f>IF(N131="sníž. přenesená",J131,0)</f>
        <v>0</v>
      </c>
      <c r="BI131" s="173">
        <f>IF(N131="nulová",J131,0)</f>
        <v>0</v>
      </c>
      <c r="BJ131" s="14" t="s">
        <v>86</v>
      </c>
      <c r="BK131" s="173">
        <f>ROUND(I131*H131,2)</f>
        <v>0</v>
      </c>
      <c r="BL131" s="14" t="s">
        <v>140</v>
      </c>
      <c r="BM131" s="172" t="s">
        <v>2194</v>
      </c>
    </row>
    <row r="132" spans="1:65" s="2" customFormat="1" ht="29.25">
      <c r="A132" s="31"/>
      <c r="B132" s="32"/>
      <c r="C132" s="33"/>
      <c r="D132" s="174" t="s">
        <v>143</v>
      </c>
      <c r="E132" s="33"/>
      <c r="F132" s="175" t="s">
        <v>2195</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143</v>
      </c>
      <c r="AU132" s="14" t="s">
        <v>78</v>
      </c>
    </row>
    <row r="133" spans="1:65" s="2" customFormat="1" ht="21.75" customHeight="1">
      <c r="A133" s="31"/>
      <c r="B133" s="32"/>
      <c r="C133" s="161" t="s">
        <v>180</v>
      </c>
      <c r="D133" s="161" t="s">
        <v>135</v>
      </c>
      <c r="E133" s="162" t="s">
        <v>2196</v>
      </c>
      <c r="F133" s="163" t="s">
        <v>2197</v>
      </c>
      <c r="G133" s="164" t="s">
        <v>147</v>
      </c>
      <c r="H133" s="165">
        <v>2</v>
      </c>
      <c r="I133" s="166"/>
      <c r="J133" s="167">
        <f>ROUND(I133*H133,2)</f>
        <v>0</v>
      </c>
      <c r="K133" s="163" t="s">
        <v>139</v>
      </c>
      <c r="L133" s="36"/>
      <c r="M133" s="168" t="s">
        <v>1</v>
      </c>
      <c r="N133" s="169" t="s">
        <v>43</v>
      </c>
      <c r="O133" s="68"/>
      <c r="P133" s="170">
        <f>O133*H133</f>
        <v>0</v>
      </c>
      <c r="Q133" s="170">
        <v>0</v>
      </c>
      <c r="R133" s="170">
        <f>Q133*H133</f>
        <v>0</v>
      </c>
      <c r="S133" s="170">
        <v>0</v>
      </c>
      <c r="T133" s="171">
        <f>S133*H133</f>
        <v>0</v>
      </c>
      <c r="U133" s="31"/>
      <c r="V133" s="31"/>
      <c r="W133" s="31"/>
      <c r="X133" s="31"/>
      <c r="Y133" s="31"/>
      <c r="Z133" s="31"/>
      <c r="AA133" s="31"/>
      <c r="AB133" s="31"/>
      <c r="AC133" s="31"/>
      <c r="AD133" s="31"/>
      <c r="AE133" s="31"/>
      <c r="AR133" s="172" t="s">
        <v>140</v>
      </c>
      <c r="AT133" s="172" t="s">
        <v>135</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140</v>
      </c>
      <c r="BM133" s="172" t="s">
        <v>2198</v>
      </c>
    </row>
    <row r="134" spans="1:65" s="2" customFormat="1" ht="29.25">
      <c r="A134" s="31"/>
      <c r="B134" s="32"/>
      <c r="C134" s="33"/>
      <c r="D134" s="174" t="s">
        <v>143</v>
      </c>
      <c r="E134" s="33"/>
      <c r="F134" s="175" t="s">
        <v>2199</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24.2" customHeight="1">
      <c r="A135" s="31"/>
      <c r="B135" s="32"/>
      <c r="C135" s="161" t="s">
        <v>185</v>
      </c>
      <c r="D135" s="161" t="s">
        <v>135</v>
      </c>
      <c r="E135" s="162" t="s">
        <v>2200</v>
      </c>
      <c r="F135" s="163" t="s">
        <v>2201</v>
      </c>
      <c r="G135" s="164" t="s">
        <v>147</v>
      </c>
      <c r="H135" s="165">
        <v>2</v>
      </c>
      <c r="I135" s="166"/>
      <c r="J135" s="167">
        <f>ROUND(I135*H135,2)</f>
        <v>0</v>
      </c>
      <c r="K135" s="163" t="s">
        <v>139</v>
      </c>
      <c r="L135" s="36"/>
      <c r="M135" s="168" t="s">
        <v>1</v>
      </c>
      <c r="N135" s="169" t="s">
        <v>43</v>
      </c>
      <c r="O135" s="68"/>
      <c r="P135" s="170">
        <f>O135*H135</f>
        <v>0</v>
      </c>
      <c r="Q135" s="170">
        <v>0</v>
      </c>
      <c r="R135" s="170">
        <f>Q135*H135</f>
        <v>0</v>
      </c>
      <c r="S135" s="170">
        <v>0</v>
      </c>
      <c r="T135" s="171">
        <f>S135*H135</f>
        <v>0</v>
      </c>
      <c r="U135" s="31"/>
      <c r="V135" s="31"/>
      <c r="W135" s="31"/>
      <c r="X135" s="31"/>
      <c r="Y135" s="31"/>
      <c r="Z135" s="31"/>
      <c r="AA135" s="31"/>
      <c r="AB135" s="31"/>
      <c r="AC135" s="31"/>
      <c r="AD135" s="31"/>
      <c r="AE135" s="31"/>
      <c r="AR135" s="172" t="s">
        <v>140</v>
      </c>
      <c r="AT135" s="172" t="s">
        <v>135</v>
      </c>
      <c r="AU135" s="172" t="s">
        <v>78</v>
      </c>
      <c r="AY135" s="14" t="s">
        <v>141</v>
      </c>
      <c r="BE135" s="173">
        <f>IF(N135="základní",J135,0)</f>
        <v>0</v>
      </c>
      <c r="BF135" s="173">
        <f>IF(N135="snížená",J135,0)</f>
        <v>0</v>
      </c>
      <c r="BG135" s="173">
        <f>IF(N135="zákl. přenesená",J135,0)</f>
        <v>0</v>
      </c>
      <c r="BH135" s="173">
        <f>IF(N135="sníž. přenesená",J135,0)</f>
        <v>0</v>
      </c>
      <c r="BI135" s="173">
        <f>IF(N135="nulová",J135,0)</f>
        <v>0</v>
      </c>
      <c r="BJ135" s="14" t="s">
        <v>86</v>
      </c>
      <c r="BK135" s="173">
        <f>ROUND(I135*H135,2)</f>
        <v>0</v>
      </c>
      <c r="BL135" s="14" t="s">
        <v>140</v>
      </c>
      <c r="BM135" s="172" t="s">
        <v>2202</v>
      </c>
    </row>
    <row r="136" spans="1:65" s="2" customFormat="1" ht="29.25">
      <c r="A136" s="31"/>
      <c r="B136" s="32"/>
      <c r="C136" s="33"/>
      <c r="D136" s="174" t="s">
        <v>143</v>
      </c>
      <c r="E136" s="33"/>
      <c r="F136" s="175" t="s">
        <v>2203</v>
      </c>
      <c r="G136" s="33"/>
      <c r="H136" s="33"/>
      <c r="I136" s="176"/>
      <c r="J136" s="33"/>
      <c r="K136" s="33"/>
      <c r="L136" s="36"/>
      <c r="M136" s="177"/>
      <c r="N136" s="178"/>
      <c r="O136" s="68"/>
      <c r="P136" s="68"/>
      <c r="Q136" s="68"/>
      <c r="R136" s="68"/>
      <c r="S136" s="68"/>
      <c r="T136" s="69"/>
      <c r="U136" s="31"/>
      <c r="V136" s="31"/>
      <c r="W136" s="31"/>
      <c r="X136" s="31"/>
      <c r="Y136" s="31"/>
      <c r="Z136" s="31"/>
      <c r="AA136" s="31"/>
      <c r="AB136" s="31"/>
      <c r="AC136" s="31"/>
      <c r="AD136" s="31"/>
      <c r="AE136" s="31"/>
      <c r="AT136" s="14" t="s">
        <v>143</v>
      </c>
      <c r="AU136" s="14" t="s">
        <v>78</v>
      </c>
    </row>
    <row r="137" spans="1:65" s="2" customFormat="1" ht="24.2" customHeight="1">
      <c r="A137" s="31"/>
      <c r="B137" s="32"/>
      <c r="C137" s="161" t="s">
        <v>190</v>
      </c>
      <c r="D137" s="161" t="s">
        <v>135</v>
      </c>
      <c r="E137" s="162" t="s">
        <v>2204</v>
      </c>
      <c r="F137" s="163" t="s">
        <v>2205</v>
      </c>
      <c r="G137" s="164" t="s">
        <v>147</v>
      </c>
      <c r="H137" s="165">
        <v>2</v>
      </c>
      <c r="I137" s="166"/>
      <c r="J137" s="167">
        <f>ROUND(I137*H137,2)</f>
        <v>0</v>
      </c>
      <c r="K137" s="163" t="s">
        <v>139</v>
      </c>
      <c r="L137" s="36"/>
      <c r="M137" s="168" t="s">
        <v>1</v>
      </c>
      <c r="N137" s="169" t="s">
        <v>43</v>
      </c>
      <c r="O137" s="68"/>
      <c r="P137" s="170">
        <f>O137*H137</f>
        <v>0</v>
      </c>
      <c r="Q137" s="170">
        <v>0</v>
      </c>
      <c r="R137" s="170">
        <f>Q137*H137</f>
        <v>0</v>
      </c>
      <c r="S137" s="170">
        <v>0</v>
      </c>
      <c r="T137" s="171">
        <f>S137*H137</f>
        <v>0</v>
      </c>
      <c r="U137" s="31"/>
      <c r="V137" s="31"/>
      <c r="W137" s="31"/>
      <c r="X137" s="31"/>
      <c r="Y137" s="31"/>
      <c r="Z137" s="31"/>
      <c r="AA137" s="31"/>
      <c r="AB137" s="31"/>
      <c r="AC137" s="31"/>
      <c r="AD137" s="31"/>
      <c r="AE137" s="31"/>
      <c r="AR137" s="172" t="s">
        <v>140</v>
      </c>
      <c r="AT137" s="172" t="s">
        <v>135</v>
      </c>
      <c r="AU137" s="172" t="s">
        <v>78</v>
      </c>
      <c r="AY137" s="14" t="s">
        <v>141</v>
      </c>
      <c r="BE137" s="173">
        <f>IF(N137="základní",J137,0)</f>
        <v>0</v>
      </c>
      <c r="BF137" s="173">
        <f>IF(N137="snížená",J137,0)</f>
        <v>0</v>
      </c>
      <c r="BG137" s="173">
        <f>IF(N137="zákl. přenesená",J137,0)</f>
        <v>0</v>
      </c>
      <c r="BH137" s="173">
        <f>IF(N137="sníž. přenesená",J137,0)</f>
        <v>0</v>
      </c>
      <c r="BI137" s="173">
        <f>IF(N137="nulová",J137,0)</f>
        <v>0</v>
      </c>
      <c r="BJ137" s="14" t="s">
        <v>86</v>
      </c>
      <c r="BK137" s="173">
        <f>ROUND(I137*H137,2)</f>
        <v>0</v>
      </c>
      <c r="BL137" s="14" t="s">
        <v>140</v>
      </c>
      <c r="BM137" s="172" t="s">
        <v>2206</v>
      </c>
    </row>
    <row r="138" spans="1:65" s="2" customFormat="1" ht="29.25">
      <c r="A138" s="31"/>
      <c r="B138" s="32"/>
      <c r="C138" s="33"/>
      <c r="D138" s="174" t="s">
        <v>143</v>
      </c>
      <c r="E138" s="33"/>
      <c r="F138" s="175" t="s">
        <v>2207</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143</v>
      </c>
      <c r="AU138" s="14" t="s">
        <v>78</v>
      </c>
    </row>
    <row r="139" spans="1:65" s="2" customFormat="1" ht="24.2" customHeight="1">
      <c r="A139" s="31"/>
      <c r="B139" s="32"/>
      <c r="C139" s="161" t="s">
        <v>195</v>
      </c>
      <c r="D139" s="161" t="s">
        <v>135</v>
      </c>
      <c r="E139" s="162" t="s">
        <v>2208</v>
      </c>
      <c r="F139" s="163" t="s">
        <v>2209</v>
      </c>
      <c r="G139" s="164" t="s">
        <v>147</v>
      </c>
      <c r="H139" s="165">
        <v>2</v>
      </c>
      <c r="I139" s="166"/>
      <c r="J139" s="167">
        <f>ROUND(I139*H139,2)</f>
        <v>0</v>
      </c>
      <c r="K139" s="163" t="s">
        <v>139</v>
      </c>
      <c r="L139" s="36"/>
      <c r="M139" s="168" t="s">
        <v>1</v>
      </c>
      <c r="N139" s="169" t="s">
        <v>43</v>
      </c>
      <c r="O139" s="68"/>
      <c r="P139" s="170">
        <f>O139*H139</f>
        <v>0</v>
      </c>
      <c r="Q139" s="170">
        <v>0</v>
      </c>
      <c r="R139" s="170">
        <f>Q139*H139</f>
        <v>0</v>
      </c>
      <c r="S139" s="170">
        <v>0</v>
      </c>
      <c r="T139" s="171">
        <f>S139*H139</f>
        <v>0</v>
      </c>
      <c r="U139" s="31"/>
      <c r="V139" s="31"/>
      <c r="W139" s="31"/>
      <c r="X139" s="31"/>
      <c r="Y139" s="31"/>
      <c r="Z139" s="31"/>
      <c r="AA139" s="31"/>
      <c r="AB139" s="31"/>
      <c r="AC139" s="31"/>
      <c r="AD139" s="31"/>
      <c r="AE139" s="31"/>
      <c r="AR139" s="172" t="s">
        <v>140</v>
      </c>
      <c r="AT139" s="172" t="s">
        <v>135</v>
      </c>
      <c r="AU139" s="172" t="s">
        <v>78</v>
      </c>
      <c r="AY139" s="14" t="s">
        <v>141</v>
      </c>
      <c r="BE139" s="173">
        <f>IF(N139="základní",J139,0)</f>
        <v>0</v>
      </c>
      <c r="BF139" s="173">
        <f>IF(N139="snížená",J139,0)</f>
        <v>0</v>
      </c>
      <c r="BG139" s="173">
        <f>IF(N139="zákl. přenesená",J139,0)</f>
        <v>0</v>
      </c>
      <c r="BH139" s="173">
        <f>IF(N139="sníž. přenesená",J139,0)</f>
        <v>0</v>
      </c>
      <c r="BI139" s="173">
        <f>IF(N139="nulová",J139,0)</f>
        <v>0</v>
      </c>
      <c r="BJ139" s="14" t="s">
        <v>86</v>
      </c>
      <c r="BK139" s="173">
        <f>ROUND(I139*H139,2)</f>
        <v>0</v>
      </c>
      <c r="BL139" s="14" t="s">
        <v>140</v>
      </c>
      <c r="BM139" s="172" t="s">
        <v>2210</v>
      </c>
    </row>
    <row r="140" spans="1:65" s="2" customFormat="1" ht="29.25">
      <c r="A140" s="31"/>
      <c r="B140" s="32"/>
      <c r="C140" s="33"/>
      <c r="D140" s="174" t="s">
        <v>143</v>
      </c>
      <c r="E140" s="33"/>
      <c r="F140" s="175" t="s">
        <v>2211</v>
      </c>
      <c r="G140" s="33"/>
      <c r="H140" s="33"/>
      <c r="I140" s="176"/>
      <c r="J140" s="33"/>
      <c r="K140" s="33"/>
      <c r="L140" s="36"/>
      <c r="M140" s="177"/>
      <c r="N140" s="178"/>
      <c r="O140" s="68"/>
      <c r="P140" s="68"/>
      <c r="Q140" s="68"/>
      <c r="R140" s="68"/>
      <c r="S140" s="68"/>
      <c r="T140" s="69"/>
      <c r="U140" s="31"/>
      <c r="V140" s="31"/>
      <c r="W140" s="31"/>
      <c r="X140" s="31"/>
      <c r="Y140" s="31"/>
      <c r="Z140" s="31"/>
      <c r="AA140" s="31"/>
      <c r="AB140" s="31"/>
      <c r="AC140" s="31"/>
      <c r="AD140" s="31"/>
      <c r="AE140" s="31"/>
      <c r="AT140" s="14" t="s">
        <v>143</v>
      </c>
      <c r="AU140" s="14" t="s">
        <v>78</v>
      </c>
    </row>
    <row r="141" spans="1:65" s="2" customFormat="1" ht="24.2" customHeight="1">
      <c r="A141" s="31"/>
      <c r="B141" s="32"/>
      <c r="C141" s="161" t="s">
        <v>200</v>
      </c>
      <c r="D141" s="161" t="s">
        <v>135</v>
      </c>
      <c r="E141" s="162" t="s">
        <v>2212</v>
      </c>
      <c r="F141" s="163" t="s">
        <v>2213</v>
      </c>
      <c r="G141" s="164" t="s">
        <v>147</v>
      </c>
      <c r="H141" s="165">
        <v>2</v>
      </c>
      <c r="I141" s="166"/>
      <c r="J141" s="167">
        <f>ROUND(I141*H141,2)</f>
        <v>0</v>
      </c>
      <c r="K141" s="163" t="s">
        <v>139</v>
      </c>
      <c r="L141" s="36"/>
      <c r="M141" s="168" t="s">
        <v>1</v>
      </c>
      <c r="N141" s="169" t="s">
        <v>43</v>
      </c>
      <c r="O141" s="68"/>
      <c r="P141" s="170">
        <f>O141*H141</f>
        <v>0</v>
      </c>
      <c r="Q141" s="170">
        <v>0</v>
      </c>
      <c r="R141" s="170">
        <f>Q141*H141</f>
        <v>0</v>
      </c>
      <c r="S141" s="170">
        <v>0</v>
      </c>
      <c r="T141" s="171">
        <f>S141*H141</f>
        <v>0</v>
      </c>
      <c r="U141" s="31"/>
      <c r="V141" s="31"/>
      <c r="W141" s="31"/>
      <c r="X141" s="31"/>
      <c r="Y141" s="31"/>
      <c r="Z141" s="31"/>
      <c r="AA141" s="31"/>
      <c r="AB141" s="31"/>
      <c r="AC141" s="31"/>
      <c r="AD141" s="31"/>
      <c r="AE141" s="31"/>
      <c r="AR141" s="172" t="s">
        <v>140</v>
      </c>
      <c r="AT141" s="172" t="s">
        <v>135</v>
      </c>
      <c r="AU141" s="172" t="s">
        <v>78</v>
      </c>
      <c r="AY141" s="14" t="s">
        <v>141</v>
      </c>
      <c r="BE141" s="173">
        <f>IF(N141="základní",J141,0)</f>
        <v>0</v>
      </c>
      <c r="BF141" s="173">
        <f>IF(N141="snížená",J141,0)</f>
        <v>0</v>
      </c>
      <c r="BG141" s="173">
        <f>IF(N141="zákl. přenesená",J141,0)</f>
        <v>0</v>
      </c>
      <c r="BH141" s="173">
        <f>IF(N141="sníž. přenesená",J141,0)</f>
        <v>0</v>
      </c>
      <c r="BI141" s="173">
        <f>IF(N141="nulová",J141,0)</f>
        <v>0</v>
      </c>
      <c r="BJ141" s="14" t="s">
        <v>86</v>
      </c>
      <c r="BK141" s="173">
        <f>ROUND(I141*H141,2)</f>
        <v>0</v>
      </c>
      <c r="BL141" s="14" t="s">
        <v>140</v>
      </c>
      <c r="BM141" s="172" t="s">
        <v>2214</v>
      </c>
    </row>
    <row r="142" spans="1:65" s="2" customFormat="1" ht="29.25">
      <c r="A142" s="31"/>
      <c r="B142" s="32"/>
      <c r="C142" s="33"/>
      <c r="D142" s="174" t="s">
        <v>143</v>
      </c>
      <c r="E142" s="33"/>
      <c r="F142" s="175" t="s">
        <v>2215</v>
      </c>
      <c r="G142" s="33"/>
      <c r="H142" s="33"/>
      <c r="I142" s="176"/>
      <c r="J142" s="33"/>
      <c r="K142" s="33"/>
      <c r="L142" s="36"/>
      <c r="M142" s="177"/>
      <c r="N142" s="178"/>
      <c r="O142" s="68"/>
      <c r="P142" s="68"/>
      <c r="Q142" s="68"/>
      <c r="R142" s="68"/>
      <c r="S142" s="68"/>
      <c r="T142" s="69"/>
      <c r="U142" s="31"/>
      <c r="V142" s="31"/>
      <c r="W142" s="31"/>
      <c r="X142" s="31"/>
      <c r="Y142" s="31"/>
      <c r="Z142" s="31"/>
      <c r="AA142" s="31"/>
      <c r="AB142" s="31"/>
      <c r="AC142" s="31"/>
      <c r="AD142" s="31"/>
      <c r="AE142" s="31"/>
      <c r="AT142" s="14" t="s">
        <v>143</v>
      </c>
      <c r="AU142" s="14" t="s">
        <v>78</v>
      </c>
    </row>
    <row r="143" spans="1:65" s="2" customFormat="1" ht="21.75" customHeight="1">
      <c r="A143" s="31"/>
      <c r="B143" s="32"/>
      <c r="C143" s="161" t="s">
        <v>205</v>
      </c>
      <c r="D143" s="161" t="s">
        <v>135</v>
      </c>
      <c r="E143" s="162" t="s">
        <v>2216</v>
      </c>
      <c r="F143" s="163" t="s">
        <v>2217</v>
      </c>
      <c r="G143" s="164" t="s">
        <v>147</v>
      </c>
      <c r="H143" s="165">
        <v>2</v>
      </c>
      <c r="I143" s="166"/>
      <c r="J143" s="167">
        <f>ROUND(I143*H143,2)</f>
        <v>0</v>
      </c>
      <c r="K143" s="163" t="s">
        <v>139</v>
      </c>
      <c r="L143" s="36"/>
      <c r="M143" s="168" t="s">
        <v>1</v>
      </c>
      <c r="N143" s="169" t="s">
        <v>43</v>
      </c>
      <c r="O143" s="68"/>
      <c r="P143" s="170">
        <f>O143*H143</f>
        <v>0</v>
      </c>
      <c r="Q143" s="170">
        <v>0</v>
      </c>
      <c r="R143" s="170">
        <f>Q143*H143</f>
        <v>0</v>
      </c>
      <c r="S143" s="170">
        <v>0</v>
      </c>
      <c r="T143" s="171">
        <f>S143*H143</f>
        <v>0</v>
      </c>
      <c r="U143" s="31"/>
      <c r="V143" s="31"/>
      <c r="W143" s="31"/>
      <c r="X143" s="31"/>
      <c r="Y143" s="31"/>
      <c r="Z143" s="31"/>
      <c r="AA143" s="31"/>
      <c r="AB143" s="31"/>
      <c r="AC143" s="31"/>
      <c r="AD143" s="31"/>
      <c r="AE143" s="31"/>
      <c r="AR143" s="172" t="s">
        <v>140</v>
      </c>
      <c r="AT143" s="172" t="s">
        <v>135</v>
      </c>
      <c r="AU143" s="172" t="s">
        <v>78</v>
      </c>
      <c r="AY143" s="14" t="s">
        <v>141</v>
      </c>
      <c r="BE143" s="173">
        <f>IF(N143="základní",J143,0)</f>
        <v>0</v>
      </c>
      <c r="BF143" s="173">
        <f>IF(N143="snížená",J143,0)</f>
        <v>0</v>
      </c>
      <c r="BG143" s="173">
        <f>IF(N143="zákl. přenesená",J143,0)</f>
        <v>0</v>
      </c>
      <c r="BH143" s="173">
        <f>IF(N143="sníž. přenesená",J143,0)</f>
        <v>0</v>
      </c>
      <c r="BI143" s="173">
        <f>IF(N143="nulová",J143,0)</f>
        <v>0</v>
      </c>
      <c r="BJ143" s="14" t="s">
        <v>86</v>
      </c>
      <c r="BK143" s="173">
        <f>ROUND(I143*H143,2)</f>
        <v>0</v>
      </c>
      <c r="BL143" s="14" t="s">
        <v>140</v>
      </c>
      <c r="BM143" s="172" t="s">
        <v>2218</v>
      </c>
    </row>
    <row r="144" spans="1:65" s="2" customFormat="1" ht="29.25">
      <c r="A144" s="31"/>
      <c r="B144" s="32"/>
      <c r="C144" s="33"/>
      <c r="D144" s="174" t="s">
        <v>143</v>
      </c>
      <c r="E144" s="33"/>
      <c r="F144" s="175" t="s">
        <v>2219</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143</v>
      </c>
      <c r="AU144" s="14" t="s">
        <v>78</v>
      </c>
    </row>
    <row r="145" spans="1:65" s="2" customFormat="1" ht="33" customHeight="1">
      <c r="A145" s="31"/>
      <c r="B145" s="32"/>
      <c r="C145" s="161" t="s">
        <v>8</v>
      </c>
      <c r="D145" s="161" t="s">
        <v>135</v>
      </c>
      <c r="E145" s="162" t="s">
        <v>2220</v>
      </c>
      <c r="F145" s="163" t="s">
        <v>2221</v>
      </c>
      <c r="G145" s="164" t="s">
        <v>574</v>
      </c>
      <c r="H145" s="165">
        <v>2</v>
      </c>
      <c r="I145" s="166"/>
      <c r="J145" s="167">
        <f>ROUND(I145*H145,2)</f>
        <v>0</v>
      </c>
      <c r="K145" s="163" t="s">
        <v>139</v>
      </c>
      <c r="L145" s="36"/>
      <c r="M145" s="168" t="s">
        <v>1</v>
      </c>
      <c r="N145" s="169" t="s">
        <v>43</v>
      </c>
      <c r="O145" s="68"/>
      <c r="P145" s="170">
        <f>O145*H145</f>
        <v>0</v>
      </c>
      <c r="Q145" s="170">
        <v>0</v>
      </c>
      <c r="R145" s="170">
        <f>Q145*H145</f>
        <v>0</v>
      </c>
      <c r="S145" s="170">
        <v>0</v>
      </c>
      <c r="T145" s="171">
        <f>S145*H145</f>
        <v>0</v>
      </c>
      <c r="U145" s="31"/>
      <c r="V145" s="31"/>
      <c r="W145" s="31"/>
      <c r="X145" s="31"/>
      <c r="Y145" s="31"/>
      <c r="Z145" s="31"/>
      <c r="AA145" s="31"/>
      <c r="AB145" s="31"/>
      <c r="AC145" s="31"/>
      <c r="AD145" s="31"/>
      <c r="AE145" s="31"/>
      <c r="AR145" s="172" t="s">
        <v>140</v>
      </c>
      <c r="AT145" s="172" t="s">
        <v>135</v>
      </c>
      <c r="AU145" s="172" t="s">
        <v>78</v>
      </c>
      <c r="AY145" s="14" t="s">
        <v>141</v>
      </c>
      <c r="BE145" s="173">
        <f>IF(N145="základní",J145,0)</f>
        <v>0</v>
      </c>
      <c r="BF145" s="173">
        <f>IF(N145="snížená",J145,0)</f>
        <v>0</v>
      </c>
      <c r="BG145" s="173">
        <f>IF(N145="zákl. přenesená",J145,0)</f>
        <v>0</v>
      </c>
      <c r="BH145" s="173">
        <f>IF(N145="sníž. přenesená",J145,0)</f>
        <v>0</v>
      </c>
      <c r="BI145" s="173">
        <f>IF(N145="nulová",J145,0)</f>
        <v>0</v>
      </c>
      <c r="BJ145" s="14" t="s">
        <v>86</v>
      </c>
      <c r="BK145" s="173">
        <f>ROUND(I145*H145,2)</f>
        <v>0</v>
      </c>
      <c r="BL145" s="14" t="s">
        <v>140</v>
      </c>
      <c r="BM145" s="172" t="s">
        <v>2222</v>
      </c>
    </row>
    <row r="146" spans="1:65" s="2" customFormat="1" ht="39">
      <c r="A146" s="31"/>
      <c r="B146" s="32"/>
      <c r="C146" s="33"/>
      <c r="D146" s="174" t="s">
        <v>143</v>
      </c>
      <c r="E146" s="33"/>
      <c r="F146" s="175" t="s">
        <v>2223</v>
      </c>
      <c r="G146" s="33"/>
      <c r="H146" s="33"/>
      <c r="I146" s="176"/>
      <c r="J146" s="33"/>
      <c r="K146" s="33"/>
      <c r="L146" s="36"/>
      <c r="M146" s="177"/>
      <c r="N146" s="178"/>
      <c r="O146" s="68"/>
      <c r="P146" s="68"/>
      <c r="Q146" s="68"/>
      <c r="R146" s="68"/>
      <c r="S146" s="68"/>
      <c r="T146" s="69"/>
      <c r="U146" s="31"/>
      <c r="V146" s="31"/>
      <c r="W146" s="31"/>
      <c r="X146" s="31"/>
      <c r="Y146" s="31"/>
      <c r="Z146" s="31"/>
      <c r="AA146" s="31"/>
      <c r="AB146" s="31"/>
      <c r="AC146" s="31"/>
      <c r="AD146" s="31"/>
      <c r="AE146" s="31"/>
      <c r="AT146" s="14" t="s">
        <v>143</v>
      </c>
      <c r="AU146" s="14" t="s">
        <v>78</v>
      </c>
    </row>
    <row r="147" spans="1:65" s="2" customFormat="1" ht="33" customHeight="1">
      <c r="A147" s="31"/>
      <c r="B147" s="32"/>
      <c r="C147" s="161" t="s">
        <v>214</v>
      </c>
      <c r="D147" s="161" t="s">
        <v>135</v>
      </c>
      <c r="E147" s="162" t="s">
        <v>2224</v>
      </c>
      <c r="F147" s="163" t="s">
        <v>2225</v>
      </c>
      <c r="G147" s="164" t="s">
        <v>574</v>
      </c>
      <c r="H147" s="165">
        <v>2</v>
      </c>
      <c r="I147" s="166"/>
      <c r="J147" s="167">
        <f>ROUND(I147*H147,2)</f>
        <v>0</v>
      </c>
      <c r="K147" s="163" t="s">
        <v>139</v>
      </c>
      <c r="L147" s="36"/>
      <c r="M147" s="168" t="s">
        <v>1</v>
      </c>
      <c r="N147" s="169" t="s">
        <v>43</v>
      </c>
      <c r="O147" s="68"/>
      <c r="P147" s="170">
        <f>O147*H147</f>
        <v>0</v>
      </c>
      <c r="Q147" s="170">
        <v>0</v>
      </c>
      <c r="R147" s="170">
        <f>Q147*H147</f>
        <v>0</v>
      </c>
      <c r="S147" s="170">
        <v>0</v>
      </c>
      <c r="T147" s="171">
        <f>S147*H147</f>
        <v>0</v>
      </c>
      <c r="U147" s="31"/>
      <c r="V147" s="31"/>
      <c r="W147" s="31"/>
      <c r="X147" s="31"/>
      <c r="Y147" s="31"/>
      <c r="Z147" s="31"/>
      <c r="AA147" s="31"/>
      <c r="AB147" s="31"/>
      <c r="AC147" s="31"/>
      <c r="AD147" s="31"/>
      <c r="AE147" s="31"/>
      <c r="AR147" s="172" t="s">
        <v>140</v>
      </c>
      <c r="AT147" s="172" t="s">
        <v>135</v>
      </c>
      <c r="AU147" s="172" t="s">
        <v>78</v>
      </c>
      <c r="AY147" s="14" t="s">
        <v>141</v>
      </c>
      <c r="BE147" s="173">
        <f>IF(N147="základní",J147,0)</f>
        <v>0</v>
      </c>
      <c r="BF147" s="173">
        <f>IF(N147="snížená",J147,0)</f>
        <v>0</v>
      </c>
      <c r="BG147" s="173">
        <f>IF(N147="zákl. přenesená",J147,0)</f>
        <v>0</v>
      </c>
      <c r="BH147" s="173">
        <f>IF(N147="sníž. přenesená",J147,0)</f>
        <v>0</v>
      </c>
      <c r="BI147" s="173">
        <f>IF(N147="nulová",J147,0)</f>
        <v>0</v>
      </c>
      <c r="BJ147" s="14" t="s">
        <v>86</v>
      </c>
      <c r="BK147" s="173">
        <f>ROUND(I147*H147,2)</f>
        <v>0</v>
      </c>
      <c r="BL147" s="14" t="s">
        <v>140</v>
      </c>
      <c r="BM147" s="172" t="s">
        <v>2226</v>
      </c>
    </row>
    <row r="148" spans="1:65" s="2" customFormat="1" ht="39">
      <c r="A148" s="31"/>
      <c r="B148" s="32"/>
      <c r="C148" s="33"/>
      <c r="D148" s="174" t="s">
        <v>143</v>
      </c>
      <c r="E148" s="33"/>
      <c r="F148" s="175" t="s">
        <v>2227</v>
      </c>
      <c r="G148" s="33"/>
      <c r="H148" s="33"/>
      <c r="I148" s="176"/>
      <c r="J148" s="33"/>
      <c r="K148" s="33"/>
      <c r="L148" s="36"/>
      <c r="M148" s="177"/>
      <c r="N148" s="178"/>
      <c r="O148" s="68"/>
      <c r="P148" s="68"/>
      <c r="Q148" s="68"/>
      <c r="R148" s="68"/>
      <c r="S148" s="68"/>
      <c r="T148" s="69"/>
      <c r="U148" s="31"/>
      <c r="V148" s="31"/>
      <c r="W148" s="31"/>
      <c r="X148" s="31"/>
      <c r="Y148" s="31"/>
      <c r="Z148" s="31"/>
      <c r="AA148" s="31"/>
      <c r="AB148" s="31"/>
      <c r="AC148" s="31"/>
      <c r="AD148" s="31"/>
      <c r="AE148" s="31"/>
      <c r="AT148" s="14" t="s">
        <v>143</v>
      </c>
      <c r="AU148" s="14" t="s">
        <v>78</v>
      </c>
    </row>
    <row r="149" spans="1:65" s="2" customFormat="1" ht="24.2" customHeight="1">
      <c r="A149" s="31"/>
      <c r="B149" s="32"/>
      <c r="C149" s="161" t="s">
        <v>219</v>
      </c>
      <c r="D149" s="161" t="s">
        <v>135</v>
      </c>
      <c r="E149" s="162" t="s">
        <v>2228</v>
      </c>
      <c r="F149" s="163" t="s">
        <v>2229</v>
      </c>
      <c r="G149" s="164" t="s">
        <v>574</v>
      </c>
      <c r="H149" s="165">
        <v>2</v>
      </c>
      <c r="I149" s="166"/>
      <c r="J149" s="167">
        <f>ROUND(I149*H149,2)</f>
        <v>0</v>
      </c>
      <c r="K149" s="163" t="s">
        <v>139</v>
      </c>
      <c r="L149" s="36"/>
      <c r="M149" s="168" t="s">
        <v>1</v>
      </c>
      <c r="N149" s="169" t="s">
        <v>43</v>
      </c>
      <c r="O149" s="68"/>
      <c r="P149" s="170">
        <f>O149*H149</f>
        <v>0</v>
      </c>
      <c r="Q149" s="170">
        <v>0</v>
      </c>
      <c r="R149" s="170">
        <f>Q149*H149</f>
        <v>0</v>
      </c>
      <c r="S149" s="170">
        <v>0</v>
      </c>
      <c r="T149" s="171">
        <f>S149*H149</f>
        <v>0</v>
      </c>
      <c r="U149" s="31"/>
      <c r="V149" s="31"/>
      <c r="W149" s="31"/>
      <c r="X149" s="31"/>
      <c r="Y149" s="31"/>
      <c r="Z149" s="31"/>
      <c r="AA149" s="31"/>
      <c r="AB149" s="31"/>
      <c r="AC149" s="31"/>
      <c r="AD149" s="31"/>
      <c r="AE149" s="31"/>
      <c r="AR149" s="172" t="s">
        <v>140</v>
      </c>
      <c r="AT149" s="172" t="s">
        <v>135</v>
      </c>
      <c r="AU149" s="172" t="s">
        <v>78</v>
      </c>
      <c r="AY149" s="14" t="s">
        <v>141</v>
      </c>
      <c r="BE149" s="173">
        <f>IF(N149="základní",J149,0)</f>
        <v>0</v>
      </c>
      <c r="BF149" s="173">
        <f>IF(N149="snížená",J149,0)</f>
        <v>0</v>
      </c>
      <c r="BG149" s="173">
        <f>IF(N149="zákl. přenesená",J149,0)</f>
        <v>0</v>
      </c>
      <c r="BH149" s="173">
        <f>IF(N149="sníž. přenesená",J149,0)</f>
        <v>0</v>
      </c>
      <c r="BI149" s="173">
        <f>IF(N149="nulová",J149,0)</f>
        <v>0</v>
      </c>
      <c r="BJ149" s="14" t="s">
        <v>86</v>
      </c>
      <c r="BK149" s="173">
        <f>ROUND(I149*H149,2)</f>
        <v>0</v>
      </c>
      <c r="BL149" s="14" t="s">
        <v>140</v>
      </c>
      <c r="BM149" s="172" t="s">
        <v>2230</v>
      </c>
    </row>
    <row r="150" spans="1:65" s="2" customFormat="1" ht="29.25">
      <c r="A150" s="31"/>
      <c r="B150" s="32"/>
      <c r="C150" s="33"/>
      <c r="D150" s="174" t="s">
        <v>143</v>
      </c>
      <c r="E150" s="33"/>
      <c r="F150" s="175" t="s">
        <v>2231</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143</v>
      </c>
      <c r="AU150" s="14" t="s">
        <v>78</v>
      </c>
    </row>
    <row r="151" spans="1:65" s="2" customFormat="1" ht="37.9" customHeight="1">
      <c r="A151" s="31"/>
      <c r="B151" s="32"/>
      <c r="C151" s="161" t="s">
        <v>226</v>
      </c>
      <c r="D151" s="161" t="s">
        <v>135</v>
      </c>
      <c r="E151" s="162" t="s">
        <v>2232</v>
      </c>
      <c r="F151" s="163" t="s">
        <v>2233</v>
      </c>
      <c r="G151" s="164" t="s">
        <v>574</v>
      </c>
      <c r="H151" s="165">
        <v>2</v>
      </c>
      <c r="I151" s="166"/>
      <c r="J151" s="167">
        <f>ROUND(I151*H151,2)</f>
        <v>0</v>
      </c>
      <c r="K151" s="163" t="s">
        <v>139</v>
      </c>
      <c r="L151" s="36"/>
      <c r="M151" s="168" t="s">
        <v>1</v>
      </c>
      <c r="N151" s="169" t="s">
        <v>43</v>
      </c>
      <c r="O151" s="68"/>
      <c r="P151" s="170">
        <f>O151*H151</f>
        <v>0</v>
      </c>
      <c r="Q151" s="170">
        <v>0</v>
      </c>
      <c r="R151" s="170">
        <f>Q151*H151</f>
        <v>0</v>
      </c>
      <c r="S151" s="170">
        <v>0</v>
      </c>
      <c r="T151" s="171">
        <f>S151*H151</f>
        <v>0</v>
      </c>
      <c r="U151" s="31"/>
      <c r="V151" s="31"/>
      <c r="W151" s="31"/>
      <c r="X151" s="31"/>
      <c r="Y151" s="31"/>
      <c r="Z151" s="31"/>
      <c r="AA151" s="31"/>
      <c r="AB151" s="31"/>
      <c r="AC151" s="31"/>
      <c r="AD151" s="31"/>
      <c r="AE151" s="31"/>
      <c r="AR151" s="172" t="s">
        <v>140</v>
      </c>
      <c r="AT151" s="172" t="s">
        <v>135</v>
      </c>
      <c r="AU151" s="172" t="s">
        <v>78</v>
      </c>
      <c r="AY151" s="14" t="s">
        <v>141</v>
      </c>
      <c r="BE151" s="173">
        <f>IF(N151="základní",J151,0)</f>
        <v>0</v>
      </c>
      <c r="BF151" s="173">
        <f>IF(N151="snížená",J151,0)</f>
        <v>0</v>
      </c>
      <c r="BG151" s="173">
        <f>IF(N151="zákl. přenesená",J151,0)</f>
        <v>0</v>
      </c>
      <c r="BH151" s="173">
        <f>IF(N151="sníž. přenesená",J151,0)</f>
        <v>0</v>
      </c>
      <c r="BI151" s="173">
        <f>IF(N151="nulová",J151,0)</f>
        <v>0</v>
      </c>
      <c r="BJ151" s="14" t="s">
        <v>86</v>
      </c>
      <c r="BK151" s="173">
        <f>ROUND(I151*H151,2)</f>
        <v>0</v>
      </c>
      <c r="BL151" s="14" t="s">
        <v>140</v>
      </c>
      <c r="BM151" s="172" t="s">
        <v>2234</v>
      </c>
    </row>
    <row r="152" spans="1:65" s="2" customFormat="1" ht="39">
      <c r="A152" s="31"/>
      <c r="B152" s="32"/>
      <c r="C152" s="33"/>
      <c r="D152" s="174" t="s">
        <v>143</v>
      </c>
      <c r="E152" s="33"/>
      <c r="F152" s="175" t="s">
        <v>2235</v>
      </c>
      <c r="G152" s="33"/>
      <c r="H152" s="33"/>
      <c r="I152" s="176"/>
      <c r="J152" s="33"/>
      <c r="K152" s="33"/>
      <c r="L152" s="36"/>
      <c r="M152" s="177"/>
      <c r="N152" s="178"/>
      <c r="O152" s="68"/>
      <c r="P152" s="68"/>
      <c r="Q152" s="68"/>
      <c r="R152" s="68"/>
      <c r="S152" s="68"/>
      <c r="T152" s="69"/>
      <c r="U152" s="31"/>
      <c r="V152" s="31"/>
      <c r="W152" s="31"/>
      <c r="X152" s="31"/>
      <c r="Y152" s="31"/>
      <c r="Z152" s="31"/>
      <c r="AA152" s="31"/>
      <c r="AB152" s="31"/>
      <c r="AC152" s="31"/>
      <c r="AD152" s="31"/>
      <c r="AE152" s="31"/>
      <c r="AT152" s="14" t="s">
        <v>143</v>
      </c>
      <c r="AU152" s="14" t="s">
        <v>78</v>
      </c>
    </row>
    <row r="153" spans="1:65" s="2" customFormat="1" ht="33" customHeight="1">
      <c r="A153" s="31"/>
      <c r="B153" s="32"/>
      <c r="C153" s="161" t="s">
        <v>232</v>
      </c>
      <c r="D153" s="161" t="s">
        <v>135</v>
      </c>
      <c r="E153" s="162" t="s">
        <v>2236</v>
      </c>
      <c r="F153" s="163" t="s">
        <v>2237</v>
      </c>
      <c r="G153" s="164" t="s">
        <v>574</v>
      </c>
      <c r="H153" s="165">
        <v>2</v>
      </c>
      <c r="I153" s="166"/>
      <c r="J153" s="167">
        <f>ROUND(I153*H153,2)</f>
        <v>0</v>
      </c>
      <c r="K153" s="163" t="s">
        <v>139</v>
      </c>
      <c r="L153" s="36"/>
      <c r="M153" s="168" t="s">
        <v>1</v>
      </c>
      <c r="N153" s="169" t="s">
        <v>43</v>
      </c>
      <c r="O153" s="68"/>
      <c r="P153" s="170">
        <f>O153*H153</f>
        <v>0</v>
      </c>
      <c r="Q153" s="170">
        <v>0</v>
      </c>
      <c r="R153" s="170">
        <f>Q153*H153</f>
        <v>0</v>
      </c>
      <c r="S153" s="170">
        <v>0</v>
      </c>
      <c r="T153" s="171">
        <f>S153*H153</f>
        <v>0</v>
      </c>
      <c r="U153" s="31"/>
      <c r="V153" s="31"/>
      <c r="W153" s="31"/>
      <c r="X153" s="31"/>
      <c r="Y153" s="31"/>
      <c r="Z153" s="31"/>
      <c r="AA153" s="31"/>
      <c r="AB153" s="31"/>
      <c r="AC153" s="31"/>
      <c r="AD153" s="31"/>
      <c r="AE153" s="31"/>
      <c r="AR153" s="172" t="s">
        <v>140</v>
      </c>
      <c r="AT153" s="172" t="s">
        <v>135</v>
      </c>
      <c r="AU153" s="172" t="s">
        <v>78</v>
      </c>
      <c r="AY153" s="14" t="s">
        <v>141</v>
      </c>
      <c r="BE153" s="173">
        <f>IF(N153="základní",J153,0)</f>
        <v>0</v>
      </c>
      <c r="BF153" s="173">
        <f>IF(N153="snížená",J153,0)</f>
        <v>0</v>
      </c>
      <c r="BG153" s="173">
        <f>IF(N153="zákl. přenesená",J153,0)</f>
        <v>0</v>
      </c>
      <c r="BH153" s="173">
        <f>IF(N153="sníž. přenesená",J153,0)</f>
        <v>0</v>
      </c>
      <c r="BI153" s="173">
        <f>IF(N153="nulová",J153,0)</f>
        <v>0</v>
      </c>
      <c r="BJ153" s="14" t="s">
        <v>86</v>
      </c>
      <c r="BK153" s="173">
        <f>ROUND(I153*H153,2)</f>
        <v>0</v>
      </c>
      <c r="BL153" s="14" t="s">
        <v>140</v>
      </c>
      <c r="BM153" s="172" t="s">
        <v>2238</v>
      </c>
    </row>
    <row r="154" spans="1:65" s="2" customFormat="1" ht="39">
      <c r="A154" s="31"/>
      <c r="B154" s="32"/>
      <c r="C154" s="33"/>
      <c r="D154" s="174" t="s">
        <v>143</v>
      </c>
      <c r="E154" s="33"/>
      <c r="F154" s="175" t="s">
        <v>2239</v>
      </c>
      <c r="G154" s="33"/>
      <c r="H154" s="33"/>
      <c r="I154" s="176"/>
      <c r="J154" s="33"/>
      <c r="K154" s="33"/>
      <c r="L154" s="36"/>
      <c r="M154" s="177"/>
      <c r="N154" s="178"/>
      <c r="O154" s="68"/>
      <c r="P154" s="68"/>
      <c r="Q154" s="68"/>
      <c r="R154" s="68"/>
      <c r="S154" s="68"/>
      <c r="T154" s="69"/>
      <c r="U154" s="31"/>
      <c r="V154" s="31"/>
      <c r="W154" s="31"/>
      <c r="X154" s="31"/>
      <c r="Y154" s="31"/>
      <c r="Z154" s="31"/>
      <c r="AA154" s="31"/>
      <c r="AB154" s="31"/>
      <c r="AC154" s="31"/>
      <c r="AD154" s="31"/>
      <c r="AE154" s="31"/>
      <c r="AT154" s="14" t="s">
        <v>143</v>
      </c>
      <c r="AU154" s="14" t="s">
        <v>78</v>
      </c>
    </row>
    <row r="155" spans="1:65" s="2" customFormat="1" ht="33" customHeight="1">
      <c r="A155" s="31"/>
      <c r="B155" s="32"/>
      <c r="C155" s="161" t="s">
        <v>238</v>
      </c>
      <c r="D155" s="161" t="s">
        <v>135</v>
      </c>
      <c r="E155" s="162" t="s">
        <v>2240</v>
      </c>
      <c r="F155" s="163" t="s">
        <v>2241</v>
      </c>
      <c r="G155" s="164" t="s">
        <v>574</v>
      </c>
      <c r="H155" s="165">
        <v>2</v>
      </c>
      <c r="I155" s="166"/>
      <c r="J155" s="167">
        <f>ROUND(I155*H155,2)</f>
        <v>0</v>
      </c>
      <c r="K155" s="163" t="s">
        <v>139</v>
      </c>
      <c r="L155" s="36"/>
      <c r="M155" s="168" t="s">
        <v>1</v>
      </c>
      <c r="N155" s="169" t="s">
        <v>43</v>
      </c>
      <c r="O155" s="68"/>
      <c r="P155" s="170">
        <f>O155*H155</f>
        <v>0</v>
      </c>
      <c r="Q155" s="170">
        <v>0</v>
      </c>
      <c r="R155" s="170">
        <f>Q155*H155</f>
        <v>0</v>
      </c>
      <c r="S155" s="170">
        <v>0</v>
      </c>
      <c r="T155" s="171">
        <f>S155*H155</f>
        <v>0</v>
      </c>
      <c r="U155" s="31"/>
      <c r="V155" s="31"/>
      <c r="W155" s="31"/>
      <c r="X155" s="31"/>
      <c r="Y155" s="31"/>
      <c r="Z155" s="31"/>
      <c r="AA155" s="31"/>
      <c r="AB155" s="31"/>
      <c r="AC155" s="31"/>
      <c r="AD155" s="31"/>
      <c r="AE155" s="31"/>
      <c r="AR155" s="172" t="s">
        <v>140</v>
      </c>
      <c r="AT155" s="172" t="s">
        <v>135</v>
      </c>
      <c r="AU155" s="172" t="s">
        <v>78</v>
      </c>
      <c r="AY155" s="14" t="s">
        <v>141</v>
      </c>
      <c r="BE155" s="173">
        <f>IF(N155="základní",J155,0)</f>
        <v>0</v>
      </c>
      <c r="BF155" s="173">
        <f>IF(N155="snížená",J155,0)</f>
        <v>0</v>
      </c>
      <c r="BG155" s="173">
        <f>IF(N155="zákl. přenesená",J155,0)</f>
        <v>0</v>
      </c>
      <c r="BH155" s="173">
        <f>IF(N155="sníž. přenesená",J155,0)</f>
        <v>0</v>
      </c>
      <c r="BI155" s="173">
        <f>IF(N155="nulová",J155,0)</f>
        <v>0</v>
      </c>
      <c r="BJ155" s="14" t="s">
        <v>86</v>
      </c>
      <c r="BK155" s="173">
        <f>ROUND(I155*H155,2)</f>
        <v>0</v>
      </c>
      <c r="BL155" s="14" t="s">
        <v>140</v>
      </c>
      <c r="BM155" s="172" t="s">
        <v>2242</v>
      </c>
    </row>
    <row r="156" spans="1:65" s="2" customFormat="1" ht="39">
      <c r="A156" s="31"/>
      <c r="B156" s="32"/>
      <c r="C156" s="33"/>
      <c r="D156" s="174" t="s">
        <v>143</v>
      </c>
      <c r="E156" s="33"/>
      <c r="F156" s="175" t="s">
        <v>2243</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143</v>
      </c>
      <c r="AU156" s="14" t="s">
        <v>78</v>
      </c>
    </row>
    <row r="157" spans="1:65" s="2" customFormat="1" ht="24.2" customHeight="1">
      <c r="A157" s="31"/>
      <c r="B157" s="32"/>
      <c r="C157" s="161" t="s">
        <v>7</v>
      </c>
      <c r="D157" s="161" t="s">
        <v>135</v>
      </c>
      <c r="E157" s="162" t="s">
        <v>2244</v>
      </c>
      <c r="F157" s="163" t="s">
        <v>2245</v>
      </c>
      <c r="G157" s="164" t="s">
        <v>574</v>
      </c>
      <c r="H157" s="165">
        <v>2</v>
      </c>
      <c r="I157" s="166"/>
      <c r="J157" s="167">
        <f>ROUND(I157*H157,2)</f>
        <v>0</v>
      </c>
      <c r="K157" s="163" t="s">
        <v>139</v>
      </c>
      <c r="L157" s="36"/>
      <c r="M157" s="168" t="s">
        <v>1</v>
      </c>
      <c r="N157" s="169" t="s">
        <v>43</v>
      </c>
      <c r="O157" s="68"/>
      <c r="P157" s="170">
        <f>O157*H157</f>
        <v>0</v>
      </c>
      <c r="Q157" s="170">
        <v>0</v>
      </c>
      <c r="R157" s="170">
        <f>Q157*H157</f>
        <v>0</v>
      </c>
      <c r="S157" s="170">
        <v>0</v>
      </c>
      <c r="T157" s="171">
        <f>S157*H157</f>
        <v>0</v>
      </c>
      <c r="U157" s="31"/>
      <c r="V157" s="31"/>
      <c r="W157" s="31"/>
      <c r="X157" s="31"/>
      <c r="Y157" s="31"/>
      <c r="Z157" s="31"/>
      <c r="AA157" s="31"/>
      <c r="AB157" s="31"/>
      <c r="AC157" s="31"/>
      <c r="AD157" s="31"/>
      <c r="AE157" s="31"/>
      <c r="AR157" s="172" t="s">
        <v>140</v>
      </c>
      <c r="AT157" s="172" t="s">
        <v>135</v>
      </c>
      <c r="AU157" s="172" t="s">
        <v>78</v>
      </c>
      <c r="AY157" s="14" t="s">
        <v>141</v>
      </c>
      <c r="BE157" s="173">
        <f>IF(N157="základní",J157,0)</f>
        <v>0</v>
      </c>
      <c r="BF157" s="173">
        <f>IF(N157="snížená",J157,0)</f>
        <v>0</v>
      </c>
      <c r="BG157" s="173">
        <f>IF(N157="zákl. přenesená",J157,0)</f>
        <v>0</v>
      </c>
      <c r="BH157" s="173">
        <f>IF(N157="sníž. přenesená",J157,0)</f>
        <v>0</v>
      </c>
      <c r="BI157" s="173">
        <f>IF(N157="nulová",J157,0)</f>
        <v>0</v>
      </c>
      <c r="BJ157" s="14" t="s">
        <v>86</v>
      </c>
      <c r="BK157" s="173">
        <f>ROUND(I157*H157,2)</f>
        <v>0</v>
      </c>
      <c r="BL157" s="14" t="s">
        <v>140</v>
      </c>
      <c r="BM157" s="172" t="s">
        <v>2246</v>
      </c>
    </row>
    <row r="158" spans="1:65" s="2" customFormat="1" ht="39">
      <c r="A158" s="31"/>
      <c r="B158" s="32"/>
      <c r="C158" s="33"/>
      <c r="D158" s="174" t="s">
        <v>143</v>
      </c>
      <c r="E158" s="33"/>
      <c r="F158" s="175" t="s">
        <v>2247</v>
      </c>
      <c r="G158" s="33"/>
      <c r="H158" s="33"/>
      <c r="I158" s="176"/>
      <c r="J158" s="33"/>
      <c r="K158" s="33"/>
      <c r="L158" s="36"/>
      <c r="M158" s="177"/>
      <c r="N158" s="178"/>
      <c r="O158" s="68"/>
      <c r="P158" s="68"/>
      <c r="Q158" s="68"/>
      <c r="R158" s="68"/>
      <c r="S158" s="68"/>
      <c r="T158" s="69"/>
      <c r="U158" s="31"/>
      <c r="V158" s="31"/>
      <c r="W158" s="31"/>
      <c r="X158" s="31"/>
      <c r="Y158" s="31"/>
      <c r="Z158" s="31"/>
      <c r="AA158" s="31"/>
      <c r="AB158" s="31"/>
      <c r="AC158" s="31"/>
      <c r="AD158" s="31"/>
      <c r="AE158" s="31"/>
      <c r="AT158" s="14" t="s">
        <v>143</v>
      </c>
      <c r="AU158" s="14" t="s">
        <v>78</v>
      </c>
    </row>
    <row r="159" spans="1:65" s="2" customFormat="1" ht="37.9" customHeight="1">
      <c r="A159" s="31"/>
      <c r="B159" s="32"/>
      <c r="C159" s="161" t="s">
        <v>249</v>
      </c>
      <c r="D159" s="161" t="s">
        <v>135</v>
      </c>
      <c r="E159" s="162" t="s">
        <v>2248</v>
      </c>
      <c r="F159" s="163" t="s">
        <v>2249</v>
      </c>
      <c r="G159" s="164" t="s">
        <v>574</v>
      </c>
      <c r="H159" s="165">
        <v>2</v>
      </c>
      <c r="I159" s="166"/>
      <c r="J159" s="167">
        <f>ROUND(I159*H159,2)</f>
        <v>0</v>
      </c>
      <c r="K159" s="163" t="s">
        <v>139</v>
      </c>
      <c r="L159" s="36"/>
      <c r="M159" s="168" t="s">
        <v>1</v>
      </c>
      <c r="N159" s="169" t="s">
        <v>43</v>
      </c>
      <c r="O159" s="68"/>
      <c r="P159" s="170">
        <f>O159*H159</f>
        <v>0</v>
      </c>
      <c r="Q159" s="170">
        <v>0</v>
      </c>
      <c r="R159" s="170">
        <f>Q159*H159</f>
        <v>0</v>
      </c>
      <c r="S159" s="170">
        <v>0</v>
      </c>
      <c r="T159" s="171">
        <f>S159*H159</f>
        <v>0</v>
      </c>
      <c r="U159" s="31"/>
      <c r="V159" s="31"/>
      <c r="W159" s="31"/>
      <c r="X159" s="31"/>
      <c r="Y159" s="31"/>
      <c r="Z159" s="31"/>
      <c r="AA159" s="31"/>
      <c r="AB159" s="31"/>
      <c r="AC159" s="31"/>
      <c r="AD159" s="31"/>
      <c r="AE159" s="31"/>
      <c r="AR159" s="172" t="s">
        <v>140</v>
      </c>
      <c r="AT159" s="172" t="s">
        <v>135</v>
      </c>
      <c r="AU159" s="172" t="s">
        <v>78</v>
      </c>
      <c r="AY159" s="14" t="s">
        <v>141</v>
      </c>
      <c r="BE159" s="173">
        <f>IF(N159="základní",J159,0)</f>
        <v>0</v>
      </c>
      <c r="BF159" s="173">
        <f>IF(N159="snížená",J159,0)</f>
        <v>0</v>
      </c>
      <c r="BG159" s="173">
        <f>IF(N159="zákl. přenesená",J159,0)</f>
        <v>0</v>
      </c>
      <c r="BH159" s="173">
        <f>IF(N159="sníž. přenesená",J159,0)</f>
        <v>0</v>
      </c>
      <c r="BI159" s="173">
        <f>IF(N159="nulová",J159,0)</f>
        <v>0</v>
      </c>
      <c r="BJ159" s="14" t="s">
        <v>86</v>
      </c>
      <c r="BK159" s="173">
        <f>ROUND(I159*H159,2)</f>
        <v>0</v>
      </c>
      <c r="BL159" s="14" t="s">
        <v>140</v>
      </c>
      <c r="BM159" s="172" t="s">
        <v>2250</v>
      </c>
    </row>
    <row r="160" spans="1:65" s="2" customFormat="1" ht="39">
      <c r="A160" s="31"/>
      <c r="B160" s="32"/>
      <c r="C160" s="33"/>
      <c r="D160" s="174" t="s">
        <v>143</v>
      </c>
      <c r="E160" s="33"/>
      <c r="F160" s="175" t="s">
        <v>2251</v>
      </c>
      <c r="G160" s="33"/>
      <c r="H160" s="33"/>
      <c r="I160" s="176"/>
      <c r="J160" s="33"/>
      <c r="K160" s="33"/>
      <c r="L160" s="36"/>
      <c r="M160" s="177"/>
      <c r="N160" s="178"/>
      <c r="O160" s="68"/>
      <c r="P160" s="68"/>
      <c r="Q160" s="68"/>
      <c r="R160" s="68"/>
      <c r="S160" s="68"/>
      <c r="T160" s="69"/>
      <c r="U160" s="31"/>
      <c r="V160" s="31"/>
      <c r="W160" s="31"/>
      <c r="X160" s="31"/>
      <c r="Y160" s="31"/>
      <c r="Z160" s="31"/>
      <c r="AA160" s="31"/>
      <c r="AB160" s="31"/>
      <c r="AC160" s="31"/>
      <c r="AD160" s="31"/>
      <c r="AE160" s="31"/>
      <c r="AT160" s="14" t="s">
        <v>143</v>
      </c>
      <c r="AU160" s="14" t="s">
        <v>78</v>
      </c>
    </row>
    <row r="161" spans="1:65" s="2" customFormat="1" ht="24.2" customHeight="1">
      <c r="A161" s="31"/>
      <c r="B161" s="32"/>
      <c r="C161" s="161" t="s">
        <v>255</v>
      </c>
      <c r="D161" s="161" t="s">
        <v>135</v>
      </c>
      <c r="E161" s="162" t="s">
        <v>2252</v>
      </c>
      <c r="F161" s="163" t="s">
        <v>2253</v>
      </c>
      <c r="G161" s="164" t="s">
        <v>574</v>
      </c>
      <c r="H161" s="165">
        <v>2</v>
      </c>
      <c r="I161" s="166"/>
      <c r="J161" s="167">
        <f>ROUND(I161*H161,2)</f>
        <v>0</v>
      </c>
      <c r="K161" s="163" t="s">
        <v>139</v>
      </c>
      <c r="L161" s="36"/>
      <c r="M161" s="168" t="s">
        <v>1</v>
      </c>
      <c r="N161" s="169" t="s">
        <v>43</v>
      </c>
      <c r="O161" s="68"/>
      <c r="P161" s="170">
        <f>O161*H161</f>
        <v>0</v>
      </c>
      <c r="Q161" s="170">
        <v>0</v>
      </c>
      <c r="R161" s="170">
        <f>Q161*H161</f>
        <v>0</v>
      </c>
      <c r="S161" s="170">
        <v>0</v>
      </c>
      <c r="T161" s="171">
        <f>S161*H161</f>
        <v>0</v>
      </c>
      <c r="U161" s="31"/>
      <c r="V161" s="31"/>
      <c r="W161" s="31"/>
      <c r="X161" s="31"/>
      <c r="Y161" s="31"/>
      <c r="Z161" s="31"/>
      <c r="AA161" s="31"/>
      <c r="AB161" s="31"/>
      <c r="AC161" s="31"/>
      <c r="AD161" s="31"/>
      <c r="AE161" s="31"/>
      <c r="AR161" s="172" t="s">
        <v>140</v>
      </c>
      <c r="AT161" s="172" t="s">
        <v>135</v>
      </c>
      <c r="AU161" s="172" t="s">
        <v>78</v>
      </c>
      <c r="AY161" s="14" t="s">
        <v>141</v>
      </c>
      <c r="BE161" s="173">
        <f>IF(N161="základní",J161,0)</f>
        <v>0</v>
      </c>
      <c r="BF161" s="173">
        <f>IF(N161="snížená",J161,0)</f>
        <v>0</v>
      </c>
      <c r="BG161" s="173">
        <f>IF(N161="zákl. přenesená",J161,0)</f>
        <v>0</v>
      </c>
      <c r="BH161" s="173">
        <f>IF(N161="sníž. přenesená",J161,0)</f>
        <v>0</v>
      </c>
      <c r="BI161" s="173">
        <f>IF(N161="nulová",J161,0)</f>
        <v>0</v>
      </c>
      <c r="BJ161" s="14" t="s">
        <v>86</v>
      </c>
      <c r="BK161" s="173">
        <f>ROUND(I161*H161,2)</f>
        <v>0</v>
      </c>
      <c r="BL161" s="14" t="s">
        <v>140</v>
      </c>
      <c r="BM161" s="172" t="s">
        <v>2254</v>
      </c>
    </row>
    <row r="162" spans="1:65" s="2" customFormat="1" ht="29.25">
      <c r="A162" s="31"/>
      <c r="B162" s="32"/>
      <c r="C162" s="33"/>
      <c r="D162" s="174" t="s">
        <v>143</v>
      </c>
      <c r="E162" s="33"/>
      <c r="F162" s="175" t="s">
        <v>2255</v>
      </c>
      <c r="G162" s="33"/>
      <c r="H162" s="33"/>
      <c r="I162" s="176"/>
      <c r="J162" s="33"/>
      <c r="K162" s="33"/>
      <c r="L162" s="36"/>
      <c r="M162" s="177"/>
      <c r="N162" s="178"/>
      <c r="O162" s="68"/>
      <c r="P162" s="68"/>
      <c r="Q162" s="68"/>
      <c r="R162" s="68"/>
      <c r="S162" s="68"/>
      <c r="T162" s="69"/>
      <c r="U162" s="31"/>
      <c r="V162" s="31"/>
      <c r="W162" s="31"/>
      <c r="X162" s="31"/>
      <c r="Y162" s="31"/>
      <c r="Z162" s="31"/>
      <c r="AA162" s="31"/>
      <c r="AB162" s="31"/>
      <c r="AC162" s="31"/>
      <c r="AD162" s="31"/>
      <c r="AE162" s="31"/>
      <c r="AT162" s="14" t="s">
        <v>143</v>
      </c>
      <c r="AU162" s="14" t="s">
        <v>78</v>
      </c>
    </row>
    <row r="163" spans="1:65" s="2" customFormat="1" ht="24.2" customHeight="1">
      <c r="A163" s="31"/>
      <c r="B163" s="32"/>
      <c r="C163" s="161" t="s">
        <v>260</v>
      </c>
      <c r="D163" s="161" t="s">
        <v>135</v>
      </c>
      <c r="E163" s="162" t="s">
        <v>2256</v>
      </c>
      <c r="F163" s="163" t="s">
        <v>2257</v>
      </c>
      <c r="G163" s="164" t="s">
        <v>574</v>
      </c>
      <c r="H163" s="165">
        <v>2</v>
      </c>
      <c r="I163" s="166"/>
      <c r="J163" s="167">
        <f>ROUND(I163*H163,2)</f>
        <v>0</v>
      </c>
      <c r="K163" s="163" t="s">
        <v>139</v>
      </c>
      <c r="L163" s="36"/>
      <c r="M163" s="168" t="s">
        <v>1</v>
      </c>
      <c r="N163" s="169" t="s">
        <v>43</v>
      </c>
      <c r="O163" s="68"/>
      <c r="P163" s="170">
        <f>O163*H163</f>
        <v>0</v>
      </c>
      <c r="Q163" s="170">
        <v>0</v>
      </c>
      <c r="R163" s="170">
        <f>Q163*H163</f>
        <v>0</v>
      </c>
      <c r="S163" s="170">
        <v>0</v>
      </c>
      <c r="T163" s="171">
        <f>S163*H163</f>
        <v>0</v>
      </c>
      <c r="U163" s="31"/>
      <c r="V163" s="31"/>
      <c r="W163" s="31"/>
      <c r="X163" s="31"/>
      <c r="Y163" s="31"/>
      <c r="Z163" s="31"/>
      <c r="AA163" s="31"/>
      <c r="AB163" s="31"/>
      <c r="AC163" s="31"/>
      <c r="AD163" s="31"/>
      <c r="AE163" s="31"/>
      <c r="AR163" s="172" t="s">
        <v>140</v>
      </c>
      <c r="AT163" s="172" t="s">
        <v>135</v>
      </c>
      <c r="AU163" s="172" t="s">
        <v>78</v>
      </c>
      <c r="AY163" s="14" t="s">
        <v>141</v>
      </c>
      <c r="BE163" s="173">
        <f>IF(N163="základní",J163,0)</f>
        <v>0</v>
      </c>
      <c r="BF163" s="173">
        <f>IF(N163="snížená",J163,0)</f>
        <v>0</v>
      </c>
      <c r="BG163" s="173">
        <f>IF(N163="zákl. přenesená",J163,0)</f>
        <v>0</v>
      </c>
      <c r="BH163" s="173">
        <f>IF(N163="sníž. přenesená",J163,0)</f>
        <v>0</v>
      </c>
      <c r="BI163" s="173">
        <f>IF(N163="nulová",J163,0)</f>
        <v>0</v>
      </c>
      <c r="BJ163" s="14" t="s">
        <v>86</v>
      </c>
      <c r="BK163" s="173">
        <f>ROUND(I163*H163,2)</f>
        <v>0</v>
      </c>
      <c r="BL163" s="14" t="s">
        <v>140</v>
      </c>
      <c r="BM163" s="172" t="s">
        <v>2258</v>
      </c>
    </row>
    <row r="164" spans="1:65" s="2" customFormat="1" ht="29.25">
      <c r="A164" s="31"/>
      <c r="B164" s="32"/>
      <c r="C164" s="33"/>
      <c r="D164" s="174" t="s">
        <v>143</v>
      </c>
      <c r="E164" s="33"/>
      <c r="F164" s="175" t="s">
        <v>2259</v>
      </c>
      <c r="G164" s="33"/>
      <c r="H164" s="33"/>
      <c r="I164" s="176"/>
      <c r="J164" s="33"/>
      <c r="K164" s="33"/>
      <c r="L164" s="36"/>
      <c r="M164" s="177"/>
      <c r="N164" s="178"/>
      <c r="O164" s="68"/>
      <c r="P164" s="68"/>
      <c r="Q164" s="68"/>
      <c r="R164" s="68"/>
      <c r="S164" s="68"/>
      <c r="T164" s="69"/>
      <c r="U164" s="31"/>
      <c r="V164" s="31"/>
      <c r="W164" s="31"/>
      <c r="X164" s="31"/>
      <c r="Y164" s="31"/>
      <c r="Z164" s="31"/>
      <c r="AA164" s="31"/>
      <c r="AB164" s="31"/>
      <c r="AC164" s="31"/>
      <c r="AD164" s="31"/>
      <c r="AE164" s="31"/>
      <c r="AT164" s="14" t="s">
        <v>143</v>
      </c>
      <c r="AU164" s="14" t="s">
        <v>78</v>
      </c>
    </row>
    <row r="165" spans="1:65" s="2" customFormat="1" ht="24.2" customHeight="1">
      <c r="A165" s="31"/>
      <c r="B165" s="32"/>
      <c r="C165" s="161" t="s">
        <v>265</v>
      </c>
      <c r="D165" s="161" t="s">
        <v>135</v>
      </c>
      <c r="E165" s="162" t="s">
        <v>2260</v>
      </c>
      <c r="F165" s="163" t="s">
        <v>2261</v>
      </c>
      <c r="G165" s="164" t="s">
        <v>574</v>
      </c>
      <c r="H165" s="165">
        <v>2</v>
      </c>
      <c r="I165" s="166"/>
      <c r="J165" s="167">
        <f>ROUND(I165*H165,2)</f>
        <v>0</v>
      </c>
      <c r="K165" s="163" t="s">
        <v>139</v>
      </c>
      <c r="L165" s="36"/>
      <c r="M165" s="168" t="s">
        <v>1</v>
      </c>
      <c r="N165" s="169" t="s">
        <v>43</v>
      </c>
      <c r="O165" s="68"/>
      <c r="P165" s="170">
        <f>O165*H165</f>
        <v>0</v>
      </c>
      <c r="Q165" s="170">
        <v>0</v>
      </c>
      <c r="R165" s="170">
        <f>Q165*H165</f>
        <v>0</v>
      </c>
      <c r="S165" s="170">
        <v>0</v>
      </c>
      <c r="T165" s="171">
        <f>S165*H165</f>
        <v>0</v>
      </c>
      <c r="U165" s="31"/>
      <c r="V165" s="31"/>
      <c r="W165" s="31"/>
      <c r="X165" s="31"/>
      <c r="Y165" s="31"/>
      <c r="Z165" s="31"/>
      <c r="AA165" s="31"/>
      <c r="AB165" s="31"/>
      <c r="AC165" s="31"/>
      <c r="AD165" s="31"/>
      <c r="AE165" s="31"/>
      <c r="AR165" s="172" t="s">
        <v>140</v>
      </c>
      <c r="AT165" s="172" t="s">
        <v>135</v>
      </c>
      <c r="AU165" s="172" t="s">
        <v>78</v>
      </c>
      <c r="AY165" s="14" t="s">
        <v>141</v>
      </c>
      <c r="BE165" s="173">
        <f>IF(N165="základní",J165,0)</f>
        <v>0</v>
      </c>
      <c r="BF165" s="173">
        <f>IF(N165="snížená",J165,0)</f>
        <v>0</v>
      </c>
      <c r="BG165" s="173">
        <f>IF(N165="zákl. přenesená",J165,0)</f>
        <v>0</v>
      </c>
      <c r="BH165" s="173">
        <f>IF(N165="sníž. přenesená",J165,0)</f>
        <v>0</v>
      </c>
      <c r="BI165" s="173">
        <f>IF(N165="nulová",J165,0)</f>
        <v>0</v>
      </c>
      <c r="BJ165" s="14" t="s">
        <v>86</v>
      </c>
      <c r="BK165" s="173">
        <f>ROUND(I165*H165,2)</f>
        <v>0</v>
      </c>
      <c r="BL165" s="14" t="s">
        <v>140</v>
      </c>
      <c r="BM165" s="172" t="s">
        <v>2262</v>
      </c>
    </row>
    <row r="166" spans="1:65" s="2" customFormat="1" ht="39">
      <c r="A166" s="31"/>
      <c r="B166" s="32"/>
      <c r="C166" s="33"/>
      <c r="D166" s="174" t="s">
        <v>143</v>
      </c>
      <c r="E166" s="33"/>
      <c r="F166" s="175" t="s">
        <v>2263</v>
      </c>
      <c r="G166" s="33"/>
      <c r="H166" s="33"/>
      <c r="I166" s="176"/>
      <c r="J166" s="33"/>
      <c r="K166" s="33"/>
      <c r="L166" s="36"/>
      <c r="M166" s="177"/>
      <c r="N166" s="178"/>
      <c r="O166" s="68"/>
      <c r="P166" s="68"/>
      <c r="Q166" s="68"/>
      <c r="R166" s="68"/>
      <c r="S166" s="68"/>
      <c r="T166" s="69"/>
      <c r="U166" s="31"/>
      <c r="V166" s="31"/>
      <c r="W166" s="31"/>
      <c r="X166" s="31"/>
      <c r="Y166" s="31"/>
      <c r="Z166" s="31"/>
      <c r="AA166" s="31"/>
      <c r="AB166" s="31"/>
      <c r="AC166" s="31"/>
      <c r="AD166" s="31"/>
      <c r="AE166" s="31"/>
      <c r="AT166" s="14" t="s">
        <v>143</v>
      </c>
      <c r="AU166" s="14" t="s">
        <v>78</v>
      </c>
    </row>
    <row r="167" spans="1:65" s="2" customFormat="1" ht="24.2" customHeight="1">
      <c r="A167" s="31"/>
      <c r="B167" s="32"/>
      <c r="C167" s="161" t="s">
        <v>270</v>
      </c>
      <c r="D167" s="161" t="s">
        <v>135</v>
      </c>
      <c r="E167" s="162" t="s">
        <v>2264</v>
      </c>
      <c r="F167" s="163" t="s">
        <v>2265</v>
      </c>
      <c r="G167" s="164" t="s">
        <v>574</v>
      </c>
      <c r="H167" s="165">
        <v>2</v>
      </c>
      <c r="I167" s="166"/>
      <c r="J167" s="167">
        <f>ROUND(I167*H167,2)</f>
        <v>0</v>
      </c>
      <c r="K167" s="163" t="s">
        <v>139</v>
      </c>
      <c r="L167" s="36"/>
      <c r="M167" s="168" t="s">
        <v>1</v>
      </c>
      <c r="N167" s="169" t="s">
        <v>43</v>
      </c>
      <c r="O167" s="68"/>
      <c r="P167" s="170">
        <f>O167*H167</f>
        <v>0</v>
      </c>
      <c r="Q167" s="170">
        <v>0</v>
      </c>
      <c r="R167" s="170">
        <f>Q167*H167</f>
        <v>0</v>
      </c>
      <c r="S167" s="170">
        <v>0</v>
      </c>
      <c r="T167" s="171">
        <f>S167*H167</f>
        <v>0</v>
      </c>
      <c r="U167" s="31"/>
      <c r="V167" s="31"/>
      <c r="W167" s="31"/>
      <c r="X167" s="31"/>
      <c r="Y167" s="31"/>
      <c r="Z167" s="31"/>
      <c r="AA167" s="31"/>
      <c r="AB167" s="31"/>
      <c r="AC167" s="31"/>
      <c r="AD167" s="31"/>
      <c r="AE167" s="31"/>
      <c r="AR167" s="172" t="s">
        <v>140</v>
      </c>
      <c r="AT167" s="172" t="s">
        <v>135</v>
      </c>
      <c r="AU167" s="172" t="s">
        <v>78</v>
      </c>
      <c r="AY167" s="14" t="s">
        <v>141</v>
      </c>
      <c r="BE167" s="173">
        <f>IF(N167="základní",J167,0)</f>
        <v>0</v>
      </c>
      <c r="BF167" s="173">
        <f>IF(N167="snížená",J167,0)</f>
        <v>0</v>
      </c>
      <c r="BG167" s="173">
        <f>IF(N167="zákl. přenesená",J167,0)</f>
        <v>0</v>
      </c>
      <c r="BH167" s="173">
        <f>IF(N167="sníž. přenesená",J167,0)</f>
        <v>0</v>
      </c>
      <c r="BI167" s="173">
        <f>IF(N167="nulová",J167,0)</f>
        <v>0</v>
      </c>
      <c r="BJ167" s="14" t="s">
        <v>86</v>
      </c>
      <c r="BK167" s="173">
        <f>ROUND(I167*H167,2)</f>
        <v>0</v>
      </c>
      <c r="BL167" s="14" t="s">
        <v>140</v>
      </c>
      <c r="BM167" s="172" t="s">
        <v>2266</v>
      </c>
    </row>
    <row r="168" spans="1:65" s="2" customFormat="1" ht="39">
      <c r="A168" s="31"/>
      <c r="B168" s="32"/>
      <c r="C168" s="33"/>
      <c r="D168" s="174" t="s">
        <v>143</v>
      </c>
      <c r="E168" s="33"/>
      <c r="F168" s="175" t="s">
        <v>2267</v>
      </c>
      <c r="G168" s="33"/>
      <c r="H168" s="33"/>
      <c r="I168" s="176"/>
      <c r="J168" s="33"/>
      <c r="K168" s="33"/>
      <c r="L168" s="36"/>
      <c r="M168" s="177"/>
      <c r="N168" s="178"/>
      <c r="O168" s="68"/>
      <c r="P168" s="68"/>
      <c r="Q168" s="68"/>
      <c r="R168" s="68"/>
      <c r="S168" s="68"/>
      <c r="T168" s="69"/>
      <c r="U168" s="31"/>
      <c r="V168" s="31"/>
      <c r="W168" s="31"/>
      <c r="X168" s="31"/>
      <c r="Y168" s="31"/>
      <c r="Z168" s="31"/>
      <c r="AA168" s="31"/>
      <c r="AB168" s="31"/>
      <c r="AC168" s="31"/>
      <c r="AD168" s="31"/>
      <c r="AE168" s="31"/>
      <c r="AT168" s="14" t="s">
        <v>143</v>
      </c>
      <c r="AU168" s="14" t="s">
        <v>78</v>
      </c>
    </row>
    <row r="169" spans="1:65" s="2" customFormat="1" ht="16.5" customHeight="1">
      <c r="A169" s="31"/>
      <c r="B169" s="32"/>
      <c r="C169" s="161" t="s">
        <v>275</v>
      </c>
      <c r="D169" s="161" t="s">
        <v>135</v>
      </c>
      <c r="E169" s="162" t="s">
        <v>2268</v>
      </c>
      <c r="F169" s="163" t="s">
        <v>2269</v>
      </c>
      <c r="G169" s="164" t="s">
        <v>574</v>
      </c>
      <c r="H169" s="165">
        <v>2</v>
      </c>
      <c r="I169" s="166"/>
      <c r="J169" s="167">
        <f>ROUND(I169*H169,2)</f>
        <v>0</v>
      </c>
      <c r="K169" s="163" t="s">
        <v>139</v>
      </c>
      <c r="L169" s="36"/>
      <c r="M169" s="168" t="s">
        <v>1</v>
      </c>
      <c r="N169" s="169" t="s">
        <v>43</v>
      </c>
      <c r="O169" s="68"/>
      <c r="P169" s="170">
        <f>O169*H169</f>
        <v>0</v>
      </c>
      <c r="Q169" s="170">
        <v>0</v>
      </c>
      <c r="R169" s="170">
        <f>Q169*H169</f>
        <v>0</v>
      </c>
      <c r="S169" s="170">
        <v>0</v>
      </c>
      <c r="T169" s="171">
        <f>S169*H169</f>
        <v>0</v>
      </c>
      <c r="U169" s="31"/>
      <c r="V169" s="31"/>
      <c r="W169" s="31"/>
      <c r="X169" s="31"/>
      <c r="Y169" s="31"/>
      <c r="Z169" s="31"/>
      <c r="AA169" s="31"/>
      <c r="AB169" s="31"/>
      <c r="AC169" s="31"/>
      <c r="AD169" s="31"/>
      <c r="AE169" s="31"/>
      <c r="AR169" s="172" t="s">
        <v>140</v>
      </c>
      <c r="AT169" s="172" t="s">
        <v>135</v>
      </c>
      <c r="AU169" s="172" t="s">
        <v>78</v>
      </c>
      <c r="AY169" s="14" t="s">
        <v>141</v>
      </c>
      <c r="BE169" s="173">
        <f>IF(N169="základní",J169,0)</f>
        <v>0</v>
      </c>
      <c r="BF169" s="173">
        <f>IF(N169="snížená",J169,0)</f>
        <v>0</v>
      </c>
      <c r="BG169" s="173">
        <f>IF(N169="zákl. přenesená",J169,0)</f>
        <v>0</v>
      </c>
      <c r="BH169" s="173">
        <f>IF(N169="sníž. přenesená",J169,0)</f>
        <v>0</v>
      </c>
      <c r="BI169" s="173">
        <f>IF(N169="nulová",J169,0)</f>
        <v>0</v>
      </c>
      <c r="BJ169" s="14" t="s">
        <v>86</v>
      </c>
      <c r="BK169" s="173">
        <f>ROUND(I169*H169,2)</f>
        <v>0</v>
      </c>
      <c r="BL169" s="14" t="s">
        <v>140</v>
      </c>
      <c r="BM169" s="172" t="s">
        <v>2270</v>
      </c>
    </row>
    <row r="170" spans="1:65" s="2" customFormat="1" ht="29.25">
      <c r="A170" s="31"/>
      <c r="B170" s="32"/>
      <c r="C170" s="33"/>
      <c r="D170" s="174" t="s">
        <v>143</v>
      </c>
      <c r="E170" s="33"/>
      <c r="F170" s="175" t="s">
        <v>2271</v>
      </c>
      <c r="G170" s="33"/>
      <c r="H170" s="33"/>
      <c r="I170" s="176"/>
      <c r="J170" s="33"/>
      <c r="K170" s="33"/>
      <c r="L170" s="36"/>
      <c r="M170" s="177"/>
      <c r="N170" s="178"/>
      <c r="O170" s="68"/>
      <c r="P170" s="68"/>
      <c r="Q170" s="68"/>
      <c r="R170" s="68"/>
      <c r="S170" s="68"/>
      <c r="T170" s="69"/>
      <c r="U170" s="31"/>
      <c r="V170" s="31"/>
      <c r="W170" s="31"/>
      <c r="X170" s="31"/>
      <c r="Y170" s="31"/>
      <c r="Z170" s="31"/>
      <c r="AA170" s="31"/>
      <c r="AB170" s="31"/>
      <c r="AC170" s="31"/>
      <c r="AD170" s="31"/>
      <c r="AE170" s="31"/>
      <c r="AT170" s="14" t="s">
        <v>143</v>
      </c>
      <c r="AU170" s="14" t="s">
        <v>78</v>
      </c>
    </row>
    <row r="171" spans="1:65" s="2" customFormat="1" ht="16.5" customHeight="1">
      <c r="A171" s="31"/>
      <c r="B171" s="32"/>
      <c r="C171" s="161" t="s">
        <v>280</v>
      </c>
      <c r="D171" s="161" t="s">
        <v>135</v>
      </c>
      <c r="E171" s="162" t="s">
        <v>2272</v>
      </c>
      <c r="F171" s="163" t="s">
        <v>2273</v>
      </c>
      <c r="G171" s="164" t="s">
        <v>574</v>
      </c>
      <c r="H171" s="165">
        <v>2</v>
      </c>
      <c r="I171" s="166"/>
      <c r="J171" s="167">
        <f>ROUND(I171*H171,2)</f>
        <v>0</v>
      </c>
      <c r="K171" s="163" t="s">
        <v>139</v>
      </c>
      <c r="L171" s="36"/>
      <c r="M171" s="168" t="s">
        <v>1</v>
      </c>
      <c r="N171" s="169" t="s">
        <v>43</v>
      </c>
      <c r="O171" s="68"/>
      <c r="P171" s="170">
        <f>O171*H171</f>
        <v>0</v>
      </c>
      <c r="Q171" s="170">
        <v>0</v>
      </c>
      <c r="R171" s="170">
        <f>Q171*H171</f>
        <v>0</v>
      </c>
      <c r="S171" s="170">
        <v>0</v>
      </c>
      <c r="T171" s="171">
        <f>S171*H171</f>
        <v>0</v>
      </c>
      <c r="U171" s="31"/>
      <c r="V171" s="31"/>
      <c r="W171" s="31"/>
      <c r="X171" s="31"/>
      <c r="Y171" s="31"/>
      <c r="Z171" s="31"/>
      <c r="AA171" s="31"/>
      <c r="AB171" s="31"/>
      <c r="AC171" s="31"/>
      <c r="AD171" s="31"/>
      <c r="AE171" s="31"/>
      <c r="AR171" s="172" t="s">
        <v>140</v>
      </c>
      <c r="AT171" s="172" t="s">
        <v>135</v>
      </c>
      <c r="AU171" s="172" t="s">
        <v>78</v>
      </c>
      <c r="AY171" s="14" t="s">
        <v>141</v>
      </c>
      <c r="BE171" s="173">
        <f>IF(N171="základní",J171,0)</f>
        <v>0</v>
      </c>
      <c r="BF171" s="173">
        <f>IF(N171="snížená",J171,0)</f>
        <v>0</v>
      </c>
      <c r="BG171" s="173">
        <f>IF(N171="zákl. přenesená",J171,0)</f>
        <v>0</v>
      </c>
      <c r="BH171" s="173">
        <f>IF(N171="sníž. přenesená",J171,0)</f>
        <v>0</v>
      </c>
      <c r="BI171" s="173">
        <f>IF(N171="nulová",J171,0)</f>
        <v>0</v>
      </c>
      <c r="BJ171" s="14" t="s">
        <v>86</v>
      </c>
      <c r="BK171" s="173">
        <f>ROUND(I171*H171,2)</f>
        <v>0</v>
      </c>
      <c r="BL171" s="14" t="s">
        <v>140</v>
      </c>
      <c r="BM171" s="172" t="s">
        <v>2274</v>
      </c>
    </row>
    <row r="172" spans="1:65" s="2" customFormat="1" ht="29.25">
      <c r="A172" s="31"/>
      <c r="B172" s="32"/>
      <c r="C172" s="33"/>
      <c r="D172" s="174" t="s">
        <v>143</v>
      </c>
      <c r="E172" s="33"/>
      <c r="F172" s="175" t="s">
        <v>2275</v>
      </c>
      <c r="G172" s="33"/>
      <c r="H172" s="33"/>
      <c r="I172" s="176"/>
      <c r="J172" s="33"/>
      <c r="K172" s="33"/>
      <c r="L172" s="36"/>
      <c r="M172" s="177"/>
      <c r="N172" s="178"/>
      <c r="O172" s="68"/>
      <c r="P172" s="68"/>
      <c r="Q172" s="68"/>
      <c r="R172" s="68"/>
      <c r="S172" s="68"/>
      <c r="T172" s="69"/>
      <c r="U172" s="31"/>
      <c r="V172" s="31"/>
      <c r="W172" s="31"/>
      <c r="X172" s="31"/>
      <c r="Y172" s="31"/>
      <c r="Z172" s="31"/>
      <c r="AA172" s="31"/>
      <c r="AB172" s="31"/>
      <c r="AC172" s="31"/>
      <c r="AD172" s="31"/>
      <c r="AE172" s="31"/>
      <c r="AT172" s="14" t="s">
        <v>143</v>
      </c>
      <c r="AU172" s="14" t="s">
        <v>78</v>
      </c>
    </row>
    <row r="173" spans="1:65" s="2" customFormat="1" ht="16.5" customHeight="1">
      <c r="A173" s="31"/>
      <c r="B173" s="32"/>
      <c r="C173" s="161" t="s">
        <v>285</v>
      </c>
      <c r="D173" s="161" t="s">
        <v>135</v>
      </c>
      <c r="E173" s="162" t="s">
        <v>2276</v>
      </c>
      <c r="F173" s="163" t="s">
        <v>2277</v>
      </c>
      <c r="G173" s="164" t="s">
        <v>574</v>
      </c>
      <c r="H173" s="165">
        <v>2</v>
      </c>
      <c r="I173" s="166"/>
      <c r="J173" s="167">
        <f>ROUND(I173*H173,2)</f>
        <v>0</v>
      </c>
      <c r="K173" s="163" t="s">
        <v>139</v>
      </c>
      <c r="L173" s="36"/>
      <c r="M173" s="168" t="s">
        <v>1</v>
      </c>
      <c r="N173" s="169" t="s">
        <v>43</v>
      </c>
      <c r="O173" s="68"/>
      <c r="P173" s="170">
        <f>O173*H173</f>
        <v>0</v>
      </c>
      <c r="Q173" s="170">
        <v>0</v>
      </c>
      <c r="R173" s="170">
        <f>Q173*H173</f>
        <v>0</v>
      </c>
      <c r="S173" s="170">
        <v>0</v>
      </c>
      <c r="T173" s="171">
        <f>S173*H173</f>
        <v>0</v>
      </c>
      <c r="U173" s="31"/>
      <c r="V173" s="31"/>
      <c r="W173" s="31"/>
      <c r="X173" s="31"/>
      <c r="Y173" s="31"/>
      <c r="Z173" s="31"/>
      <c r="AA173" s="31"/>
      <c r="AB173" s="31"/>
      <c r="AC173" s="31"/>
      <c r="AD173" s="31"/>
      <c r="AE173" s="31"/>
      <c r="AR173" s="172" t="s">
        <v>140</v>
      </c>
      <c r="AT173" s="172" t="s">
        <v>135</v>
      </c>
      <c r="AU173" s="172" t="s">
        <v>78</v>
      </c>
      <c r="AY173" s="14" t="s">
        <v>141</v>
      </c>
      <c r="BE173" s="173">
        <f>IF(N173="základní",J173,0)</f>
        <v>0</v>
      </c>
      <c r="BF173" s="173">
        <f>IF(N173="snížená",J173,0)</f>
        <v>0</v>
      </c>
      <c r="BG173" s="173">
        <f>IF(N173="zákl. přenesená",J173,0)</f>
        <v>0</v>
      </c>
      <c r="BH173" s="173">
        <f>IF(N173="sníž. přenesená",J173,0)</f>
        <v>0</v>
      </c>
      <c r="BI173" s="173">
        <f>IF(N173="nulová",J173,0)</f>
        <v>0</v>
      </c>
      <c r="BJ173" s="14" t="s">
        <v>86</v>
      </c>
      <c r="BK173" s="173">
        <f>ROUND(I173*H173,2)</f>
        <v>0</v>
      </c>
      <c r="BL173" s="14" t="s">
        <v>140</v>
      </c>
      <c r="BM173" s="172" t="s">
        <v>2278</v>
      </c>
    </row>
    <row r="174" spans="1:65" s="2" customFormat="1" ht="29.25">
      <c r="A174" s="31"/>
      <c r="B174" s="32"/>
      <c r="C174" s="33"/>
      <c r="D174" s="174" t="s">
        <v>143</v>
      </c>
      <c r="E174" s="33"/>
      <c r="F174" s="175" t="s">
        <v>2279</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143</v>
      </c>
      <c r="AU174" s="14" t="s">
        <v>78</v>
      </c>
    </row>
    <row r="175" spans="1:65" s="2" customFormat="1" ht="16.5" customHeight="1">
      <c r="A175" s="31"/>
      <c r="B175" s="32"/>
      <c r="C175" s="161" t="s">
        <v>290</v>
      </c>
      <c r="D175" s="161" t="s">
        <v>135</v>
      </c>
      <c r="E175" s="162" t="s">
        <v>2280</v>
      </c>
      <c r="F175" s="163" t="s">
        <v>2281</v>
      </c>
      <c r="G175" s="164" t="s">
        <v>574</v>
      </c>
      <c r="H175" s="165">
        <v>2</v>
      </c>
      <c r="I175" s="166"/>
      <c r="J175" s="167">
        <f>ROUND(I175*H175,2)</f>
        <v>0</v>
      </c>
      <c r="K175" s="163" t="s">
        <v>139</v>
      </c>
      <c r="L175" s="36"/>
      <c r="M175" s="168" t="s">
        <v>1</v>
      </c>
      <c r="N175" s="169" t="s">
        <v>43</v>
      </c>
      <c r="O175" s="68"/>
      <c r="P175" s="170">
        <f>O175*H175</f>
        <v>0</v>
      </c>
      <c r="Q175" s="170">
        <v>0</v>
      </c>
      <c r="R175" s="170">
        <f>Q175*H175</f>
        <v>0</v>
      </c>
      <c r="S175" s="170">
        <v>0</v>
      </c>
      <c r="T175" s="171">
        <f>S175*H175</f>
        <v>0</v>
      </c>
      <c r="U175" s="31"/>
      <c r="V175" s="31"/>
      <c r="W175" s="31"/>
      <c r="X175" s="31"/>
      <c r="Y175" s="31"/>
      <c r="Z175" s="31"/>
      <c r="AA175" s="31"/>
      <c r="AB175" s="31"/>
      <c r="AC175" s="31"/>
      <c r="AD175" s="31"/>
      <c r="AE175" s="31"/>
      <c r="AR175" s="172" t="s">
        <v>140</v>
      </c>
      <c r="AT175" s="172" t="s">
        <v>135</v>
      </c>
      <c r="AU175" s="172" t="s">
        <v>78</v>
      </c>
      <c r="AY175" s="14" t="s">
        <v>141</v>
      </c>
      <c r="BE175" s="173">
        <f>IF(N175="základní",J175,0)</f>
        <v>0</v>
      </c>
      <c r="BF175" s="173">
        <f>IF(N175="snížená",J175,0)</f>
        <v>0</v>
      </c>
      <c r="BG175" s="173">
        <f>IF(N175="zákl. přenesená",J175,0)</f>
        <v>0</v>
      </c>
      <c r="BH175" s="173">
        <f>IF(N175="sníž. přenesená",J175,0)</f>
        <v>0</v>
      </c>
      <c r="BI175" s="173">
        <f>IF(N175="nulová",J175,0)</f>
        <v>0</v>
      </c>
      <c r="BJ175" s="14" t="s">
        <v>86</v>
      </c>
      <c r="BK175" s="173">
        <f>ROUND(I175*H175,2)</f>
        <v>0</v>
      </c>
      <c r="BL175" s="14" t="s">
        <v>140</v>
      </c>
      <c r="BM175" s="172" t="s">
        <v>2282</v>
      </c>
    </row>
    <row r="176" spans="1:65" s="2" customFormat="1" ht="29.25">
      <c r="A176" s="31"/>
      <c r="B176" s="32"/>
      <c r="C176" s="33"/>
      <c r="D176" s="174" t="s">
        <v>143</v>
      </c>
      <c r="E176" s="33"/>
      <c r="F176" s="175" t="s">
        <v>2283</v>
      </c>
      <c r="G176" s="33"/>
      <c r="H176" s="33"/>
      <c r="I176" s="176"/>
      <c r="J176" s="33"/>
      <c r="K176" s="33"/>
      <c r="L176" s="36"/>
      <c r="M176" s="177"/>
      <c r="N176" s="178"/>
      <c r="O176" s="68"/>
      <c r="P176" s="68"/>
      <c r="Q176" s="68"/>
      <c r="R176" s="68"/>
      <c r="S176" s="68"/>
      <c r="T176" s="69"/>
      <c r="U176" s="31"/>
      <c r="V176" s="31"/>
      <c r="W176" s="31"/>
      <c r="X176" s="31"/>
      <c r="Y176" s="31"/>
      <c r="Z176" s="31"/>
      <c r="AA176" s="31"/>
      <c r="AB176" s="31"/>
      <c r="AC176" s="31"/>
      <c r="AD176" s="31"/>
      <c r="AE176" s="31"/>
      <c r="AT176" s="14" t="s">
        <v>143</v>
      </c>
      <c r="AU176" s="14" t="s">
        <v>78</v>
      </c>
    </row>
    <row r="177" spans="1:65" s="2" customFormat="1" ht="24.2" customHeight="1">
      <c r="A177" s="31"/>
      <c r="B177" s="32"/>
      <c r="C177" s="161" t="s">
        <v>295</v>
      </c>
      <c r="D177" s="161" t="s">
        <v>135</v>
      </c>
      <c r="E177" s="162" t="s">
        <v>2284</v>
      </c>
      <c r="F177" s="163" t="s">
        <v>2285</v>
      </c>
      <c r="G177" s="164" t="s">
        <v>172</v>
      </c>
      <c r="H177" s="165">
        <v>2</v>
      </c>
      <c r="I177" s="166"/>
      <c r="J177" s="167">
        <f>ROUND(I177*H177,2)</f>
        <v>0</v>
      </c>
      <c r="K177" s="163" t="s">
        <v>139</v>
      </c>
      <c r="L177" s="36"/>
      <c r="M177" s="168" t="s">
        <v>1</v>
      </c>
      <c r="N177" s="169" t="s">
        <v>43</v>
      </c>
      <c r="O177" s="68"/>
      <c r="P177" s="170">
        <f>O177*H177</f>
        <v>0</v>
      </c>
      <c r="Q177" s="170">
        <v>0</v>
      </c>
      <c r="R177" s="170">
        <f>Q177*H177</f>
        <v>0</v>
      </c>
      <c r="S177" s="170">
        <v>0</v>
      </c>
      <c r="T177" s="171">
        <f>S177*H177</f>
        <v>0</v>
      </c>
      <c r="U177" s="31"/>
      <c r="V177" s="31"/>
      <c r="W177" s="31"/>
      <c r="X177" s="31"/>
      <c r="Y177" s="31"/>
      <c r="Z177" s="31"/>
      <c r="AA177" s="31"/>
      <c r="AB177" s="31"/>
      <c r="AC177" s="31"/>
      <c r="AD177" s="31"/>
      <c r="AE177" s="31"/>
      <c r="AR177" s="172" t="s">
        <v>140</v>
      </c>
      <c r="AT177" s="172" t="s">
        <v>135</v>
      </c>
      <c r="AU177" s="172" t="s">
        <v>78</v>
      </c>
      <c r="AY177" s="14" t="s">
        <v>141</v>
      </c>
      <c r="BE177" s="173">
        <f>IF(N177="základní",J177,0)</f>
        <v>0</v>
      </c>
      <c r="BF177" s="173">
        <f>IF(N177="snížená",J177,0)</f>
        <v>0</v>
      </c>
      <c r="BG177" s="173">
        <f>IF(N177="zákl. přenesená",J177,0)</f>
        <v>0</v>
      </c>
      <c r="BH177" s="173">
        <f>IF(N177="sníž. přenesená",J177,0)</f>
        <v>0</v>
      </c>
      <c r="BI177" s="173">
        <f>IF(N177="nulová",J177,0)</f>
        <v>0</v>
      </c>
      <c r="BJ177" s="14" t="s">
        <v>86</v>
      </c>
      <c r="BK177" s="173">
        <f>ROUND(I177*H177,2)</f>
        <v>0</v>
      </c>
      <c r="BL177" s="14" t="s">
        <v>140</v>
      </c>
      <c r="BM177" s="172" t="s">
        <v>2286</v>
      </c>
    </row>
    <row r="178" spans="1:65" s="2" customFormat="1" ht="29.25">
      <c r="A178" s="31"/>
      <c r="B178" s="32"/>
      <c r="C178" s="33"/>
      <c r="D178" s="174" t="s">
        <v>143</v>
      </c>
      <c r="E178" s="33"/>
      <c r="F178" s="175" t="s">
        <v>2287</v>
      </c>
      <c r="G178" s="33"/>
      <c r="H178" s="33"/>
      <c r="I178" s="176"/>
      <c r="J178" s="33"/>
      <c r="K178" s="33"/>
      <c r="L178" s="36"/>
      <c r="M178" s="177"/>
      <c r="N178" s="178"/>
      <c r="O178" s="68"/>
      <c r="P178" s="68"/>
      <c r="Q178" s="68"/>
      <c r="R178" s="68"/>
      <c r="S178" s="68"/>
      <c r="T178" s="69"/>
      <c r="U178" s="31"/>
      <c r="V178" s="31"/>
      <c r="W178" s="31"/>
      <c r="X178" s="31"/>
      <c r="Y178" s="31"/>
      <c r="Z178" s="31"/>
      <c r="AA178" s="31"/>
      <c r="AB178" s="31"/>
      <c r="AC178" s="31"/>
      <c r="AD178" s="31"/>
      <c r="AE178" s="31"/>
      <c r="AT178" s="14" t="s">
        <v>143</v>
      </c>
      <c r="AU178" s="14" t="s">
        <v>78</v>
      </c>
    </row>
    <row r="179" spans="1:65" s="2" customFormat="1" ht="21.75" customHeight="1">
      <c r="A179" s="31"/>
      <c r="B179" s="32"/>
      <c r="C179" s="161" t="s">
        <v>300</v>
      </c>
      <c r="D179" s="161" t="s">
        <v>135</v>
      </c>
      <c r="E179" s="162" t="s">
        <v>2288</v>
      </c>
      <c r="F179" s="163" t="s">
        <v>2289</v>
      </c>
      <c r="G179" s="164" t="s">
        <v>172</v>
      </c>
      <c r="H179" s="165">
        <v>2</v>
      </c>
      <c r="I179" s="166"/>
      <c r="J179" s="167">
        <f>ROUND(I179*H179,2)</f>
        <v>0</v>
      </c>
      <c r="K179" s="163" t="s">
        <v>139</v>
      </c>
      <c r="L179" s="36"/>
      <c r="M179" s="168" t="s">
        <v>1</v>
      </c>
      <c r="N179" s="169" t="s">
        <v>43</v>
      </c>
      <c r="O179" s="68"/>
      <c r="P179" s="170">
        <f>O179*H179</f>
        <v>0</v>
      </c>
      <c r="Q179" s="170">
        <v>0</v>
      </c>
      <c r="R179" s="170">
        <f>Q179*H179</f>
        <v>0</v>
      </c>
      <c r="S179" s="170">
        <v>0</v>
      </c>
      <c r="T179" s="171">
        <f>S179*H179</f>
        <v>0</v>
      </c>
      <c r="U179" s="31"/>
      <c r="V179" s="31"/>
      <c r="W179" s="31"/>
      <c r="X179" s="31"/>
      <c r="Y179" s="31"/>
      <c r="Z179" s="31"/>
      <c r="AA179" s="31"/>
      <c r="AB179" s="31"/>
      <c r="AC179" s="31"/>
      <c r="AD179" s="31"/>
      <c r="AE179" s="31"/>
      <c r="AR179" s="172" t="s">
        <v>140</v>
      </c>
      <c r="AT179" s="172" t="s">
        <v>135</v>
      </c>
      <c r="AU179" s="172" t="s">
        <v>78</v>
      </c>
      <c r="AY179" s="14" t="s">
        <v>141</v>
      </c>
      <c r="BE179" s="173">
        <f>IF(N179="základní",J179,0)</f>
        <v>0</v>
      </c>
      <c r="BF179" s="173">
        <f>IF(N179="snížená",J179,0)</f>
        <v>0</v>
      </c>
      <c r="BG179" s="173">
        <f>IF(N179="zákl. přenesená",J179,0)</f>
        <v>0</v>
      </c>
      <c r="BH179" s="173">
        <f>IF(N179="sníž. přenesená",J179,0)</f>
        <v>0</v>
      </c>
      <c r="BI179" s="173">
        <f>IF(N179="nulová",J179,0)</f>
        <v>0</v>
      </c>
      <c r="BJ179" s="14" t="s">
        <v>86</v>
      </c>
      <c r="BK179" s="173">
        <f>ROUND(I179*H179,2)</f>
        <v>0</v>
      </c>
      <c r="BL179" s="14" t="s">
        <v>140</v>
      </c>
      <c r="BM179" s="172" t="s">
        <v>2290</v>
      </c>
    </row>
    <row r="180" spans="1:65" s="2" customFormat="1" ht="29.25">
      <c r="A180" s="31"/>
      <c r="B180" s="32"/>
      <c r="C180" s="33"/>
      <c r="D180" s="174" t="s">
        <v>143</v>
      </c>
      <c r="E180" s="33"/>
      <c r="F180" s="175" t="s">
        <v>2291</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143</v>
      </c>
      <c r="AU180" s="14" t="s">
        <v>78</v>
      </c>
    </row>
    <row r="181" spans="1:65" s="2" customFormat="1" ht="24.2" customHeight="1">
      <c r="A181" s="31"/>
      <c r="B181" s="32"/>
      <c r="C181" s="161" t="s">
        <v>305</v>
      </c>
      <c r="D181" s="161" t="s">
        <v>135</v>
      </c>
      <c r="E181" s="162" t="s">
        <v>2292</v>
      </c>
      <c r="F181" s="163" t="s">
        <v>2293</v>
      </c>
      <c r="G181" s="164" t="s">
        <v>172</v>
      </c>
      <c r="H181" s="165">
        <v>2</v>
      </c>
      <c r="I181" s="166"/>
      <c r="J181" s="167">
        <f>ROUND(I181*H181,2)</f>
        <v>0</v>
      </c>
      <c r="K181" s="163" t="s">
        <v>139</v>
      </c>
      <c r="L181" s="36"/>
      <c r="M181" s="168" t="s">
        <v>1</v>
      </c>
      <c r="N181" s="169" t="s">
        <v>43</v>
      </c>
      <c r="O181" s="68"/>
      <c r="P181" s="170">
        <f>O181*H181</f>
        <v>0</v>
      </c>
      <c r="Q181" s="170">
        <v>0</v>
      </c>
      <c r="R181" s="170">
        <f>Q181*H181</f>
        <v>0</v>
      </c>
      <c r="S181" s="170">
        <v>0</v>
      </c>
      <c r="T181" s="171">
        <f>S181*H181</f>
        <v>0</v>
      </c>
      <c r="U181" s="31"/>
      <c r="V181" s="31"/>
      <c r="W181" s="31"/>
      <c r="X181" s="31"/>
      <c r="Y181" s="31"/>
      <c r="Z181" s="31"/>
      <c r="AA181" s="31"/>
      <c r="AB181" s="31"/>
      <c r="AC181" s="31"/>
      <c r="AD181" s="31"/>
      <c r="AE181" s="31"/>
      <c r="AR181" s="172" t="s">
        <v>140</v>
      </c>
      <c r="AT181" s="172" t="s">
        <v>135</v>
      </c>
      <c r="AU181" s="172" t="s">
        <v>78</v>
      </c>
      <c r="AY181" s="14" t="s">
        <v>141</v>
      </c>
      <c r="BE181" s="173">
        <f>IF(N181="základní",J181,0)</f>
        <v>0</v>
      </c>
      <c r="BF181" s="173">
        <f>IF(N181="snížená",J181,0)</f>
        <v>0</v>
      </c>
      <c r="BG181" s="173">
        <f>IF(N181="zákl. přenesená",J181,0)</f>
        <v>0</v>
      </c>
      <c r="BH181" s="173">
        <f>IF(N181="sníž. přenesená",J181,0)</f>
        <v>0</v>
      </c>
      <c r="BI181" s="173">
        <f>IF(N181="nulová",J181,0)</f>
        <v>0</v>
      </c>
      <c r="BJ181" s="14" t="s">
        <v>86</v>
      </c>
      <c r="BK181" s="173">
        <f>ROUND(I181*H181,2)</f>
        <v>0</v>
      </c>
      <c r="BL181" s="14" t="s">
        <v>140</v>
      </c>
      <c r="BM181" s="172" t="s">
        <v>2294</v>
      </c>
    </row>
    <row r="182" spans="1:65" s="2" customFormat="1" ht="29.25">
      <c r="A182" s="31"/>
      <c r="B182" s="32"/>
      <c r="C182" s="33"/>
      <c r="D182" s="174" t="s">
        <v>143</v>
      </c>
      <c r="E182" s="33"/>
      <c r="F182" s="175" t="s">
        <v>2295</v>
      </c>
      <c r="G182" s="33"/>
      <c r="H182" s="33"/>
      <c r="I182" s="176"/>
      <c r="J182" s="33"/>
      <c r="K182" s="33"/>
      <c r="L182" s="36"/>
      <c r="M182" s="177"/>
      <c r="N182" s="178"/>
      <c r="O182" s="68"/>
      <c r="P182" s="68"/>
      <c r="Q182" s="68"/>
      <c r="R182" s="68"/>
      <c r="S182" s="68"/>
      <c r="T182" s="69"/>
      <c r="U182" s="31"/>
      <c r="V182" s="31"/>
      <c r="W182" s="31"/>
      <c r="X182" s="31"/>
      <c r="Y182" s="31"/>
      <c r="Z182" s="31"/>
      <c r="AA182" s="31"/>
      <c r="AB182" s="31"/>
      <c r="AC182" s="31"/>
      <c r="AD182" s="31"/>
      <c r="AE182" s="31"/>
      <c r="AT182" s="14" t="s">
        <v>143</v>
      </c>
      <c r="AU182" s="14" t="s">
        <v>78</v>
      </c>
    </row>
    <row r="183" spans="1:65" s="2" customFormat="1" ht="21.75" customHeight="1">
      <c r="A183" s="31"/>
      <c r="B183" s="32"/>
      <c r="C183" s="161" t="s">
        <v>310</v>
      </c>
      <c r="D183" s="161" t="s">
        <v>135</v>
      </c>
      <c r="E183" s="162" t="s">
        <v>2296</v>
      </c>
      <c r="F183" s="163" t="s">
        <v>2297</v>
      </c>
      <c r="G183" s="164" t="s">
        <v>172</v>
      </c>
      <c r="H183" s="165">
        <v>2</v>
      </c>
      <c r="I183" s="166"/>
      <c r="J183" s="167">
        <f>ROUND(I183*H183,2)</f>
        <v>0</v>
      </c>
      <c r="K183" s="163" t="s">
        <v>139</v>
      </c>
      <c r="L183" s="36"/>
      <c r="M183" s="168" t="s">
        <v>1</v>
      </c>
      <c r="N183" s="169" t="s">
        <v>43</v>
      </c>
      <c r="O183" s="68"/>
      <c r="P183" s="170">
        <f>O183*H183</f>
        <v>0</v>
      </c>
      <c r="Q183" s="170">
        <v>0</v>
      </c>
      <c r="R183" s="170">
        <f>Q183*H183</f>
        <v>0</v>
      </c>
      <c r="S183" s="170">
        <v>0</v>
      </c>
      <c r="T183" s="171">
        <f>S183*H183</f>
        <v>0</v>
      </c>
      <c r="U183" s="31"/>
      <c r="V183" s="31"/>
      <c r="W183" s="31"/>
      <c r="X183" s="31"/>
      <c r="Y183" s="31"/>
      <c r="Z183" s="31"/>
      <c r="AA183" s="31"/>
      <c r="AB183" s="31"/>
      <c r="AC183" s="31"/>
      <c r="AD183" s="31"/>
      <c r="AE183" s="31"/>
      <c r="AR183" s="172" t="s">
        <v>140</v>
      </c>
      <c r="AT183" s="172" t="s">
        <v>135</v>
      </c>
      <c r="AU183" s="172" t="s">
        <v>78</v>
      </c>
      <c r="AY183" s="14" t="s">
        <v>141</v>
      </c>
      <c r="BE183" s="173">
        <f>IF(N183="základní",J183,0)</f>
        <v>0</v>
      </c>
      <c r="BF183" s="173">
        <f>IF(N183="snížená",J183,0)</f>
        <v>0</v>
      </c>
      <c r="BG183" s="173">
        <f>IF(N183="zákl. přenesená",J183,0)</f>
        <v>0</v>
      </c>
      <c r="BH183" s="173">
        <f>IF(N183="sníž. přenesená",J183,0)</f>
        <v>0</v>
      </c>
      <c r="BI183" s="173">
        <f>IF(N183="nulová",J183,0)</f>
        <v>0</v>
      </c>
      <c r="BJ183" s="14" t="s">
        <v>86</v>
      </c>
      <c r="BK183" s="173">
        <f>ROUND(I183*H183,2)</f>
        <v>0</v>
      </c>
      <c r="BL183" s="14" t="s">
        <v>140</v>
      </c>
      <c r="BM183" s="172" t="s">
        <v>2298</v>
      </c>
    </row>
    <row r="184" spans="1:65" s="2" customFormat="1" ht="29.25">
      <c r="A184" s="31"/>
      <c r="B184" s="32"/>
      <c r="C184" s="33"/>
      <c r="D184" s="174" t="s">
        <v>143</v>
      </c>
      <c r="E184" s="33"/>
      <c r="F184" s="175" t="s">
        <v>2299</v>
      </c>
      <c r="G184" s="33"/>
      <c r="H184" s="33"/>
      <c r="I184" s="176"/>
      <c r="J184" s="33"/>
      <c r="K184" s="33"/>
      <c r="L184" s="36"/>
      <c r="M184" s="177"/>
      <c r="N184" s="178"/>
      <c r="O184" s="68"/>
      <c r="P184" s="68"/>
      <c r="Q184" s="68"/>
      <c r="R184" s="68"/>
      <c r="S184" s="68"/>
      <c r="T184" s="69"/>
      <c r="U184" s="31"/>
      <c r="V184" s="31"/>
      <c r="W184" s="31"/>
      <c r="X184" s="31"/>
      <c r="Y184" s="31"/>
      <c r="Z184" s="31"/>
      <c r="AA184" s="31"/>
      <c r="AB184" s="31"/>
      <c r="AC184" s="31"/>
      <c r="AD184" s="31"/>
      <c r="AE184" s="31"/>
      <c r="AT184" s="14" t="s">
        <v>143</v>
      </c>
      <c r="AU184" s="14" t="s">
        <v>78</v>
      </c>
    </row>
    <row r="185" spans="1:65" s="2" customFormat="1" ht="24.2" customHeight="1">
      <c r="A185" s="31"/>
      <c r="B185" s="32"/>
      <c r="C185" s="161" t="s">
        <v>315</v>
      </c>
      <c r="D185" s="161" t="s">
        <v>135</v>
      </c>
      <c r="E185" s="162" t="s">
        <v>2300</v>
      </c>
      <c r="F185" s="163" t="s">
        <v>2301</v>
      </c>
      <c r="G185" s="164" t="s">
        <v>172</v>
      </c>
      <c r="H185" s="165">
        <v>2</v>
      </c>
      <c r="I185" s="166"/>
      <c r="J185" s="167">
        <f>ROUND(I185*H185,2)</f>
        <v>0</v>
      </c>
      <c r="K185" s="163" t="s">
        <v>139</v>
      </c>
      <c r="L185" s="36"/>
      <c r="M185" s="168" t="s">
        <v>1</v>
      </c>
      <c r="N185" s="169" t="s">
        <v>43</v>
      </c>
      <c r="O185" s="68"/>
      <c r="P185" s="170">
        <f>O185*H185</f>
        <v>0</v>
      </c>
      <c r="Q185" s="170">
        <v>0</v>
      </c>
      <c r="R185" s="170">
        <f>Q185*H185</f>
        <v>0</v>
      </c>
      <c r="S185" s="170">
        <v>0</v>
      </c>
      <c r="T185" s="171">
        <f>S185*H185</f>
        <v>0</v>
      </c>
      <c r="U185" s="31"/>
      <c r="V185" s="31"/>
      <c r="W185" s="31"/>
      <c r="X185" s="31"/>
      <c r="Y185" s="31"/>
      <c r="Z185" s="31"/>
      <c r="AA185" s="31"/>
      <c r="AB185" s="31"/>
      <c r="AC185" s="31"/>
      <c r="AD185" s="31"/>
      <c r="AE185" s="31"/>
      <c r="AR185" s="172" t="s">
        <v>140</v>
      </c>
      <c r="AT185" s="172" t="s">
        <v>135</v>
      </c>
      <c r="AU185" s="172" t="s">
        <v>78</v>
      </c>
      <c r="AY185" s="14" t="s">
        <v>141</v>
      </c>
      <c r="BE185" s="173">
        <f>IF(N185="základní",J185,0)</f>
        <v>0</v>
      </c>
      <c r="BF185" s="173">
        <f>IF(N185="snížená",J185,0)</f>
        <v>0</v>
      </c>
      <c r="BG185" s="173">
        <f>IF(N185="zákl. přenesená",J185,0)</f>
        <v>0</v>
      </c>
      <c r="BH185" s="173">
        <f>IF(N185="sníž. přenesená",J185,0)</f>
        <v>0</v>
      </c>
      <c r="BI185" s="173">
        <f>IF(N185="nulová",J185,0)</f>
        <v>0</v>
      </c>
      <c r="BJ185" s="14" t="s">
        <v>86</v>
      </c>
      <c r="BK185" s="173">
        <f>ROUND(I185*H185,2)</f>
        <v>0</v>
      </c>
      <c r="BL185" s="14" t="s">
        <v>140</v>
      </c>
      <c r="BM185" s="172" t="s">
        <v>2302</v>
      </c>
    </row>
    <row r="186" spans="1:65" s="2" customFormat="1" ht="39">
      <c r="A186" s="31"/>
      <c r="B186" s="32"/>
      <c r="C186" s="33"/>
      <c r="D186" s="174" t="s">
        <v>143</v>
      </c>
      <c r="E186" s="33"/>
      <c r="F186" s="175" t="s">
        <v>2303</v>
      </c>
      <c r="G186" s="33"/>
      <c r="H186" s="33"/>
      <c r="I186" s="176"/>
      <c r="J186" s="33"/>
      <c r="K186" s="33"/>
      <c r="L186" s="36"/>
      <c r="M186" s="177"/>
      <c r="N186" s="178"/>
      <c r="O186" s="68"/>
      <c r="P186" s="68"/>
      <c r="Q186" s="68"/>
      <c r="R186" s="68"/>
      <c r="S186" s="68"/>
      <c r="T186" s="69"/>
      <c r="U186" s="31"/>
      <c r="V186" s="31"/>
      <c r="W186" s="31"/>
      <c r="X186" s="31"/>
      <c r="Y186" s="31"/>
      <c r="Z186" s="31"/>
      <c r="AA186" s="31"/>
      <c r="AB186" s="31"/>
      <c r="AC186" s="31"/>
      <c r="AD186" s="31"/>
      <c r="AE186" s="31"/>
      <c r="AT186" s="14" t="s">
        <v>143</v>
      </c>
      <c r="AU186" s="14" t="s">
        <v>78</v>
      </c>
    </row>
    <row r="187" spans="1:65" s="2" customFormat="1" ht="16.5" customHeight="1">
      <c r="A187" s="31"/>
      <c r="B187" s="32"/>
      <c r="C187" s="161" t="s">
        <v>320</v>
      </c>
      <c r="D187" s="161" t="s">
        <v>135</v>
      </c>
      <c r="E187" s="162" t="s">
        <v>2304</v>
      </c>
      <c r="F187" s="163" t="s">
        <v>2305</v>
      </c>
      <c r="G187" s="164" t="s">
        <v>172</v>
      </c>
      <c r="H187" s="165">
        <v>2</v>
      </c>
      <c r="I187" s="166"/>
      <c r="J187" s="167">
        <f>ROUND(I187*H187,2)</f>
        <v>0</v>
      </c>
      <c r="K187" s="163" t="s">
        <v>139</v>
      </c>
      <c r="L187" s="36"/>
      <c r="M187" s="168" t="s">
        <v>1</v>
      </c>
      <c r="N187" s="169" t="s">
        <v>43</v>
      </c>
      <c r="O187" s="68"/>
      <c r="P187" s="170">
        <f>O187*H187</f>
        <v>0</v>
      </c>
      <c r="Q187" s="170">
        <v>0</v>
      </c>
      <c r="R187" s="170">
        <f>Q187*H187</f>
        <v>0</v>
      </c>
      <c r="S187" s="170">
        <v>0</v>
      </c>
      <c r="T187" s="171">
        <f>S187*H187</f>
        <v>0</v>
      </c>
      <c r="U187" s="31"/>
      <c r="V187" s="31"/>
      <c r="W187" s="31"/>
      <c r="X187" s="31"/>
      <c r="Y187" s="31"/>
      <c r="Z187" s="31"/>
      <c r="AA187" s="31"/>
      <c r="AB187" s="31"/>
      <c r="AC187" s="31"/>
      <c r="AD187" s="31"/>
      <c r="AE187" s="31"/>
      <c r="AR187" s="172" t="s">
        <v>140</v>
      </c>
      <c r="AT187" s="172" t="s">
        <v>135</v>
      </c>
      <c r="AU187" s="172" t="s">
        <v>78</v>
      </c>
      <c r="AY187" s="14" t="s">
        <v>141</v>
      </c>
      <c r="BE187" s="173">
        <f>IF(N187="základní",J187,0)</f>
        <v>0</v>
      </c>
      <c r="BF187" s="173">
        <f>IF(N187="snížená",J187,0)</f>
        <v>0</v>
      </c>
      <c r="BG187" s="173">
        <f>IF(N187="zákl. přenesená",J187,0)</f>
        <v>0</v>
      </c>
      <c r="BH187" s="173">
        <f>IF(N187="sníž. přenesená",J187,0)</f>
        <v>0</v>
      </c>
      <c r="BI187" s="173">
        <f>IF(N187="nulová",J187,0)</f>
        <v>0</v>
      </c>
      <c r="BJ187" s="14" t="s">
        <v>86</v>
      </c>
      <c r="BK187" s="173">
        <f>ROUND(I187*H187,2)</f>
        <v>0</v>
      </c>
      <c r="BL187" s="14" t="s">
        <v>140</v>
      </c>
      <c r="BM187" s="172" t="s">
        <v>2306</v>
      </c>
    </row>
    <row r="188" spans="1:65" s="2" customFormat="1" ht="29.25">
      <c r="A188" s="31"/>
      <c r="B188" s="32"/>
      <c r="C188" s="33"/>
      <c r="D188" s="174" t="s">
        <v>143</v>
      </c>
      <c r="E188" s="33"/>
      <c r="F188" s="175" t="s">
        <v>2307</v>
      </c>
      <c r="G188" s="33"/>
      <c r="H188" s="33"/>
      <c r="I188" s="176"/>
      <c r="J188" s="33"/>
      <c r="K188" s="33"/>
      <c r="L188" s="36"/>
      <c r="M188" s="177"/>
      <c r="N188" s="178"/>
      <c r="O188" s="68"/>
      <c r="P188" s="68"/>
      <c r="Q188" s="68"/>
      <c r="R188" s="68"/>
      <c r="S188" s="68"/>
      <c r="T188" s="69"/>
      <c r="U188" s="31"/>
      <c r="V188" s="31"/>
      <c r="W188" s="31"/>
      <c r="X188" s="31"/>
      <c r="Y188" s="31"/>
      <c r="Z188" s="31"/>
      <c r="AA188" s="31"/>
      <c r="AB188" s="31"/>
      <c r="AC188" s="31"/>
      <c r="AD188" s="31"/>
      <c r="AE188" s="31"/>
      <c r="AT188" s="14" t="s">
        <v>143</v>
      </c>
      <c r="AU188" s="14" t="s">
        <v>78</v>
      </c>
    </row>
    <row r="189" spans="1:65" s="2" customFormat="1" ht="24.2" customHeight="1">
      <c r="A189" s="31"/>
      <c r="B189" s="32"/>
      <c r="C189" s="161" t="s">
        <v>325</v>
      </c>
      <c r="D189" s="161" t="s">
        <v>135</v>
      </c>
      <c r="E189" s="162" t="s">
        <v>2308</v>
      </c>
      <c r="F189" s="163" t="s">
        <v>2309</v>
      </c>
      <c r="G189" s="164" t="s">
        <v>172</v>
      </c>
      <c r="H189" s="165">
        <v>2</v>
      </c>
      <c r="I189" s="166"/>
      <c r="J189" s="167">
        <f>ROUND(I189*H189,2)</f>
        <v>0</v>
      </c>
      <c r="K189" s="163" t="s">
        <v>139</v>
      </c>
      <c r="L189" s="36"/>
      <c r="M189" s="168" t="s">
        <v>1</v>
      </c>
      <c r="N189" s="169" t="s">
        <v>43</v>
      </c>
      <c r="O189" s="68"/>
      <c r="P189" s="170">
        <f>O189*H189</f>
        <v>0</v>
      </c>
      <c r="Q189" s="170">
        <v>0</v>
      </c>
      <c r="R189" s="170">
        <f>Q189*H189</f>
        <v>0</v>
      </c>
      <c r="S189" s="170">
        <v>0</v>
      </c>
      <c r="T189" s="171">
        <f>S189*H189</f>
        <v>0</v>
      </c>
      <c r="U189" s="31"/>
      <c r="V189" s="31"/>
      <c r="W189" s="31"/>
      <c r="X189" s="31"/>
      <c r="Y189" s="31"/>
      <c r="Z189" s="31"/>
      <c r="AA189" s="31"/>
      <c r="AB189" s="31"/>
      <c r="AC189" s="31"/>
      <c r="AD189" s="31"/>
      <c r="AE189" s="31"/>
      <c r="AR189" s="172" t="s">
        <v>140</v>
      </c>
      <c r="AT189" s="172" t="s">
        <v>135</v>
      </c>
      <c r="AU189" s="172" t="s">
        <v>78</v>
      </c>
      <c r="AY189" s="14" t="s">
        <v>141</v>
      </c>
      <c r="BE189" s="173">
        <f>IF(N189="základní",J189,0)</f>
        <v>0</v>
      </c>
      <c r="BF189" s="173">
        <f>IF(N189="snížená",J189,0)</f>
        <v>0</v>
      </c>
      <c r="BG189" s="173">
        <f>IF(N189="zákl. přenesená",J189,0)</f>
        <v>0</v>
      </c>
      <c r="BH189" s="173">
        <f>IF(N189="sníž. přenesená",J189,0)</f>
        <v>0</v>
      </c>
      <c r="BI189" s="173">
        <f>IF(N189="nulová",J189,0)</f>
        <v>0</v>
      </c>
      <c r="BJ189" s="14" t="s">
        <v>86</v>
      </c>
      <c r="BK189" s="173">
        <f>ROUND(I189*H189,2)</f>
        <v>0</v>
      </c>
      <c r="BL189" s="14" t="s">
        <v>140</v>
      </c>
      <c r="BM189" s="172" t="s">
        <v>2310</v>
      </c>
    </row>
    <row r="190" spans="1:65" s="2" customFormat="1" ht="39">
      <c r="A190" s="31"/>
      <c r="B190" s="32"/>
      <c r="C190" s="33"/>
      <c r="D190" s="174" t="s">
        <v>143</v>
      </c>
      <c r="E190" s="33"/>
      <c r="F190" s="175" t="s">
        <v>2311</v>
      </c>
      <c r="G190" s="33"/>
      <c r="H190" s="33"/>
      <c r="I190" s="176"/>
      <c r="J190" s="33"/>
      <c r="K190" s="33"/>
      <c r="L190" s="36"/>
      <c r="M190" s="177"/>
      <c r="N190" s="178"/>
      <c r="O190" s="68"/>
      <c r="P190" s="68"/>
      <c r="Q190" s="68"/>
      <c r="R190" s="68"/>
      <c r="S190" s="68"/>
      <c r="T190" s="69"/>
      <c r="U190" s="31"/>
      <c r="V190" s="31"/>
      <c r="W190" s="31"/>
      <c r="X190" s="31"/>
      <c r="Y190" s="31"/>
      <c r="Z190" s="31"/>
      <c r="AA190" s="31"/>
      <c r="AB190" s="31"/>
      <c r="AC190" s="31"/>
      <c r="AD190" s="31"/>
      <c r="AE190" s="31"/>
      <c r="AT190" s="14" t="s">
        <v>143</v>
      </c>
      <c r="AU190" s="14" t="s">
        <v>78</v>
      </c>
    </row>
    <row r="191" spans="1:65" s="2" customFormat="1" ht="16.5" customHeight="1">
      <c r="A191" s="31"/>
      <c r="B191" s="32"/>
      <c r="C191" s="161" t="s">
        <v>330</v>
      </c>
      <c r="D191" s="161" t="s">
        <v>135</v>
      </c>
      <c r="E191" s="162" t="s">
        <v>2312</v>
      </c>
      <c r="F191" s="163" t="s">
        <v>2313</v>
      </c>
      <c r="G191" s="164" t="s">
        <v>172</v>
      </c>
      <c r="H191" s="165">
        <v>2</v>
      </c>
      <c r="I191" s="166"/>
      <c r="J191" s="167">
        <f>ROUND(I191*H191,2)</f>
        <v>0</v>
      </c>
      <c r="K191" s="163" t="s">
        <v>139</v>
      </c>
      <c r="L191" s="36"/>
      <c r="M191" s="168" t="s">
        <v>1</v>
      </c>
      <c r="N191" s="169" t="s">
        <v>43</v>
      </c>
      <c r="O191" s="68"/>
      <c r="P191" s="170">
        <f>O191*H191</f>
        <v>0</v>
      </c>
      <c r="Q191" s="170">
        <v>0</v>
      </c>
      <c r="R191" s="170">
        <f>Q191*H191</f>
        <v>0</v>
      </c>
      <c r="S191" s="170">
        <v>0</v>
      </c>
      <c r="T191" s="171">
        <f>S191*H191</f>
        <v>0</v>
      </c>
      <c r="U191" s="31"/>
      <c r="V191" s="31"/>
      <c r="W191" s="31"/>
      <c r="X191" s="31"/>
      <c r="Y191" s="31"/>
      <c r="Z191" s="31"/>
      <c r="AA191" s="31"/>
      <c r="AB191" s="31"/>
      <c r="AC191" s="31"/>
      <c r="AD191" s="31"/>
      <c r="AE191" s="31"/>
      <c r="AR191" s="172" t="s">
        <v>140</v>
      </c>
      <c r="AT191" s="172" t="s">
        <v>135</v>
      </c>
      <c r="AU191" s="172" t="s">
        <v>78</v>
      </c>
      <c r="AY191" s="14" t="s">
        <v>141</v>
      </c>
      <c r="BE191" s="173">
        <f>IF(N191="základní",J191,0)</f>
        <v>0</v>
      </c>
      <c r="BF191" s="173">
        <f>IF(N191="snížená",J191,0)</f>
        <v>0</v>
      </c>
      <c r="BG191" s="173">
        <f>IF(N191="zákl. přenesená",J191,0)</f>
        <v>0</v>
      </c>
      <c r="BH191" s="173">
        <f>IF(N191="sníž. přenesená",J191,0)</f>
        <v>0</v>
      </c>
      <c r="BI191" s="173">
        <f>IF(N191="nulová",J191,0)</f>
        <v>0</v>
      </c>
      <c r="BJ191" s="14" t="s">
        <v>86</v>
      </c>
      <c r="BK191" s="173">
        <f>ROUND(I191*H191,2)</f>
        <v>0</v>
      </c>
      <c r="BL191" s="14" t="s">
        <v>140</v>
      </c>
      <c r="BM191" s="172" t="s">
        <v>2314</v>
      </c>
    </row>
    <row r="192" spans="1:65" s="2" customFormat="1" ht="29.25">
      <c r="A192" s="31"/>
      <c r="B192" s="32"/>
      <c r="C192" s="33"/>
      <c r="D192" s="174" t="s">
        <v>143</v>
      </c>
      <c r="E192" s="33"/>
      <c r="F192" s="175" t="s">
        <v>2315</v>
      </c>
      <c r="G192" s="33"/>
      <c r="H192" s="33"/>
      <c r="I192" s="176"/>
      <c r="J192" s="33"/>
      <c r="K192" s="33"/>
      <c r="L192" s="36"/>
      <c r="M192" s="177"/>
      <c r="N192" s="178"/>
      <c r="O192" s="68"/>
      <c r="P192" s="68"/>
      <c r="Q192" s="68"/>
      <c r="R192" s="68"/>
      <c r="S192" s="68"/>
      <c r="T192" s="69"/>
      <c r="U192" s="31"/>
      <c r="V192" s="31"/>
      <c r="W192" s="31"/>
      <c r="X192" s="31"/>
      <c r="Y192" s="31"/>
      <c r="Z192" s="31"/>
      <c r="AA192" s="31"/>
      <c r="AB192" s="31"/>
      <c r="AC192" s="31"/>
      <c r="AD192" s="31"/>
      <c r="AE192" s="31"/>
      <c r="AT192" s="14" t="s">
        <v>143</v>
      </c>
      <c r="AU192" s="14" t="s">
        <v>78</v>
      </c>
    </row>
    <row r="193" spans="1:65" s="2" customFormat="1" ht="24.2" customHeight="1">
      <c r="A193" s="31"/>
      <c r="B193" s="32"/>
      <c r="C193" s="161" t="s">
        <v>335</v>
      </c>
      <c r="D193" s="161" t="s">
        <v>135</v>
      </c>
      <c r="E193" s="162" t="s">
        <v>2316</v>
      </c>
      <c r="F193" s="163" t="s">
        <v>2317</v>
      </c>
      <c r="G193" s="164" t="s">
        <v>574</v>
      </c>
      <c r="H193" s="165">
        <v>10</v>
      </c>
      <c r="I193" s="166"/>
      <c r="J193" s="167">
        <f>ROUND(I193*H193,2)</f>
        <v>0</v>
      </c>
      <c r="K193" s="163" t="s">
        <v>139</v>
      </c>
      <c r="L193" s="36"/>
      <c r="M193" s="168" t="s">
        <v>1</v>
      </c>
      <c r="N193" s="169" t="s">
        <v>43</v>
      </c>
      <c r="O193" s="68"/>
      <c r="P193" s="170">
        <f>O193*H193</f>
        <v>0</v>
      </c>
      <c r="Q193" s="170">
        <v>0</v>
      </c>
      <c r="R193" s="170">
        <f>Q193*H193</f>
        <v>0</v>
      </c>
      <c r="S193" s="170">
        <v>0</v>
      </c>
      <c r="T193" s="171">
        <f>S193*H193</f>
        <v>0</v>
      </c>
      <c r="U193" s="31"/>
      <c r="V193" s="31"/>
      <c r="W193" s="31"/>
      <c r="X193" s="31"/>
      <c r="Y193" s="31"/>
      <c r="Z193" s="31"/>
      <c r="AA193" s="31"/>
      <c r="AB193" s="31"/>
      <c r="AC193" s="31"/>
      <c r="AD193" s="31"/>
      <c r="AE193" s="31"/>
      <c r="AR193" s="172" t="s">
        <v>140</v>
      </c>
      <c r="AT193" s="172" t="s">
        <v>135</v>
      </c>
      <c r="AU193" s="172" t="s">
        <v>78</v>
      </c>
      <c r="AY193" s="14" t="s">
        <v>141</v>
      </c>
      <c r="BE193" s="173">
        <f>IF(N193="základní",J193,0)</f>
        <v>0</v>
      </c>
      <c r="BF193" s="173">
        <f>IF(N193="snížená",J193,0)</f>
        <v>0</v>
      </c>
      <c r="BG193" s="173">
        <f>IF(N193="zákl. přenesená",J193,0)</f>
        <v>0</v>
      </c>
      <c r="BH193" s="173">
        <f>IF(N193="sníž. přenesená",J193,0)</f>
        <v>0</v>
      </c>
      <c r="BI193" s="173">
        <f>IF(N193="nulová",J193,0)</f>
        <v>0</v>
      </c>
      <c r="BJ193" s="14" t="s">
        <v>86</v>
      </c>
      <c r="BK193" s="173">
        <f>ROUND(I193*H193,2)</f>
        <v>0</v>
      </c>
      <c r="BL193" s="14" t="s">
        <v>140</v>
      </c>
      <c r="BM193" s="172" t="s">
        <v>2318</v>
      </c>
    </row>
    <row r="194" spans="1:65" s="2" customFormat="1" ht="29.25">
      <c r="A194" s="31"/>
      <c r="B194" s="32"/>
      <c r="C194" s="33"/>
      <c r="D194" s="174" t="s">
        <v>143</v>
      </c>
      <c r="E194" s="33"/>
      <c r="F194" s="175" t="s">
        <v>2319</v>
      </c>
      <c r="G194" s="33"/>
      <c r="H194" s="33"/>
      <c r="I194" s="176"/>
      <c r="J194" s="33"/>
      <c r="K194" s="33"/>
      <c r="L194" s="36"/>
      <c r="M194" s="177"/>
      <c r="N194" s="178"/>
      <c r="O194" s="68"/>
      <c r="P194" s="68"/>
      <c r="Q194" s="68"/>
      <c r="R194" s="68"/>
      <c r="S194" s="68"/>
      <c r="T194" s="69"/>
      <c r="U194" s="31"/>
      <c r="V194" s="31"/>
      <c r="W194" s="31"/>
      <c r="X194" s="31"/>
      <c r="Y194" s="31"/>
      <c r="Z194" s="31"/>
      <c r="AA194" s="31"/>
      <c r="AB194" s="31"/>
      <c r="AC194" s="31"/>
      <c r="AD194" s="31"/>
      <c r="AE194" s="31"/>
      <c r="AT194" s="14" t="s">
        <v>143</v>
      </c>
      <c r="AU194" s="14" t="s">
        <v>78</v>
      </c>
    </row>
    <row r="195" spans="1:65" s="2" customFormat="1" ht="21.75" customHeight="1">
      <c r="A195" s="31"/>
      <c r="B195" s="32"/>
      <c r="C195" s="161" t="s">
        <v>340</v>
      </c>
      <c r="D195" s="161" t="s">
        <v>135</v>
      </c>
      <c r="E195" s="162" t="s">
        <v>2320</v>
      </c>
      <c r="F195" s="163" t="s">
        <v>2321</v>
      </c>
      <c r="G195" s="164" t="s">
        <v>147</v>
      </c>
      <c r="H195" s="165">
        <v>10</v>
      </c>
      <c r="I195" s="166"/>
      <c r="J195" s="167">
        <f>ROUND(I195*H195,2)</f>
        <v>0</v>
      </c>
      <c r="K195" s="163" t="s">
        <v>139</v>
      </c>
      <c r="L195" s="36"/>
      <c r="M195" s="168" t="s">
        <v>1</v>
      </c>
      <c r="N195" s="169" t="s">
        <v>43</v>
      </c>
      <c r="O195" s="68"/>
      <c r="P195" s="170">
        <f>O195*H195</f>
        <v>0</v>
      </c>
      <c r="Q195" s="170">
        <v>0</v>
      </c>
      <c r="R195" s="170">
        <f>Q195*H195</f>
        <v>0</v>
      </c>
      <c r="S195" s="170">
        <v>0</v>
      </c>
      <c r="T195" s="171">
        <f>S195*H195</f>
        <v>0</v>
      </c>
      <c r="U195" s="31"/>
      <c r="V195" s="31"/>
      <c r="W195" s="31"/>
      <c r="X195" s="31"/>
      <c r="Y195" s="31"/>
      <c r="Z195" s="31"/>
      <c r="AA195" s="31"/>
      <c r="AB195" s="31"/>
      <c r="AC195" s="31"/>
      <c r="AD195" s="31"/>
      <c r="AE195" s="31"/>
      <c r="AR195" s="172" t="s">
        <v>140</v>
      </c>
      <c r="AT195" s="172" t="s">
        <v>135</v>
      </c>
      <c r="AU195" s="172" t="s">
        <v>78</v>
      </c>
      <c r="AY195" s="14" t="s">
        <v>141</v>
      </c>
      <c r="BE195" s="173">
        <f>IF(N195="základní",J195,0)</f>
        <v>0</v>
      </c>
      <c r="BF195" s="173">
        <f>IF(N195="snížená",J195,0)</f>
        <v>0</v>
      </c>
      <c r="BG195" s="173">
        <f>IF(N195="zákl. přenesená",J195,0)</f>
        <v>0</v>
      </c>
      <c r="BH195" s="173">
        <f>IF(N195="sníž. přenesená",J195,0)</f>
        <v>0</v>
      </c>
      <c r="BI195" s="173">
        <f>IF(N195="nulová",J195,0)</f>
        <v>0</v>
      </c>
      <c r="BJ195" s="14" t="s">
        <v>86</v>
      </c>
      <c r="BK195" s="173">
        <f>ROUND(I195*H195,2)</f>
        <v>0</v>
      </c>
      <c r="BL195" s="14" t="s">
        <v>140</v>
      </c>
      <c r="BM195" s="172" t="s">
        <v>2322</v>
      </c>
    </row>
    <row r="196" spans="1:65" s="2" customFormat="1" ht="29.25">
      <c r="A196" s="31"/>
      <c r="B196" s="32"/>
      <c r="C196" s="33"/>
      <c r="D196" s="174" t="s">
        <v>143</v>
      </c>
      <c r="E196" s="33"/>
      <c r="F196" s="175" t="s">
        <v>2323</v>
      </c>
      <c r="G196" s="33"/>
      <c r="H196" s="33"/>
      <c r="I196" s="176"/>
      <c r="J196" s="33"/>
      <c r="K196" s="33"/>
      <c r="L196" s="36"/>
      <c r="M196" s="177"/>
      <c r="N196" s="178"/>
      <c r="O196" s="68"/>
      <c r="P196" s="68"/>
      <c r="Q196" s="68"/>
      <c r="R196" s="68"/>
      <c r="S196" s="68"/>
      <c r="T196" s="69"/>
      <c r="U196" s="31"/>
      <c r="V196" s="31"/>
      <c r="W196" s="31"/>
      <c r="X196" s="31"/>
      <c r="Y196" s="31"/>
      <c r="Z196" s="31"/>
      <c r="AA196" s="31"/>
      <c r="AB196" s="31"/>
      <c r="AC196" s="31"/>
      <c r="AD196" s="31"/>
      <c r="AE196" s="31"/>
      <c r="AT196" s="14" t="s">
        <v>143</v>
      </c>
      <c r="AU196" s="14" t="s">
        <v>78</v>
      </c>
    </row>
    <row r="197" spans="1:65" s="2" customFormat="1" ht="21.75" customHeight="1">
      <c r="A197" s="31"/>
      <c r="B197" s="32"/>
      <c r="C197" s="161" t="s">
        <v>345</v>
      </c>
      <c r="D197" s="161" t="s">
        <v>135</v>
      </c>
      <c r="E197" s="162" t="s">
        <v>2324</v>
      </c>
      <c r="F197" s="163" t="s">
        <v>2325</v>
      </c>
      <c r="G197" s="164" t="s">
        <v>574</v>
      </c>
      <c r="H197" s="165">
        <v>10</v>
      </c>
      <c r="I197" s="166"/>
      <c r="J197" s="167">
        <f>ROUND(I197*H197,2)</f>
        <v>0</v>
      </c>
      <c r="K197" s="163" t="s">
        <v>139</v>
      </c>
      <c r="L197" s="36"/>
      <c r="M197" s="168" t="s">
        <v>1</v>
      </c>
      <c r="N197" s="169" t="s">
        <v>43</v>
      </c>
      <c r="O197" s="68"/>
      <c r="P197" s="170">
        <f>O197*H197</f>
        <v>0</v>
      </c>
      <c r="Q197" s="170">
        <v>0</v>
      </c>
      <c r="R197" s="170">
        <f>Q197*H197</f>
        <v>0</v>
      </c>
      <c r="S197" s="170">
        <v>0</v>
      </c>
      <c r="T197" s="171">
        <f>S197*H197</f>
        <v>0</v>
      </c>
      <c r="U197" s="31"/>
      <c r="V197" s="31"/>
      <c r="W197" s="31"/>
      <c r="X197" s="31"/>
      <c r="Y197" s="31"/>
      <c r="Z197" s="31"/>
      <c r="AA197" s="31"/>
      <c r="AB197" s="31"/>
      <c r="AC197" s="31"/>
      <c r="AD197" s="31"/>
      <c r="AE197" s="31"/>
      <c r="AR197" s="172" t="s">
        <v>140</v>
      </c>
      <c r="AT197" s="172" t="s">
        <v>135</v>
      </c>
      <c r="AU197" s="172" t="s">
        <v>78</v>
      </c>
      <c r="AY197" s="14" t="s">
        <v>141</v>
      </c>
      <c r="BE197" s="173">
        <f>IF(N197="základní",J197,0)</f>
        <v>0</v>
      </c>
      <c r="BF197" s="173">
        <f>IF(N197="snížená",J197,0)</f>
        <v>0</v>
      </c>
      <c r="BG197" s="173">
        <f>IF(N197="zákl. přenesená",J197,0)</f>
        <v>0</v>
      </c>
      <c r="BH197" s="173">
        <f>IF(N197="sníž. přenesená",J197,0)</f>
        <v>0</v>
      </c>
      <c r="BI197" s="173">
        <f>IF(N197="nulová",J197,0)</f>
        <v>0</v>
      </c>
      <c r="BJ197" s="14" t="s">
        <v>86</v>
      </c>
      <c r="BK197" s="173">
        <f>ROUND(I197*H197,2)</f>
        <v>0</v>
      </c>
      <c r="BL197" s="14" t="s">
        <v>140</v>
      </c>
      <c r="BM197" s="172" t="s">
        <v>2326</v>
      </c>
    </row>
    <row r="198" spans="1:65" s="2" customFormat="1" ht="29.25">
      <c r="A198" s="31"/>
      <c r="B198" s="32"/>
      <c r="C198" s="33"/>
      <c r="D198" s="174" t="s">
        <v>143</v>
      </c>
      <c r="E198" s="33"/>
      <c r="F198" s="175" t="s">
        <v>2327</v>
      </c>
      <c r="G198" s="33"/>
      <c r="H198" s="33"/>
      <c r="I198" s="176"/>
      <c r="J198" s="33"/>
      <c r="K198" s="33"/>
      <c r="L198" s="36"/>
      <c r="M198" s="177"/>
      <c r="N198" s="178"/>
      <c r="O198" s="68"/>
      <c r="P198" s="68"/>
      <c r="Q198" s="68"/>
      <c r="R198" s="68"/>
      <c r="S198" s="68"/>
      <c r="T198" s="69"/>
      <c r="U198" s="31"/>
      <c r="V198" s="31"/>
      <c r="W198" s="31"/>
      <c r="X198" s="31"/>
      <c r="Y198" s="31"/>
      <c r="Z198" s="31"/>
      <c r="AA198" s="31"/>
      <c r="AB198" s="31"/>
      <c r="AC198" s="31"/>
      <c r="AD198" s="31"/>
      <c r="AE198" s="31"/>
      <c r="AT198" s="14" t="s">
        <v>143</v>
      </c>
      <c r="AU198" s="14" t="s">
        <v>78</v>
      </c>
    </row>
    <row r="199" spans="1:65" s="2" customFormat="1" ht="16.5" customHeight="1">
      <c r="A199" s="31"/>
      <c r="B199" s="32"/>
      <c r="C199" s="161" t="s">
        <v>350</v>
      </c>
      <c r="D199" s="161" t="s">
        <v>135</v>
      </c>
      <c r="E199" s="162" t="s">
        <v>2328</v>
      </c>
      <c r="F199" s="163" t="s">
        <v>2329</v>
      </c>
      <c r="G199" s="164" t="s">
        <v>147</v>
      </c>
      <c r="H199" s="165">
        <v>10</v>
      </c>
      <c r="I199" s="166"/>
      <c r="J199" s="167">
        <f>ROUND(I199*H199,2)</f>
        <v>0</v>
      </c>
      <c r="K199" s="163" t="s">
        <v>139</v>
      </c>
      <c r="L199" s="36"/>
      <c r="M199" s="168" t="s">
        <v>1</v>
      </c>
      <c r="N199" s="169" t="s">
        <v>43</v>
      </c>
      <c r="O199" s="68"/>
      <c r="P199" s="170">
        <f>O199*H199</f>
        <v>0</v>
      </c>
      <c r="Q199" s="170">
        <v>0</v>
      </c>
      <c r="R199" s="170">
        <f>Q199*H199</f>
        <v>0</v>
      </c>
      <c r="S199" s="170">
        <v>0</v>
      </c>
      <c r="T199" s="171">
        <f>S199*H199</f>
        <v>0</v>
      </c>
      <c r="U199" s="31"/>
      <c r="V199" s="31"/>
      <c r="W199" s="31"/>
      <c r="X199" s="31"/>
      <c r="Y199" s="31"/>
      <c r="Z199" s="31"/>
      <c r="AA199" s="31"/>
      <c r="AB199" s="31"/>
      <c r="AC199" s="31"/>
      <c r="AD199" s="31"/>
      <c r="AE199" s="31"/>
      <c r="AR199" s="172" t="s">
        <v>140</v>
      </c>
      <c r="AT199" s="172" t="s">
        <v>135</v>
      </c>
      <c r="AU199" s="172" t="s">
        <v>78</v>
      </c>
      <c r="AY199" s="14" t="s">
        <v>141</v>
      </c>
      <c r="BE199" s="173">
        <f>IF(N199="základní",J199,0)</f>
        <v>0</v>
      </c>
      <c r="BF199" s="173">
        <f>IF(N199="snížená",J199,0)</f>
        <v>0</v>
      </c>
      <c r="BG199" s="173">
        <f>IF(N199="zákl. přenesená",J199,0)</f>
        <v>0</v>
      </c>
      <c r="BH199" s="173">
        <f>IF(N199="sníž. přenesená",J199,0)</f>
        <v>0</v>
      </c>
      <c r="BI199" s="173">
        <f>IF(N199="nulová",J199,0)</f>
        <v>0</v>
      </c>
      <c r="BJ199" s="14" t="s">
        <v>86</v>
      </c>
      <c r="BK199" s="173">
        <f>ROUND(I199*H199,2)</f>
        <v>0</v>
      </c>
      <c r="BL199" s="14" t="s">
        <v>140</v>
      </c>
      <c r="BM199" s="172" t="s">
        <v>2330</v>
      </c>
    </row>
    <row r="200" spans="1:65" s="2" customFormat="1" ht="29.25">
      <c r="A200" s="31"/>
      <c r="B200" s="32"/>
      <c r="C200" s="33"/>
      <c r="D200" s="174" t="s">
        <v>143</v>
      </c>
      <c r="E200" s="33"/>
      <c r="F200" s="175" t="s">
        <v>2331</v>
      </c>
      <c r="G200" s="33"/>
      <c r="H200" s="33"/>
      <c r="I200" s="176"/>
      <c r="J200" s="33"/>
      <c r="K200" s="33"/>
      <c r="L200" s="36"/>
      <c r="M200" s="177"/>
      <c r="N200" s="178"/>
      <c r="O200" s="68"/>
      <c r="P200" s="68"/>
      <c r="Q200" s="68"/>
      <c r="R200" s="68"/>
      <c r="S200" s="68"/>
      <c r="T200" s="69"/>
      <c r="U200" s="31"/>
      <c r="V200" s="31"/>
      <c r="W200" s="31"/>
      <c r="X200" s="31"/>
      <c r="Y200" s="31"/>
      <c r="Z200" s="31"/>
      <c r="AA200" s="31"/>
      <c r="AB200" s="31"/>
      <c r="AC200" s="31"/>
      <c r="AD200" s="31"/>
      <c r="AE200" s="31"/>
      <c r="AT200" s="14" t="s">
        <v>143</v>
      </c>
      <c r="AU200" s="14" t="s">
        <v>78</v>
      </c>
    </row>
    <row r="201" spans="1:65" s="2" customFormat="1" ht="21.75" customHeight="1">
      <c r="A201" s="31"/>
      <c r="B201" s="32"/>
      <c r="C201" s="161" t="s">
        <v>355</v>
      </c>
      <c r="D201" s="161" t="s">
        <v>135</v>
      </c>
      <c r="E201" s="162" t="s">
        <v>2332</v>
      </c>
      <c r="F201" s="163" t="s">
        <v>2333</v>
      </c>
      <c r="G201" s="164" t="s">
        <v>574</v>
      </c>
      <c r="H201" s="165">
        <v>10</v>
      </c>
      <c r="I201" s="166"/>
      <c r="J201" s="167">
        <f>ROUND(I201*H201,2)</f>
        <v>0</v>
      </c>
      <c r="K201" s="163" t="s">
        <v>139</v>
      </c>
      <c r="L201" s="36"/>
      <c r="M201" s="168" t="s">
        <v>1</v>
      </c>
      <c r="N201" s="169" t="s">
        <v>43</v>
      </c>
      <c r="O201" s="68"/>
      <c r="P201" s="170">
        <f>O201*H201</f>
        <v>0</v>
      </c>
      <c r="Q201" s="170">
        <v>0</v>
      </c>
      <c r="R201" s="170">
        <f>Q201*H201</f>
        <v>0</v>
      </c>
      <c r="S201" s="170">
        <v>0</v>
      </c>
      <c r="T201" s="171">
        <f>S201*H201</f>
        <v>0</v>
      </c>
      <c r="U201" s="31"/>
      <c r="V201" s="31"/>
      <c r="W201" s="31"/>
      <c r="X201" s="31"/>
      <c r="Y201" s="31"/>
      <c r="Z201" s="31"/>
      <c r="AA201" s="31"/>
      <c r="AB201" s="31"/>
      <c r="AC201" s="31"/>
      <c r="AD201" s="31"/>
      <c r="AE201" s="31"/>
      <c r="AR201" s="172" t="s">
        <v>140</v>
      </c>
      <c r="AT201" s="172" t="s">
        <v>135</v>
      </c>
      <c r="AU201" s="172" t="s">
        <v>78</v>
      </c>
      <c r="AY201" s="14" t="s">
        <v>141</v>
      </c>
      <c r="BE201" s="173">
        <f>IF(N201="základní",J201,0)</f>
        <v>0</v>
      </c>
      <c r="BF201" s="173">
        <f>IF(N201="snížená",J201,0)</f>
        <v>0</v>
      </c>
      <c r="BG201" s="173">
        <f>IF(N201="zákl. přenesená",J201,0)</f>
        <v>0</v>
      </c>
      <c r="BH201" s="173">
        <f>IF(N201="sníž. přenesená",J201,0)</f>
        <v>0</v>
      </c>
      <c r="BI201" s="173">
        <f>IF(N201="nulová",J201,0)</f>
        <v>0</v>
      </c>
      <c r="BJ201" s="14" t="s">
        <v>86</v>
      </c>
      <c r="BK201" s="173">
        <f>ROUND(I201*H201,2)</f>
        <v>0</v>
      </c>
      <c r="BL201" s="14" t="s">
        <v>140</v>
      </c>
      <c r="BM201" s="172" t="s">
        <v>2334</v>
      </c>
    </row>
    <row r="202" spans="1:65" s="2" customFormat="1" ht="19.5">
      <c r="A202" s="31"/>
      <c r="B202" s="32"/>
      <c r="C202" s="33"/>
      <c r="D202" s="174" t="s">
        <v>143</v>
      </c>
      <c r="E202" s="33"/>
      <c r="F202" s="175" t="s">
        <v>2335</v>
      </c>
      <c r="G202" s="33"/>
      <c r="H202" s="33"/>
      <c r="I202" s="176"/>
      <c r="J202" s="33"/>
      <c r="K202" s="33"/>
      <c r="L202" s="36"/>
      <c r="M202" s="177"/>
      <c r="N202" s="178"/>
      <c r="O202" s="68"/>
      <c r="P202" s="68"/>
      <c r="Q202" s="68"/>
      <c r="R202" s="68"/>
      <c r="S202" s="68"/>
      <c r="T202" s="69"/>
      <c r="U202" s="31"/>
      <c r="V202" s="31"/>
      <c r="W202" s="31"/>
      <c r="X202" s="31"/>
      <c r="Y202" s="31"/>
      <c r="Z202" s="31"/>
      <c r="AA202" s="31"/>
      <c r="AB202" s="31"/>
      <c r="AC202" s="31"/>
      <c r="AD202" s="31"/>
      <c r="AE202" s="31"/>
      <c r="AT202" s="14" t="s">
        <v>143</v>
      </c>
      <c r="AU202" s="14" t="s">
        <v>78</v>
      </c>
    </row>
    <row r="203" spans="1:65" s="2" customFormat="1" ht="21.75" customHeight="1">
      <c r="A203" s="31"/>
      <c r="B203" s="32"/>
      <c r="C203" s="161" t="s">
        <v>360</v>
      </c>
      <c r="D203" s="161" t="s">
        <v>135</v>
      </c>
      <c r="E203" s="162" t="s">
        <v>2336</v>
      </c>
      <c r="F203" s="163" t="s">
        <v>2337</v>
      </c>
      <c r="G203" s="164" t="s">
        <v>574</v>
      </c>
      <c r="H203" s="165">
        <v>10</v>
      </c>
      <c r="I203" s="166"/>
      <c r="J203" s="167">
        <f>ROUND(I203*H203,2)</f>
        <v>0</v>
      </c>
      <c r="K203" s="163" t="s">
        <v>139</v>
      </c>
      <c r="L203" s="36"/>
      <c r="M203" s="168" t="s">
        <v>1</v>
      </c>
      <c r="N203" s="169" t="s">
        <v>43</v>
      </c>
      <c r="O203" s="68"/>
      <c r="P203" s="170">
        <f>O203*H203</f>
        <v>0</v>
      </c>
      <c r="Q203" s="170">
        <v>0</v>
      </c>
      <c r="R203" s="170">
        <f>Q203*H203</f>
        <v>0</v>
      </c>
      <c r="S203" s="170">
        <v>0</v>
      </c>
      <c r="T203" s="171">
        <f>S203*H203</f>
        <v>0</v>
      </c>
      <c r="U203" s="31"/>
      <c r="V203" s="31"/>
      <c r="W203" s="31"/>
      <c r="X203" s="31"/>
      <c r="Y203" s="31"/>
      <c r="Z203" s="31"/>
      <c r="AA203" s="31"/>
      <c r="AB203" s="31"/>
      <c r="AC203" s="31"/>
      <c r="AD203" s="31"/>
      <c r="AE203" s="31"/>
      <c r="AR203" s="172" t="s">
        <v>140</v>
      </c>
      <c r="AT203" s="172" t="s">
        <v>135</v>
      </c>
      <c r="AU203" s="172" t="s">
        <v>78</v>
      </c>
      <c r="AY203" s="14" t="s">
        <v>141</v>
      </c>
      <c r="BE203" s="173">
        <f>IF(N203="základní",J203,0)</f>
        <v>0</v>
      </c>
      <c r="BF203" s="173">
        <f>IF(N203="snížená",J203,0)</f>
        <v>0</v>
      </c>
      <c r="BG203" s="173">
        <f>IF(N203="zákl. přenesená",J203,0)</f>
        <v>0</v>
      </c>
      <c r="BH203" s="173">
        <f>IF(N203="sníž. přenesená",J203,0)</f>
        <v>0</v>
      </c>
      <c r="BI203" s="173">
        <f>IF(N203="nulová",J203,0)</f>
        <v>0</v>
      </c>
      <c r="BJ203" s="14" t="s">
        <v>86</v>
      </c>
      <c r="BK203" s="173">
        <f>ROUND(I203*H203,2)</f>
        <v>0</v>
      </c>
      <c r="BL203" s="14" t="s">
        <v>140</v>
      </c>
      <c r="BM203" s="172" t="s">
        <v>2338</v>
      </c>
    </row>
    <row r="204" spans="1:65" s="2" customFormat="1" ht="19.5">
      <c r="A204" s="31"/>
      <c r="B204" s="32"/>
      <c r="C204" s="33"/>
      <c r="D204" s="174" t="s">
        <v>143</v>
      </c>
      <c r="E204" s="33"/>
      <c r="F204" s="175" t="s">
        <v>2339</v>
      </c>
      <c r="G204" s="33"/>
      <c r="H204" s="33"/>
      <c r="I204" s="176"/>
      <c r="J204" s="33"/>
      <c r="K204" s="33"/>
      <c r="L204" s="36"/>
      <c r="M204" s="177"/>
      <c r="N204" s="178"/>
      <c r="O204" s="68"/>
      <c r="P204" s="68"/>
      <c r="Q204" s="68"/>
      <c r="R204" s="68"/>
      <c r="S204" s="68"/>
      <c r="T204" s="69"/>
      <c r="U204" s="31"/>
      <c r="V204" s="31"/>
      <c r="W204" s="31"/>
      <c r="X204" s="31"/>
      <c r="Y204" s="31"/>
      <c r="Z204" s="31"/>
      <c r="AA204" s="31"/>
      <c r="AB204" s="31"/>
      <c r="AC204" s="31"/>
      <c r="AD204" s="31"/>
      <c r="AE204" s="31"/>
      <c r="AT204" s="14" t="s">
        <v>143</v>
      </c>
      <c r="AU204" s="14" t="s">
        <v>78</v>
      </c>
    </row>
    <row r="205" spans="1:65" s="2" customFormat="1" ht="21.75" customHeight="1">
      <c r="A205" s="31"/>
      <c r="B205" s="32"/>
      <c r="C205" s="161" t="s">
        <v>365</v>
      </c>
      <c r="D205" s="161" t="s">
        <v>135</v>
      </c>
      <c r="E205" s="162" t="s">
        <v>2340</v>
      </c>
      <c r="F205" s="163" t="s">
        <v>2341</v>
      </c>
      <c r="G205" s="164" t="s">
        <v>574</v>
      </c>
      <c r="H205" s="165">
        <v>10</v>
      </c>
      <c r="I205" s="166"/>
      <c r="J205" s="167">
        <f>ROUND(I205*H205,2)</f>
        <v>0</v>
      </c>
      <c r="K205" s="163" t="s">
        <v>139</v>
      </c>
      <c r="L205" s="36"/>
      <c r="M205" s="168" t="s">
        <v>1</v>
      </c>
      <c r="N205" s="169" t="s">
        <v>43</v>
      </c>
      <c r="O205" s="68"/>
      <c r="P205" s="170">
        <f>O205*H205</f>
        <v>0</v>
      </c>
      <c r="Q205" s="170">
        <v>0</v>
      </c>
      <c r="R205" s="170">
        <f>Q205*H205</f>
        <v>0</v>
      </c>
      <c r="S205" s="170">
        <v>0</v>
      </c>
      <c r="T205" s="171">
        <f>S205*H205</f>
        <v>0</v>
      </c>
      <c r="U205" s="31"/>
      <c r="V205" s="31"/>
      <c r="W205" s="31"/>
      <c r="X205" s="31"/>
      <c r="Y205" s="31"/>
      <c r="Z205" s="31"/>
      <c r="AA205" s="31"/>
      <c r="AB205" s="31"/>
      <c r="AC205" s="31"/>
      <c r="AD205" s="31"/>
      <c r="AE205" s="31"/>
      <c r="AR205" s="172" t="s">
        <v>140</v>
      </c>
      <c r="AT205" s="172" t="s">
        <v>135</v>
      </c>
      <c r="AU205" s="172" t="s">
        <v>78</v>
      </c>
      <c r="AY205" s="14" t="s">
        <v>141</v>
      </c>
      <c r="BE205" s="173">
        <f>IF(N205="základní",J205,0)</f>
        <v>0</v>
      </c>
      <c r="BF205" s="173">
        <f>IF(N205="snížená",J205,0)</f>
        <v>0</v>
      </c>
      <c r="BG205" s="173">
        <f>IF(N205="zákl. přenesená",J205,0)</f>
        <v>0</v>
      </c>
      <c r="BH205" s="173">
        <f>IF(N205="sníž. přenesená",J205,0)</f>
        <v>0</v>
      </c>
      <c r="BI205" s="173">
        <f>IF(N205="nulová",J205,0)</f>
        <v>0</v>
      </c>
      <c r="BJ205" s="14" t="s">
        <v>86</v>
      </c>
      <c r="BK205" s="173">
        <f>ROUND(I205*H205,2)</f>
        <v>0</v>
      </c>
      <c r="BL205" s="14" t="s">
        <v>140</v>
      </c>
      <c r="BM205" s="172" t="s">
        <v>2342</v>
      </c>
    </row>
    <row r="206" spans="1:65" s="2" customFormat="1" ht="19.5">
      <c r="A206" s="31"/>
      <c r="B206" s="32"/>
      <c r="C206" s="33"/>
      <c r="D206" s="174" t="s">
        <v>143</v>
      </c>
      <c r="E206" s="33"/>
      <c r="F206" s="175" t="s">
        <v>2343</v>
      </c>
      <c r="G206" s="33"/>
      <c r="H206" s="33"/>
      <c r="I206" s="176"/>
      <c r="J206" s="33"/>
      <c r="K206" s="33"/>
      <c r="L206" s="36"/>
      <c r="M206" s="177"/>
      <c r="N206" s="178"/>
      <c r="O206" s="68"/>
      <c r="P206" s="68"/>
      <c r="Q206" s="68"/>
      <c r="R206" s="68"/>
      <c r="S206" s="68"/>
      <c r="T206" s="69"/>
      <c r="U206" s="31"/>
      <c r="V206" s="31"/>
      <c r="W206" s="31"/>
      <c r="X206" s="31"/>
      <c r="Y206" s="31"/>
      <c r="Z206" s="31"/>
      <c r="AA206" s="31"/>
      <c r="AB206" s="31"/>
      <c r="AC206" s="31"/>
      <c r="AD206" s="31"/>
      <c r="AE206" s="31"/>
      <c r="AT206" s="14" t="s">
        <v>143</v>
      </c>
      <c r="AU206" s="14" t="s">
        <v>78</v>
      </c>
    </row>
    <row r="207" spans="1:65" s="2" customFormat="1" ht="24.2" customHeight="1">
      <c r="A207" s="31"/>
      <c r="B207" s="32"/>
      <c r="C207" s="161" t="s">
        <v>370</v>
      </c>
      <c r="D207" s="161" t="s">
        <v>135</v>
      </c>
      <c r="E207" s="162" t="s">
        <v>2344</v>
      </c>
      <c r="F207" s="163" t="s">
        <v>2345</v>
      </c>
      <c r="G207" s="164" t="s">
        <v>172</v>
      </c>
      <c r="H207" s="165">
        <v>10</v>
      </c>
      <c r="I207" s="166"/>
      <c r="J207" s="167">
        <f>ROUND(I207*H207,2)</f>
        <v>0</v>
      </c>
      <c r="K207" s="163" t="s">
        <v>139</v>
      </c>
      <c r="L207" s="36"/>
      <c r="M207" s="168" t="s">
        <v>1</v>
      </c>
      <c r="N207" s="169" t="s">
        <v>43</v>
      </c>
      <c r="O207" s="68"/>
      <c r="P207" s="170">
        <f>O207*H207</f>
        <v>0</v>
      </c>
      <c r="Q207" s="170">
        <v>0</v>
      </c>
      <c r="R207" s="170">
        <f>Q207*H207</f>
        <v>0</v>
      </c>
      <c r="S207" s="170">
        <v>0</v>
      </c>
      <c r="T207" s="171">
        <f>S207*H207</f>
        <v>0</v>
      </c>
      <c r="U207" s="31"/>
      <c r="V207" s="31"/>
      <c r="W207" s="31"/>
      <c r="X207" s="31"/>
      <c r="Y207" s="31"/>
      <c r="Z207" s="31"/>
      <c r="AA207" s="31"/>
      <c r="AB207" s="31"/>
      <c r="AC207" s="31"/>
      <c r="AD207" s="31"/>
      <c r="AE207" s="31"/>
      <c r="AR207" s="172" t="s">
        <v>140</v>
      </c>
      <c r="AT207" s="172" t="s">
        <v>135</v>
      </c>
      <c r="AU207" s="172" t="s">
        <v>78</v>
      </c>
      <c r="AY207" s="14" t="s">
        <v>141</v>
      </c>
      <c r="BE207" s="173">
        <f>IF(N207="základní",J207,0)</f>
        <v>0</v>
      </c>
      <c r="BF207" s="173">
        <f>IF(N207="snížená",J207,0)</f>
        <v>0</v>
      </c>
      <c r="BG207" s="173">
        <f>IF(N207="zákl. přenesená",J207,0)</f>
        <v>0</v>
      </c>
      <c r="BH207" s="173">
        <f>IF(N207="sníž. přenesená",J207,0)</f>
        <v>0</v>
      </c>
      <c r="BI207" s="173">
        <f>IF(N207="nulová",J207,0)</f>
        <v>0</v>
      </c>
      <c r="BJ207" s="14" t="s">
        <v>86</v>
      </c>
      <c r="BK207" s="173">
        <f>ROUND(I207*H207,2)</f>
        <v>0</v>
      </c>
      <c r="BL207" s="14" t="s">
        <v>140</v>
      </c>
      <c r="BM207" s="172" t="s">
        <v>2346</v>
      </c>
    </row>
    <row r="208" spans="1:65" s="2" customFormat="1" ht="29.25">
      <c r="A208" s="31"/>
      <c r="B208" s="32"/>
      <c r="C208" s="33"/>
      <c r="D208" s="174" t="s">
        <v>143</v>
      </c>
      <c r="E208" s="33"/>
      <c r="F208" s="175" t="s">
        <v>2347</v>
      </c>
      <c r="G208" s="33"/>
      <c r="H208" s="33"/>
      <c r="I208" s="176"/>
      <c r="J208" s="33"/>
      <c r="K208" s="33"/>
      <c r="L208" s="36"/>
      <c r="M208" s="177"/>
      <c r="N208" s="178"/>
      <c r="O208" s="68"/>
      <c r="P208" s="68"/>
      <c r="Q208" s="68"/>
      <c r="R208" s="68"/>
      <c r="S208" s="68"/>
      <c r="T208" s="69"/>
      <c r="U208" s="31"/>
      <c r="V208" s="31"/>
      <c r="W208" s="31"/>
      <c r="X208" s="31"/>
      <c r="Y208" s="31"/>
      <c r="Z208" s="31"/>
      <c r="AA208" s="31"/>
      <c r="AB208" s="31"/>
      <c r="AC208" s="31"/>
      <c r="AD208" s="31"/>
      <c r="AE208" s="31"/>
      <c r="AT208" s="14" t="s">
        <v>143</v>
      </c>
      <c r="AU208" s="14" t="s">
        <v>78</v>
      </c>
    </row>
    <row r="209" spans="1:65" s="2" customFormat="1" ht="24.2" customHeight="1">
      <c r="A209" s="31"/>
      <c r="B209" s="32"/>
      <c r="C209" s="161" t="s">
        <v>375</v>
      </c>
      <c r="D209" s="161" t="s">
        <v>135</v>
      </c>
      <c r="E209" s="162" t="s">
        <v>2348</v>
      </c>
      <c r="F209" s="163" t="s">
        <v>2349</v>
      </c>
      <c r="G209" s="164" t="s">
        <v>172</v>
      </c>
      <c r="H209" s="165">
        <v>10</v>
      </c>
      <c r="I209" s="166"/>
      <c r="J209" s="167">
        <f>ROUND(I209*H209,2)</f>
        <v>0</v>
      </c>
      <c r="K209" s="163" t="s">
        <v>139</v>
      </c>
      <c r="L209" s="36"/>
      <c r="M209" s="168" t="s">
        <v>1</v>
      </c>
      <c r="N209" s="169" t="s">
        <v>43</v>
      </c>
      <c r="O209" s="68"/>
      <c r="P209" s="170">
        <f>O209*H209</f>
        <v>0</v>
      </c>
      <c r="Q209" s="170">
        <v>0</v>
      </c>
      <c r="R209" s="170">
        <f>Q209*H209</f>
        <v>0</v>
      </c>
      <c r="S209" s="170">
        <v>0</v>
      </c>
      <c r="T209" s="171">
        <f>S209*H209</f>
        <v>0</v>
      </c>
      <c r="U209" s="31"/>
      <c r="V209" s="31"/>
      <c r="W209" s="31"/>
      <c r="X209" s="31"/>
      <c r="Y209" s="31"/>
      <c r="Z209" s="31"/>
      <c r="AA209" s="31"/>
      <c r="AB209" s="31"/>
      <c r="AC209" s="31"/>
      <c r="AD209" s="31"/>
      <c r="AE209" s="31"/>
      <c r="AR209" s="172" t="s">
        <v>140</v>
      </c>
      <c r="AT209" s="172" t="s">
        <v>135</v>
      </c>
      <c r="AU209" s="172" t="s">
        <v>78</v>
      </c>
      <c r="AY209" s="14" t="s">
        <v>141</v>
      </c>
      <c r="BE209" s="173">
        <f>IF(N209="základní",J209,0)</f>
        <v>0</v>
      </c>
      <c r="BF209" s="173">
        <f>IF(N209="snížená",J209,0)</f>
        <v>0</v>
      </c>
      <c r="BG209" s="173">
        <f>IF(N209="zákl. přenesená",J209,0)</f>
        <v>0</v>
      </c>
      <c r="BH209" s="173">
        <f>IF(N209="sníž. přenesená",J209,0)</f>
        <v>0</v>
      </c>
      <c r="BI209" s="173">
        <f>IF(N209="nulová",J209,0)</f>
        <v>0</v>
      </c>
      <c r="BJ209" s="14" t="s">
        <v>86</v>
      </c>
      <c r="BK209" s="173">
        <f>ROUND(I209*H209,2)</f>
        <v>0</v>
      </c>
      <c r="BL209" s="14" t="s">
        <v>140</v>
      </c>
      <c r="BM209" s="172" t="s">
        <v>2350</v>
      </c>
    </row>
    <row r="210" spans="1:65" s="2" customFormat="1" ht="29.25">
      <c r="A210" s="31"/>
      <c r="B210" s="32"/>
      <c r="C210" s="33"/>
      <c r="D210" s="174" t="s">
        <v>143</v>
      </c>
      <c r="E210" s="33"/>
      <c r="F210" s="175" t="s">
        <v>2351</v>
      </c>
      <c r="G210" s="33"/>
      <c r="H210" s="33"/>
      <c r="I210" s="176"/>
      <c r="J210" s="33"/>
      <c r="K210" s="33"/>
      <c r="L210" s="36"/>
      <c r="M210" s="177"/>
      <c r="N210" s="178"/>
      <c r="O210" s="68"/>
      <c r="P210" s="68"/>
      <c r="Q210" s="68"/>
      <c r="R210" s="68"/>
      <c r="S210" s="68"/>
      <c r="T210" s="69"/>
      <c r="U210" s="31"/>
      <c r="V210" s="31"/>
      <c r="W210" s="31"/>
      <c r="X210" s="31"/>
      <c r="Y210" s="31"/>
      <c r="Z210" s="31"/>
      <c r="AA210" s="31"/>
      <c r="AB210" s="31"/>
      <c r="AC210" s="31"/>
      <c r="AD210" s="31"/>
      <c r="AE210" s="31"/>
      <c r="AT210" s="14" t="s">
        <v>143</v>
      </c>
      <c r="AU210" s="14" t="s">
        <v>78</v>
      </c>
    </row>
    <row r="211" spans="1:65" s="2" customFormat="1" ht="24.2" customHeight="1">
      <c r="A211" s="31"/>
      <c r="B211" s="32"/>
      <c r="C211" s="161" t="s">
        <v>380</v>
      </c>
      <c r="D211" s="161" t="s">
        <v>135</v>
      </c>
      <c r="E211" s="162" t="s">
        <v>2352</v>
      </c>
      <c r="F211" s="163" t="s">
        <v>2353</v>
      </c>
      <c r="G211" s="164" t="s">
        <v>172</v>
      </c>
      <c r="H211" s="165">
        <v>10</v>
      </c>
      <c r="I211" s="166"/>
      <c r="J211" s="167">
        <f>ROUND(I211*H211,2)</f>
        <v>0</v>
      </c>
      <c r="K211" s="163" t="s">
        <v>139</v>
      </c>
      <c r="L211" s="36"/>
      <c r="M211" s="168" t="s">
        <v>1</v>
      </c>
      <c r="N211" s="169" t="s">
        <v>43</v>
      </c>
      <c r="O211" s="68"/>
      <c r="P211" s="170">
        <f>O211*H211</f>
        <v>0</v>
      </c>
      <c r="Q211" s="170">
        <v>0</v>
      </c>
      <c r="R211" s="170">
        <f>Q211*H211</f>
        <v>0</v>
      </c>
      <c r="S211" s="170">
        <v>0</v>
      </c>
      <c r="T211" s="171">
        <f>S211*H211</f>
        <v>0</v>
      </c>
      <c r="U211" s="31"/>
      <c r="V211" s="31"/>
      <c r="W211" s="31"/>
      <c r="X211" s="31"/>
      <c r="Y211" s="31"/>
      <c r="Z211" s="31"/>
      <c r="AA211" s="31"/>
      <c r="AB211" s="31"/>
      <c r="AC211" s="31"/>
      <c r="AD211" s="31"/>
      <c r="AE211" s="31"/>
      <c r="AR211" s="172" t="s">
        <v>140</v>
      </c>
      <c r="AT211" s="172" t="s">
        <v>135</v>
      </c>
      <c r="AU211" s="172" t="s">
        <v>78</v>
      </c>
      <c r="AY211" s="14" t="s">
        <v>141</v>
      </c>
      <c r="BE211" s="173">
        <f>IF(N211="základní",J211,0)</f>
        <v>0</v>
      </c>
      <c r="BF211" s="173">
        <f>IF(N211="snížená",J211,0)</f>
        <v>0</v>
      </c>
      <c r="BG211" s="173">
        <f>IF(N211="zákl. přenesená",J211,0)</f>
        <v>0</v>
      </c>
      <c r="BH211" s="173">
        <f>IF(N211="sníž. přenesená",J211,0)</f>
        <v>0</v>
      </c>
      <c r="BI211" s="173">
        <f>IF(N211="nulová",J211,0)</f>
        <v>0</v>
      </c>
      <c r="BJ211" s="14" t="s">
        <v>86</v>
      </c>
      <c r="BK211" s="173">
        <f>ROUND(I211*H211,2)</f>
        <v>0</v>
      </c>
      <c r="BL211" s="14" t="s">
        <v>140</v>
      </c>
      <c r="BM211" s="172" t="s">
        <v>2354</v>
      </c>
    </row>
    <row r="212" spans="1:65" s="2" customFormat="1" ht="29.25">
      <c r="A212" s="31"/>
      <c r="B212" s="32"/>
      <c r="C212" s="33"/>
      <c r="D212" s="174" t="s">
        <v>143</v>
      </c>
      <c r="E212" s="33"/>
      <c r="F212" s="175" t="s">
        <v>2355</v>
      </c>
      <c r="G212" s="33"/>
      <c r="H212" s="33"/>
      <c r="I212" s="176"/>
      <c r="J212" s="33"/>
      <c r="K212" s="33"/>
      <c r="L212" s="36"/>
      <c r="M212" s="177"/>
      <c r="N212" s="178"/>
      <c r="O212" s="68"/>
      <c r="P212" s="68"/>
      <c r="Q212" s="68"/>
      <c r="R212" s="68"/>
      <c r="S212" s="68"/>
      <c r="T212" s="69"/>
      <c r="U212" s="31"/>
      <c r="V212" s="31"/>
      <c r="W212" s="31"/>
      <c r="X212" s="31"/>
      <c r="Y212" s="31"/>
      <c r="Z212" s="31"/>
      <c r="AA212" s="31"/>
      <c r="AB212" s="31"/>
      <c r="AC212" s="31"/>
      <c r="AD212" s="31"/>
      <c r="AE212" s="31"/>
      <c r="AT212" s="14" t="s">
        <v>143</v>
      </c>
      <c r="AU212" s="14" t="s">
        <v>78</v>
      </c>
    </row>
    <row r="213" spans="1:65" s="2" customFormat="1" ht="24.2" customHeight="1">
      <c r="A213" s="31"/>
      <c r="B213" s="32"/>
      <c r="C213" s="161" t="s">
        <v>385</v>
      </c>
      <c r="D213" s="161" t="s">
        <v>135</v>
      </c>
      <c r="E213" s="162" t="s">
        <v>2356</v>
      </c>
      <c r="F213" s="163" t="s">
        <v>2357</v>
      </c>
      <c r="G213" s="164" t="s">
        <v>574</v>
      </c>
      <c r="H213" s="165">
        <v>20</v>
      </c>
      <c r="I213" s="166"/>
      <c r="J213" s="167">
        <f>ROUND(I213*H213,2)</f>
        <v>0</v>
      </c>
      <c r="K213" s="163" t="s">
        <v>139</v>
      </c>
      <c r="L213" s="36"/>
      <c r="M213" s="168" t="s">
        <v>1</v>
      </c>
      <c r="N213" s="169" t="s">
        <v>43</v>
      </c>
      <c r="O213" s="68"/>
      <c r="P213" s="170">
        <f>O213*H213</f>
        <v>0</v>
      </c>
      <c r="Q213" s="170">
        <v>0</v>
      </c>
      <c r="R213" s="170">
        <f>Q213*H213</f>
        <v>0</v>
      </c>
      <c r="S213" s="170">
        <v>0</v>
      </c>
      <c r="T213" s="171">
        <f>S213*H213</f>
        <v>0</v>
      </c>
      <c r="U213" s="31"/>
      <c r="V213" s="31"/>
      <c r="W213" s="31"/>
      <c r="X213" s="31"/>
      <c r="Y213" s="31"/>
      <c r="Z213" s="31"/>
      <c r="AA213" s="31"/>
      <c r="AB213" s="31"/>
      <c r="AC213" s="31"/>
      <c r="AD213" s="31"/>
      <c r="AE213" s="31"/>
      <c r="AR213" s="172" t="s">
        <v>140</v>
      </c>
      <c r="AT213" s="172" t="s">
        <v>135</v>
      </c>
      <c r="AU213" s="172" t="s">
        <v>78</v>
      </c>
      <c r="AY213" s="14" t="s">
        <v>141</v>
      </c>
      <c r="BE213" s="173">
        <f>IF(N213="základní",J213,0)</f>
        <v>0</v>
      </c>
      <c r="BF213" s="173">
        <f>IF(N213="snížená",J213,0)</f>
        <v>0</v>
      </c>
      <c r="BG213" s="173">
        <f>IF(N213="zákl. přenesená",J213,0)</f>
        <v>0</v>
      </c>
      <c r="BH213" s="173">
        <f>IF(N213="sníž. přenesená",J213,0)</f>
        <v>0</v>
      </c>
      <c r="BI213" s="173">
        <f>IF(N213="nulová",J213,0)</f>
        <v>0</v>
      </c>
      <c r="BJ213" s="14" t="s">
        <v>86</v>
      </c>
      <c r="BK213" s="173">
        <f>ROUND(I213*H213,2)</f>
        <v>0</v>
      </c>
      <c r="BL213" s="14" t="s">
        <v>140</v>
      </c>
      <c r="BM213" s="172" t="s">
        <v>2358</v>
      </c>
    </row>
    <row r="214" spans="1:65" s="2" customFormat="1" ht="48.75">
      <c r="A214" s="31"/>
      <c r="B214" s="32"/>
      <c r="C214" s="33"/>
      <c r="D214" s="174" t="s">
        <v>143</v>
      </c>
      <c r="E214" s="33"/>
      <c r="F214" s="175" t="s">
        <v>2359</v>
      </c>
      <c r="G214" s="33"/>
      <c r="H214" s="33"/>
      <c r="I214" s="176"/>
      <c r="J214" s="33"/>
      <c r="K214" s="33"/>
      <c r="L214" s="36"/>
      <c r="M214" s="177"/>
      <c r="N214" s="178"/>
      <c r="O214" s="68"/>
      <c r="P214" s="68"/>
      <c r="Q214" s="68"/>
      <c r="R214" s="68"/>
      <c r="S214" s="68"/>
      <c r="T214" s="69"/>
      <c r="U214" s="31"/>
      <c r="V214" s="31"/>
      <c r="W214" s="31"/>
      <c r="X214" s="31"/>
      <c r="Y214" s="31"/>
      <c r="Z214" s="31"/>
      <c r="AA214" s="31"/>
      <c r="AB214" s="31"/>
      <c r="AC214" s="31"/>
      <c r="AD214" s="31"/>
      <c r="AE214" s="31"/>
      <c r="AT214" s="14" t="s">
        <v>143</v>
      </c>
      <c r="AU214" s="14" t="s">
        <v>78</v>
      </c>
    </row>
    <row r="215" spans="1:65" s="2" customFormat="1" ht="24.2" customHeight="1">
      <c r="A215" s="31"/>
      <c r="B215" s="32"/>
      <c r="C215" s="161" t="s">
        <v>390</v>
      </c>
      <c r="D215" s="161" t="s">
        <v>135</v>
      </c>
      <c r="E215" s="162" t="s">
        <v>2360</v>
      </c>
      <c r="F215" s="163" t="s">
        <v>2361</v>
      </c>
      <c r="G215" s="164" t="s">
        <v>172</v>
      </c>
      <c r="H215" s="165">
        <v>20</v>
      </c>
      <c r="I215" s="166"/>
      <c r="J215" s="167">
        <f>ROUND(I215*H215,2)</f>
        <v>0</v>
      </c>
      <c r="K215" s="163" t="s">
        <v>139</v>
      </c>
      <c r="L215" s="36"/>
      <c r="M215" s="168" t="s">
        <v>1</v>
      </c>
      <c r="N215" s="169" t="s">
        <v>43</v>
      </c>
      <c r="O215" s="68"/>
      <c r="P215" s="170">
        <f>O215*H215</f>
        <v>0</v>
      </c>
      <c r="Q215" s="170">
        <v>0</v>
      </c>
      <c r="R215" s="170">
        <f>Q215*H215</f>
        <v>0</v>
      </c>
      <c r="S215" s="170">
        <v>0</v>
      </c>
      <c r="T215" s="171">
        <f>S215*H215</f>
        <v>0</v>
      </c>
      <c r="U215" s="31"/>
      <c r="V215" s="31"/>
      <c r="W215" s="31"/>
      <c r="X215" s="31"/>
      <c r="Y215" s="31"/>
      <c r="Z215" s="31"/>
      <c r="AA215" s="31"/>
      <c r="AB215" s="31"/>
      <c r="AC215" s="31"/>
      <c r="AD215" s="31"/>
      <c r="AE215" s="31"/>
      <c r="AR215" s="172" t="s">
        <v>140</v>
      </c>
      <c r="AT215" s="172" t="s">
        <v>135</v>
      </c>
      <c r="AU215" s="172" t="s">
        <v>78</v>
      </c>
      <c r="AY215" s="14" t="s">
        <v>141</v>
      </c>
      <c r="BE215" s="173">
        <f>IF(N215="základní",J215,0)</f>
        <v>0</v>
      </c>
      <c r="BF215" s="173">
        <f>IF(N215="snížená",J215,0)</f>
        <v>0</v>
      </c>
      <c r="BG215" s="173">
        <f>IF(N215="zákl. přenesená",J215,0)</f>
        <v>0</v>
      </c>
      <c r="BH215" s="173">
        <f>IF(N215="sníž. přenesená",J215,0)</f>
        <v>0</v>
      </c>
      <c r="BI215" s="173">
        <f>IF(N215="nulová",J215,0)</f>
        <v>0</v>
      </c>
      <c r="BJ215" s="14" t="s">
        <v>86</v>
      </c>
      <c r="BK215" s="173">
        <f>ROUND(I215*H215,2)</f>
        <v>0</v>
      </c>
      <c r="BL215" s="14" t="s">
        <v>140</v>
      </c>
      <c r="BM215" s="172" t="s">
        <v>2362</v>
      </c>
    </row>
    <row r="216" spans="1:65" s="2" customFormat="1" ht="48.75">
      <c r="A216" s="31"/>
      <c r="B216" s="32"/>
      <c r="C216" s="33"/>
      <c r="D216" s="174" t="s">
        <v>143</v>
      </c>
      <c r="E216" s="33"/>
      <c r="F216" s="175" t="s">
        <v>2363</v>
      </c>
      <c r="G216" s="33"/>
      <c r="H216" s="33"/>
      <c r="I216" s="176"/>
      <c r="J216" s="33"/>
      <c r="K216" s="33"/>
      <c r="L216" s="36"/>
      <c r="M216" s="177"/>
      <c r="N216" s="178"/>
      <c r="O216" s="68"/>
      <c r="P216" s="68"/>
      <c r="Q216" s="68"/>
      <c r="R216" s="68"/>
      <c r="S216" s="68"/>
      <c r="T216" s="69"/>
      <c r="U216" s="31"/>
      <c r="V216" s="31"/>
      <c r="W216" s="31"/>
      <c r="X216" s="31"/>
      <c r="Y216" s="31"/>
      <c r="Z216" s="31"/>
      <c r="AA216" s="31"/>
      <c r="AB216" s="31"/>
      <c r="AC216" s="31"/>
      <c r="AD216" s="31"/>
      <c r="AE216" s="31"/>
      <c r="AT216" s="14" t="s">
        <v>143</v>
      </c>
      <c r="AU216" s="14" t="s">
        <v>78</v>
      </c>
    </row>
    <row r="217" spans="1:65" s="2" customFormat="1" ht="24.2" customHeight="1">
      <c r="A217" s="31"/>
      <c r="B217" s="32"/>
      <c r="C217" s="161" t="s">
        <v>395</v>
      </c>
      <c r="D217" s="161" t="s">
        <v>135</v>
      </c>
      <c r="E217" s="162" t="s">
        <v>2364</v>
      </c>
      <c r="F217" s="163" t="s">
        <v>2365</v>
      </c>
      <c r="G217" s="164" t="s">
        <v>172</v>
      </c>
      <c r="H217" s="165">
        <v>20</v>
      </c>
      <c r="I217" s="166"/>
      <c r="J217" s="167">
        <f>ROUND(I217*H217,2)</f>
        <v>0</v>
      </c>
      <c r="K217" s="163" t="s">
        <v>139</v>
      </c>
      <c r="L217" s="36"/>
      <c r="M217" s="168" t="s">
        <v>1</v>
      </c>
      <c r="N217" s="169" t="s">
        <v>43</v>
      </c>
      <c r="O217" s="68"/>
      <c r="P217" s="170">
        <f>O217*H217</f>
        <v>0</v>
      </c>
      <c r="Q217" s="170">
        <v>0</v>
      </c>
      <c r="R217" s="170">
        <f>Q217*H217</f>
        <v>0</v>
      </c>
      <c r="S217" s="170">
        <v>0</v>
      </c>
      <c r="T217" s="171">
        <f>S217*H217</f>
        <v>0</v>
      </c>
      <c r="U217" s="31"/>
      <c r="V217" s="31"/>
      <c r="W217" s="31"/>
      <c r="X217" s="31"/>
      <c r="Y217" s="31"/>
      <c r="Z217" s="31"/>
      <c r="AA217" s="31"/>
      <c r="AB217" s="31"/>
      <c r="AC217" s="31"/>
      <c r="AD217" s="31"/>
      <c r="AE217" s="31"/>
      <c r="AR217" s="172" t="s">
        <v>140</v>
      </c>
      <c r="AT217" s="172" t="s">
        <v>135</v>
      </c>
      <c r="AU217" s="172" t="s">
        <v>78</v>
      </c>
      <c r="AY217" s="14" t="s">
        <v>141</v>
      </c>
      <c r="BE217" s="173">
        <f>IF(N217="základní",J217,0)</f>
        <v>0</v>
      </c>
      <c r="BF217" s="173">
        <f>IF(N217="snížená",J217,0)</f>
        <v>0</v>
      </c>
      <c r="BG217" s="173">
        <f>IF(N217="zákl. přenesená",J217,0)</f>
        <v>0</v>
      </c>
      <c r="BH217" s="173">
        <f>IF(N217="sníž. přenesená",J217,0)</f>
        <v>0</v>
      </c>
      <c r="BI217" s="173">
        <f>IF(N217="nulová",J217,0)</f>
        <v>0</v>
      </c>
      <c r="BJ217" s="14" t="s">
        <v>86</v>
      </c>
      <c r="BK217" s="173">
        <f>ROUND(I217*H217,2)</f>
        <v>0</v>
      </c>
      <c r="BL217" s="14" t="s">
        <v>140</v>
      </c>
      <c r="BM217" s="172" t="s">
        <v>2366</v>
      </c>
    </row>
    <row r="218" spans="1:65" s="2" customFormat="1" ht="48.75">
      <c r="A218" s="31"/>
      <c r="B218" s="32"/>
      <c r="C218" s="33"/>
      <c r="D218" s="174" t="s">
        <v>143</v>
      </c>
      <c r="E218" s="33"/>
      <c r="F218" s="175" t="s">
        <v>2367</v>
      </c>
      <c r="G218" s="33"/>
      <c r="H218" s="33"/>
      <c r="I218" s="176"/>
      <c r="J218" s="33"/>
      <c r="K218" s="33"/>
      <c r="L218" s="36"/>
      <c r="M218" s="177"/>
      <c r="N218" s="178"/>
      <c r="O218" s="68"/>
      <c r="P218" s="68"/>
      <c r="Q218" s="68"/>
      <c r="R218" s="68"/>
      <c r="S218" s="68"/>
      <c r="T218" s="69"/>
      <c r="U218" s="31"/>
      <c r="V218" s="31"/>
      <c r="W218" s="31"/>
      <c r="X218" s="31"/>
      <c r="Y218" s="31"/>
      <c r="Z218" s="31"/>
      <c r="AA218" s="31"/>
      <c r="AB218" s="31"/>
      <c r="AC218" s="31"/>
      <c r="AD218" s="31"/>
      <c r="AE218" s="31"/>
      <c r="AT218" s="14" t="s">
        <v>143</v>
      </c>
      <c r="AU218" s="14" t="s">
        <v>78</v>
      </c>
    </row>
    <row r="219" spans="1:65" s="2" customFormat="1" ht="37.9" customHeight="1">
      <c r="A219" s="31"/>
      <c r="B219" s="32"/>
      <c r="C219" s="161" t="s">
        <v>400</v>
      </c>
      <c r="D219" s="161" t="s">
        <v>135</v>
      </c>
      <c r="E219" s="162" t="s">
        <v>2368</v>
      </c>
      <c r="F219" s="163" t="s">
        <v>2369</v>
      </c>
      <c r="G219" s="164" t="s">
        <v>172</v>
      </c>
      <c r="H219" s="165">
        <v>200</v>
      </c>
      <c r="I219" s="166"/>
      <c r="J219" s="167">
        <f>ROUND(I219*H219,2)</f>
        <v>0</v>
      </c>
      <c r="K219" s="163" t="s">
        <v>139</v>
      </c>
      <c r="L219" s="36"/>
      <c r="M219" s="168" t="s">
        <v>1</v>
      </c>
      <c r="N219" s="169" t="s">
        <v>43</v>
      </c>
      <c r="O219" s="68"/>
      <c r="P219" s="170">
        <f>O219*H219</f>
        <v>0</v>
      </c>
      <c r="Q219" s="170">
        <v>0</v>
      </c>
      <c r="R219" s="170">
        <f>Q219*H219</f>
        <v>0</v>
      </c>
      <c r="S219" s="170">
        <v>0</v>
      </c>
      <c r="T219" s="171">
        <f>S219*H219</f>
        <v>0</v>
      </c>
      <c r="U219" s="31"/>
      <c r="V219" s="31"/>
      <c r="W219" s="31"/>
      <c r="X219" s="31"/>
      <c r="Y219" s="31"/>
      <c r="Z219" s="31"/>
      <c r="AA219" s="31"/>
      <c r="AB219" s="31"/>
      <c r="AC219" s="31"/>
      <c r="AD219" s="31"/>
      <c r="AE219" s="31"/>
      <c r="AR219" s="172" t="s">
        <v>140</v>
      </c>
      <c r="AT219" s="172" t="s">
        <v>135</v>
      </c>
      <c r="AU219" s="172" t="s">
        <v>78</v>
      </c>
      <c r="AY219" s="14" t="s">
        <v>141</v>
      </c>
      <c r="BE219" s="173">
        <f>IF(N219="základní",J219,0)</f>
        <v>0</v>
      </c>
      <c r="BF219" s="173">
        <f>IF(N219="snížená",J219,0)</f>
        <v>0</v>
      </c>
      <c r="BG219" s="173">
        <f>IF(N219="zákl. přenesená",J219,0)</f>
        <v>0</v>
      </c>
      <c r="BH219" s="173">
        <f>IF(N219="sníž. přenesená",J219,0)</f>
        <v>0</v>
      </c>
      <c r="BI219" s="173">
        <f>IF(N219="nulová",J219,0)</f>
        <v>0</v>
      </c>
      <c r="BJ219" s="14" t="s">
        <v>86</v>
      </c>
      <c r="BK219" s="173">
        <f>ROUND(I219*H219,2)</f>
        <v>0</v>
      </c>
      <c r="BL219" s="14" t="s">
        <v>140</v>
      </c>
      <c r="BM219" s="172" t="s">
        <v>2370</v>
      </c>
    </row>
    <row r="220" spans="1:65" s="2" customFormat="1" ht="48.75">
      <c r="A220" s="31"/>
      <c r="B220" s="32"/>
      <c r="C220" s="33"/>
      <c r="D220" s="174" t="s">
        <v>143</v>
      </c>
      <c r="E220" s="33"/>
      <c r="F220" s="175" t="s">
        <v>2371</v>
      </c>
      <c r="G220" s="33"/>
      <c r="H220" s="33"/>
      <c r="I220" s="176"/>
      <c r="J220" s="33"/>
      <c r="K220" s="33"/>
      <c r="L220" s="36"/>
      <c r="M220" s="177"/>
      <c r="N220" s="178"/>
      <c r="O220" s="68"/>
      <c r="P220" s="68"/>
      <c r="Q220" s="68"/>
      <c r="R220" s="68"/>
      <c r="S220" s="68"/>
      <c r="T220" s="69"/>
      <c r="U220" s="31"/>
      <c r="V220" s="31"/>
      <c r="W220" s="31"/>
      <c r="X220" s="31"/>
      <c r="Y220" s="31"/>
      <c r="Z220" s="31"/>
      <c r="AA220" s="31"/>
      <c r="AB220" s="31"/>
      <c r="AC220" s="31"/>
      <c r="AD220" s="31"/>
      <c r="AE220" s="31"/>
      <c r="AT220" s="14" t="s">
        <v>143</v>
      </c>
      <c r="AU220" s="14" t="s">
        <v>78</v>
      </c>
    </row>
    <row r="221" spans="1:65" s="2" customFormat="1" ht="37.9" customHeight="1">
      <c r="A221" s="31"/>
      <c r="B221" s="32"/>
      <c r="C221" s="161" t="s">
        <v>405</v>
      </c>
      <c r="D221" s="161" t="s">
        <v>135</v>
      </c>
      <c r="E221" s="162" t="s">
        <v>2372</v>
      </c>
      <c r="F221" s="163" t="s">
        <v>2373</v>
      </c>
      <c r="G221" s="164" t="s">
        <v>172</v>
      </c>
      <c r="H221" s="165">
        <v>200</v>
      </c>
      <c r="I221" s="166"/>
      <c r="J221" s="167">
        <f>ROUND(I221*H221,2)</f>
        <v>0</v>
      </c>
      <c r="K221" s="163" t="s">
        <v>139</v>
      </c>
      <c r="L221" s="36"/>
      <c r="M221" s="168" t="s">
        <v>1</v>
      </c>
      <c r="N221" s="169" t="s">
        <v>43</v>
      </c>
      <c r="O221" s="68"/>
      <c r="P221" s="170">
        <f>O221*H221</f>
        <v>0</v>
      </c>
      <c r="Q221" s="170">
        <v>0</v>
      </c>
      <c r="R221" s="170">
        <f>Q221*H221</f>
        <v>0</v>
      </c>
      <c r="S221" s="170">
        <v>0</v>
      </c>
      <c r="T221" s="171">
        <f>S221*H221</f>
        <v>0</v>
      </c>
      <c r="U221" s="31"/>
      <c r="V221" s="31"/>
      <c r="W221" s="31"/>
      <c r="X221" s="31"/>
      <c r="Y221" s="31"/>
      <c r="Z221" s="31"/>
      <c r="AA221" s="31"/>
      <c r="AB221" s="31"/>
      <c r="AC221" s="31"/>
      <c r="AD221" s="31"/>
      <c r="AE221" s="31"/>
      <c r="AR221" s="172" t="s">
        <v>140</v>
      </c>
      <c r="AT221" s="172" t="s">
        <v>135</v>
      </c>
      <c r="AU221" s="172" t="s">
        <v>78</v>
      </c>
      <c r="AY221" s="14" t="s">
        <v>141</v>
      </c>
      <c r="BE221" s="173">
        <f>IF(N221="základní",J221,0)</f>
        <v>0</v>
      </c>
      <c r="BF221" s="173">
        <f>IF(N221="snížená",J221,0)</f>
        <v>0</v>
      </c>
      <c r="BG221" s="173">
        <f>IF(N221="zákl. přenesená",J221,0)</f>
        <v>0</v>
      </c>
      <c r="BH221" s="173">
        <f>IF(N221="sníž. přenesená",J221,0)</f>
        <v>0</v>
      </c>
      <c r="BI221" s="173">
        <f>IF(N221="nulová",J221,0)</f>
        <v>0</v>
      </c>
      <c r="BJ221" s="14" t="s">
        <v>86</v>
      </c>
      <c r="BK221" s="173">
        <f>ROUND(I221*H221,2)</f>
        <v>0</v>
      </c>
      <c r="BL221" s="14" t="s">
        <v>140</v>
      </c>
      <c r="BM221" s="172" t="s">
        <v>2374</v>
      </c>
    </row>
    <row r="222" spans="1:65" s="2" customFormat="1" ht="58.5">
      <c r="A222" s="31"/>
      <c r="B222" s="32"/>
      <c r="C222" s="33"/>
      <c r="D222" s="174" t="s">
        <v>143</v>
      </c>
      <c r="E222" s="33"/>
      <c r="F222" s="175" t="s">
        <v>2375</v>
      </c>
      <c r="G222" s="33"/>
      <c r="H222" s="33"/>
      <c r="I222" s="176"/>
      <c r="J222" s="33"/>
      <c r="K222" s="33"/>
      <c r="L222" s="36"/>
      <c r="M222" s="177"/>
      <c r="N222" s="178"/>
      <c r="O222" s="68"/>
      <c r="P222" s="68"/>
      <c r="Q222" s="68"/>
      <c r="R222" s="68"/>
      <c r="S222" s="68"/>
      <c r="T222" s="69"/>
      <c r="U222" s="31"/>
      <c r="V222" s="31"/>
      <c r="W222" s="31"/>
      <c r="X222" s="31"/>
      <c r="Y222" s="31"/>
      <c r="Z222" s="31"/>
      <c r="AA222" s="31"/>
      <c r="AB222" s="31"/>
      <c r="AC222" s="31"/>
      <c r="AD222" s="31"/>
      <c r="AE222" s="31"/>
      <c r="AT222" s="14" t="s">
        <v>143</v>
      </c>
      <c r="AU222" s="14" t="s">
        <v>78</v>
      </c>
    </row>
    <row r="223" spans="1:65" s="2" customFormat="1" ht="16.5" customHeight="1">
      <c r="A223" s="31"/>
      <c r="B223" s="32"/>
      <c r="C223" s="161" t="s">
        <v>410</v>
      </c>
      <c r="D223" s="161" t="s">
        <v>135</v>
      </c>
      <c r="E223" s="162" t="s">
        <v>2376</v>
      </c>
      <c r="F223" s="163" t="s">
        <v>2377</v>
      </c>
      <c r="G223" s="164" t="s">
        <v>172</v>
      </c>
      <c r="H223" s="165">
        <v>10</v>
      </c>
      <c r="I223" s="166"/>
      <c r="J223" s="167">
        <f>ROUND(I223*H223,2)</f>
        <v>0</v>
      </c>
      <c r="K223" s="163" t="s">
        <v>139</v>
      </c>
      <c r="L223" s="36"/>
      <c r="M223" s="168" t="s">
        <v>1</v>
      </c>
      <c r="N223" s="169" t="s">
        <v>43</v>
      </c>
      <c r="O223" s="68"/>
      <c r="P223" s="170">
        <f>O223*H223</f>
        <v>0</v>
      </c>
      <c r="Q223" s="170">
        <v>0</v>
      </c>
      <c r="R223" s="170">
        <f>Q223*H223</f>
        <v>0</v>
      </c>
      <c r="S223" s="170">
        <v>0</v>
      </c>
      <c r="T223" s="171">
        <f>S223*H223</f>
        <v>0</v>
      </c>
      <c r="U223" s="31"/>
      <c r="V223" s="31"/>
      <c r="W223" s="31"/>
      <c r="X223" s="31"/>
      <c r="Y223" s="31"/>
      <c r="Z223" s="31"/>
      <c r="AA223" s="31"/>
      <c r="AB223" s="31"/>
      <c r="AC223" s="31"/>
      <c r="AD223" s="31"/>
      <c r="AE223" s="31"/>
      <c r="AR223" s="172" t="s">
        <v>140</v>
      </c>
      <c r="AT223" s="172" t="s">
        <v>135</v>
      </c>
      <c r="AU223" s="172" t="s">
        <v>78</v>
      </c>
      <c r="AY223" s="14" t="s">
        <v>141</v>
      </c>
      <c r="BE223" s="173">
        <f>IF(N223="základní",J223,0)</f>
        <v>0</v>
      </c>
      <c r="BF223" s="173">
        <f>IF(N223="snížená",J223,0)</f>
        <v>0</v>
      </c>
      <c r="BG223" s="173">
        <f>IF(N223="zákl. přenesená",J223,0)</f>
        <v>0</v>
      </c>
      <c r="BH223" s="173">
        <f>IF(N223="sníž. přenesená",J223,0)</f>
        <v>0</v>
      </c>
      <c r="BI223" s="173">
        <f>IF(N223="nulová",J223,0)</f>
        <v>0</v>
      </c>
      <c r="BJ223" s="14" t="s">
        <v>86</v>
      </c>
      <c r="BK223" s="173">
        <f>ROUND(I223*H223,2)</f>
        <v>0</v>
      </c>
      <c r="BL223" s="14" t="s">
        <v>140</v>
      </c>
      <c r="BM223" s="172" t="s">
        <v>2378</v>
      </c>
    </row>
    <row r="224" spans="1:65" s="2" customFormat="1" ht="39">
      <c r="A224" s="31"/>
      <c r="B224" s="32"/>
      <c r="C224" s="33"/>
      <c r="D224" s="174" t="s">
        <v>143</v>
      </c>
      <c r="E224" s="33"/>
      <c r="F224" s="175" t="s">
        <v>2379</v>
      </c>
      <c r="G224" s="33"/>
      <c r="H224" s="33"/>
      <c r="I224" s="176"/>
      <c r="J224" s="33"/>
      <c r="K224" s="33"/>
      <c r="L224" s="36"/>
      <c r="M224" s="177"/>
      <c r="N224" s="178"/>
      <c r="O224" s="68"/>
      <c r="P224" s="68"/>
      <c r="Q224" s="68"/>
      <c r="R224" s="68"/>
      <c r="S224" s="68"/>
      <c r="T224" s="69"/>
      <c r="U224" s="31"/>
      <c r="V224" s="31"/>
      <c r="W224" s="31"/>
      <c r="X224" s="31"/>
      <c r="Y224" s="31"/>
      <c r="Z224" s="31"/>
      <c r="AA224" s="31"/>
      <c r="AB224" s="31"/>
      <c r="AC224" s="31"/>
      <c r="AD224" s="31"/>
      <c r="AE224" s="31"/>
      <c r="AT224" s="14" t="s">
        <v>143</v>
      </c>
      <c r="AU224" s="14" t="s">
        <v>78</v>
      </c>
    </row>
    <row r="225" spans="1:65" s="2" customFormat="1" ht="24.2" customHeight="1">
      <c r="A225" s="31"/>
      <c r="B225" s="32"/>
      <c r="C225" s="161" t="s">
        <v>415</v>
      </c>
      <c r="D225" s="161" t="s">
        <v>135</v>
      </c>
      <c r="E225" s="162" t="s">
        <v>2380</v>
      </c>
      <c r="F225" s="163" t="s">
        <v>2381</v>
      </c>
      <c r="G225" s="164" t="s">
        <v>172</v>
      </c>
      <c r="H225" s="165">
        <v>20</v>
      </c>
      <c r="I225" s="166"/>
      <c r="J225" s="167">
        <f>ROUND(I225*H225,2)</f>
        <v>0</v>
      </c>
      <c r="K225" s="163" t="s">
        <v>139</v>
      </c>
      <c r="L225" s="36"/>
      <c r="M225" s="168" t="s">
        <v>1</v>
      </c>
      <c r="N225" s="169" t="s">
        <v>43</v>
      </c>
      <c r="O225" s="68"/>
      <c r="P225" s="170">
        <f>O225*H225</f>
        <v>0</v>
      </c>
      <c r="Q225" s="170">
        <v>0</v>
      </c>
      <c r="R225" s="170">
        <f>Q225*H225</f>
        <v>0</v>
      </c>
      <c r="S225" s="170">
        <v>0</v>
      </c>
      <c r="T225" s="171">
        <f>S225*H225</f>
        <v>0</v>
      </c>
      <c r="U225" s="31"/>
      <c r="V225" s="31"/>
      <c r="W225" s="31"/>
      <c r="X225" s="31"/>
      <c r="Y225" s="31"/>
      <c r="Z225" s="31"/>
      <c r="AA225" s="31"/>
      <c r="AB225" s="31"/>
      <c r="AC225" s="31"/>
      <c r="AD225" s="31"/>
      <c r="AE225" s="31"/>
      <c r="AR225" s="172" t="s">
        <v>140</v>
      </c>
      <c r="AT225" s="172" t="s">
        <v>135</v>
      </c>
      <c r="AU225" s="172" t="s">
        <v>78</v>
      </c>
      <c r="AY225" s="14" t="s">
        <v>141</v>
      </c>
      <c r="BE225" s="173">
        <f>IF(N225="základní",J225,0)</f>
        <v>0</v>
      </c>
      <c r="BF225" s="173">
        <f>IF(N225="snížená",J225,0)</f>
        <v>0</v>
      </c>
      <c r="BG225" s="173">
        <f>IF(N225="zákl. přenesená",J225,0)</f>
        <v>0</v>
      </c>
      <c r="BH225" s="173">
        <f>IF(N225="sníž. přenesená",J225,0)</f>
        <v>0</v>
      </c>
      <c r="BI225" s="173">
        <f>IF(N225="nulová",J225,0)</f>
        <v>0</v>
      </c>
      <c r="BJ225" s="14" t="s">
        <v>86</v>
      </c>
      <c r="BK225" s="173">
        <f>ROUND(I225*H225,2)</f>
        <v>0</v>
      </c>
      <c r="BL225" s="14" t="s">
        <v>140</v>
      </c>
      <c r="BM225" s="172" t="s">
        <v>2382</v>
      </c>
    </row>
    <row r="226" spans="1:65" s="2" customFormat="1" ht="29.25">
      <c r="A226" s="31"/>
      <c r="B226" s="32"/>
      <c r="C226" s="33"/>
      <c r="D226" s="174" t="s">
        <v>143</v>
      </c>
      <c r="E226" s="33"/>
      <c r="F226" s="175" t="s">
        <v>2383</v>
      </c>
      <c r="G226" s="33"/>
      <c r="H226" s="33"/>
      <c r="I226" s="176"/>
      <c r="J226" s="33"/>
      <c r="K226" s="33"/>
      <c r="L226" s="36"/>
      <c r="M226" s="177"/>
      <c r="N226" s="178"/>
      <c r="O226" s="68"/>
      <c r="P226" s="68"/>
      <c r="Q226" s="68"/>
      <c r="R226" s="68"/>
      <c r="S226" s="68"/>
      <c r="T226" s="69"/>
      <c r="U226" s="31"/>
      <c r="V226" s="31"/>
      <c r="W226" s="31"/>
      <c r="X226" s="31"/>
      <c r="Y226" s="31"/>
      <c r="Z226" s="31"/>
      <c r="AA226" s="31"/>
      <c r="AB226" s="31"/>
      <c r="AC226" s="31"/>
      <c r="AD226" s="31"/>
      <c r="AE226" s="31"/>
      <c r="AT226" s="14" t="s">
        <v>143</v>
      </c>
      <c r="AU226" s="14" t="s">
        <v>78</v>
      </c>
    </row>
    <row r="227" spans="1:65" s="2" customFormat="1" ht="21.75" customHeight="1">
      <c r="A227" s="31"/>
      <c r="B227" s="32"/>
      <c r="C227" s="161" t="s">
        <v>420</v>
      </c>
      <c r="D227" s="161" t="s">
        <v>135</v>
      </c>
      <c r="E227" s="162" t="s">
        <v>2384</v>
      </c>
      <c r="F227" s="163" t="s">
        <v>2385</v>
      </c>
      <c r="G227" s="164" t="s">
        <v>574</v>
      </c>
      <c r="H227" s="165">
        <v>20</v>
      </c>
      <c r="I227" s="166"/>
      <c r="J227" s="167">
        <f>ROUND(I227*H227,2)</f>
        <v>0</v>
      </c>
      <c r="K227" s="163" t="s">
        <v>139</v>
      </c>
      <c r="L227" s="36"/>
      <c r="M227" s="168" t="s">
        <v>1</v>
      </c>
      <c r="N227" s="169" t="s">
        <v>43</v>
      </c>
      <c r="O227" s="68"/>
      <c r="P227" s="170">
        <f>O227*H227</f>
        <v>0</v>
      </c>
      <c r="Q227" s="170">
        <v>0</v>
      </c>
      <c r="R227" s="170">
        <f>Q227*H227</f>
        <v>0</v>
      </c>
      <c r="S227" s="170">
        <v>0</v>
      </c>
      <c r="T227" s="171">
        <f>S227*H227</f>
        <v>0</v>
      </c>
      <c r="U227" s="31"/>
      <c r="V227" s="31"/>
      <c r="W227" s="31"/>
      <c r="X227" s="31"/>
      <c r="Y227" s="31"/>
      <c r="Z227" s="31"/>
      <c r="AA227" s="31"/>
      <c r="AB227" s="31"/>
      <c r="AC227" s="31"/>
      <c r="AD227" s="31"/>
      <c r="AE227" s="31"/>
      <c r="AR227" s="172" t="s">
        <v>140</v>
      </c>
      <c r="AT227" s="172" t="s">
        <v>135</v>
      </c>
      <c r="AU227" s="172" t="s">
        <v>78</v>
      </c>
      <c r="AY227" s="14" t="s">
        <v>141</v>
      </c>
      <c r="BE227" s="173">
        <f>IF(N227="základní",J227,0)</f>
        <v>0</v>
      </c>
      <c r="BF227" s="173">
        <f>IF(N227="snížená",J227,0)</f>
        <v>0</v>
      </c>
      <c r="BG227" s="173">
        <f>IF(N227="zákl. přenesená",J227,0)</f>
        <v>0</v>
      </c>
      <c r="BH227" s="173">
        <f>IF(N227="sníž. přenesená",J227,0)</f>
        <v>0</v>
      </c>
      <c r="BI227" s="173">
        <f>IF(N227="nulová",J227,0)</f>
        <v>0</v>
      </c>
      <c r="BJ227" s="14" t="s">
        <v>86</v>
      </c>
      <c r="BK227" s="173">
        <f>ROUND(I227*H227,2)</f>
        <v>0</v>
      </c>
      <c r="BL227" s="14" t="s">
        <v>140</v>
      </c>
      <c r="BM227" s="172" t="s">
        <v>2386</v>
      </c>
    </row>
    <row r="228" spans="1:65" s="2" customFormat="1" ht="29.25">
      <c r="A228" s="31"/>
      <c r="B228" s="32"/>
      <c r="C228" s="33"/>
      <c r="D228" s="174" t="s">
        <v>143</v>
      </c>
      <c r="E228" s="33"/>
      <c r="F228" s="175" t="s">
        <v>2387</v>
      </c>
      <c r="G228" s="33"/>
      <c r="H228" s="33"/>
      <c r="I228" s="176"/>
      <c r="J228" s="33"/>
      <c r="K228" s="33"/>
      <c r="L228" s="36"/>
      <c r="M228" s="177"/>
      <c r="N228" s="178"/>
      <c r="O228" s="68"/>
      <c r="P228" s="68"/>
      <c r="Q228" s="68"/>
      <c r="R228" s="68"/>
      <c r="S228" s="68"/>
      <c r="T228" s="69"/>
      <c r="U228" s="31"/>
      <c r="V228" s="31"/>
      <c r="W228" s="31"/>
      <c r="X228" s="31"/>
      <c r="Y228" s="31"/>
      <c r="Z228" s="31"/>
      <c r="AA228" s="31"/>
      <c r="AB228" s="31"/>
      <c r="AC228" s="31"/>
      <c r="AD228" s="31"/>
      <c r="AE228" s="31"/>
      <c r="AT228" s="14" t="s">
        <v>143</v>
      </c>
      <c r="AU228" s="14" t="s">
        <v>78</v>
      </c>
    </row>
    <row r="229" spans="1:65" s="2" customFormat="1" ht="24.2" customHeight="1">
      <c r="A229" s="31"/>
      <c r="B229" s="32"/>
      <c r="C229" s="161" t="s">
        <v>425</v>
      </c>
      <c r="D229" s="161" t="s">
        <v>135</v>
      </c>
      <c r="E229" s="162" t="s">
        <v>2388</v>
      </c>
      <c r="F229" s="163" t="s">
        <v>2389</v>
      </c>
      <c r="G229" s="164" t="s">
        <v>172</v>
      </c>
      <c r="H229" s="165">
        <v>20</v>
      </c>
      <c r="I229" s="166"/>
      <c r="J229" s="167">
        <f>ROUND(I229*H229,2)</f>
        <v>0</v>
      </c>
      <c r="K229" s="163" t="s">
        <v>139</v>
      </c>
      <c r="L229" s="36"/>
      <c r="M229" s="168" t="s">
        <v>1</v>
      </c>
      <c r="N229" s="169" t="s">
        <v>43</v>
      </c>
      <c r="O229" s="68"/>
      <c r="P229" s="170">
        <f>O229*H229</f>
        <v>0</v>
      </c>
      <c r="Q229" s="170">
        <v>0</v>
      </c>
      <c r="R229" s="170">
        <f>Q229*H229</f>
        <v>0</v>
      </c>
      <c r="S229" s="170">
        <v>0</v>
      </c>
      <c r="T229" s="171">
        <f>S229*H229</f>
        <v>0</v>
      </c>
      <c r="U229" s="31"/>
      <c r="V229" s="31"/>
      <c r="W229" s="31"/>
      <c r="X229" s="31"/>
      <c r="Y229" s="31"/>
      <c r="Z229" s="31"/>
      <c r="AA229" s="31"/>
      <c r="AB229" s="31"/>
      <c r="AC229" s="31"/>
      <c r="AD229" s="31"/>
      <c r="AE229" s="31"/>
      <c r="AR229" s="172" t="s">
        <v>140</v>
      </c>
      <c r="AT229" s="172" t="s">
        <v>135</v>
      </c>
      <c r="AU229" s="172" t="s">
        <v>78</v>
      </c>
      <c r="AY229" s="14" t="s">
        <v>141</v>
      </c>
      <c r="BE229" s="173">
        <f>IF(N229="základní",J229,0)</f>
        <v>0</v>
      </c>
      <c r="BF229" s="173">
        <f>IF(N229="snížená",J229,0)</f>
        <v>0</v>
      </c>
      <c r="BG229" s="173">
        <f>IF(N229="zákl. přenesená",J229,0)</f>
        <v>0</v>
      </c>
      <c r="BH229" s="173">
        <f>IF(N229="sníž. přenesená",J229,0)</f>
        <v>0</v>
      </c>
      <c r="BI229" s="173">
        <f>IF(N229="nulová",J229,0)</f>
        <v>0</v>
      </c>
      <c r="BJ229" s="14" t="s">
        <v>86</v>
      </c>
      <c r="BK229" s="173">
        <f>ROUND(I229*H229,2)</f>
        <v>0</v>
      </c>
      <c r="BL229" s="14" t="s">
        <v>140</v>
      </c>
      <c r="BM229" s="172" t="s">
        <v>2390</v>
      </c>
    </row>
    <row r="230" spans="1:65" s="2" customFormat="1" ht="39">
      <c r="A230" s="31"/>
      <c r="B230" s="32"/>
      <c r="C230" s="33"/>
      <c r="D230" s="174" t="s">
        <v>143</v>
      </c>
      <c r="E230" s="33"/>
      <c r="F230" s="175" t="s">
        <v>2391</v>
      </c>
      <c r="G230" s="33"/>
      <c r="H230" s="33"/>
      <c r="I230" s="176"/>
      <c r="J230" s="33"/>
      <c r="K230" s="33"/>
      <c r="L230" s="36"/>
      <c r="M230" s="177"/>
      <c r="N230" s="178"/>
      <c r="O230" s="68"/>
      <c r="P230" s="68"/>
      <c r="Q230" s="68"/>
      <c r="R230" s="68"/>
      <c r="S230" s="68"/>
      <c r="T230" s="69"/>
      <c r="U230" s="31"/>
      <c r="V230" s="31"/>
      <c r="W230" s="31"/>
      <c r="X230" s="31"/>
      <c r="Y230" s="31"/>
      <c r="Z230" s="31"/>
      <c r="AA230" s="31"/>
      <c r="AB230" s="31"/>
      <c r="AC230" s="31"/>
      <c r="AD230" s="31"/>
      <c r="AE230" s="31"/>
      <c r="AT230" s="14" t="s">
        <v>143</v>
      </c>
      <c r="AU230" s="14" t="s">
        <v>78</v>
      </c>
    </row>
    <row r="231" spans="1:65" s="2" customFormat="1" ht="21.75" customHeight="1">
      <c r="A231" s="31"/>
      <c r="B231" s="32"/>
      <c r="C231" s="161" t="s">
        <v>430</v>
      </c>
      <c r="D231" s="161" t="s">
        <v>135</v>
      </c>
      <c r="E231" s="162" t="s">
        <v>2392</v>
      </c>
      <c r="F231" s="163" t="s">
        <v>2393</v>
      </c>
      <c r="G231" s="164" t="s">
        <v>574</v>
      </c>
      <c r="H231" s="165">
        <v>20</v>
      </c>
      <c r="I231" s="166"/>
      <c r="J231" s="167">
        <f>ROUND(I231*H231,2)</f>
        <v>0</v>
      </c>
      <c r="K231" s="163" t="s">
        <v>139</v>
      </c>
      <c r="L231" s="36"/>
      <c r="M231" s="168" t="s">
        <v>1</v>
      </c>
      <c r="N231" s="169" t="s">
        <v>43</v>
      </c>
      <c r="O231" s="68"/>
      <c r="P231" s="170">
        <f>O231*H231</f>
        <v>0</v>
      </c>
      <c r="Q231" s="170">
        <v>0</v>
      </c>
      <c r="R231" s="170">
        <f>Q231*H231</f>
        <v>0</v>
      </c>
      <c r="S231" s="170">
        <v>0</v>
      </c>
      <c r="T231" s="171">
        <f>S231*H231</f>
        <v>0</v>
      </c>
      <c r="U231" s="31"/>
      <c r="V231" s="31"/>
      <c r="W231" s="31"/>
      <c r="X231" s="31"/>
      <c r="Y231" s="31"/>
      <c r="Z231" s="31"/>
      <c r="AA231" s="31"/>
      <c r="AB231" s="31"/>
      <c r="AC231" s="31"/>
      <c r="AD231" s="31"/>
      <c r="AE231" s="31"/>
      <c r="AR231" s="172" t="s">
        <v>140</v>
      </c>
      <c r="AT231" s="172" t="s">
        <v>135</v>
      </c>
      <c r="AU231" s="172" t="s">
        <v>78</v>
      </c>
      <c r="AY231" s="14" t="s">
        <v>141</v>
      </c>
      <c r="BE231" s="173">
        <f>IF(N231="základní",J231,0)</f>
        <v>0</v>
      </c>
      <c r="BF231" s="173">
        <f>IF(N231="snížená",J231,0)</f>
        <v>0</v>
      </c>
      <c r="BG231" s="173">
        <f>IF(N231="zákl. přenesená",J231,0)</f>
        <v>0</v>
      </c>
      <c r="BH231" s="173">
        <f>IF(N231="sníž. přenesená",J231,0)</f>
        <v>0</v>
      </c>
      <c r="BI231" s="173">
        <f>IF(N231="nulová",J231,0)</f>
        <v>0</v>
      </c>
      <c r="BJ231" s="14" t="s">
        <v>86</v>
      </c>
      <c r="BK231" s="173">
        <f>ROUND(I231*H231,2)</f>
        <v>0</v>
      </c>
      <c r="BL231" s="14" t="s">
        <v>140</v>
      </c>
      <c r="BM231" s="172" t="s">
        <v>2394</v>
      </c>
    </row>
    <row r="232" spans="1:65" s="2" customFormat="1" ht="29.25">
      <c r="A232" s="31"/>
      <c r="B232" s="32"/>
      <c r="C232" s="33"/>
      <c r="D232" s="174" t="s">
        <v>143</v>
      </c>
      <c r="E232" s="33"/>
      <c r="F232" s="175" t="s">
        <v>2395</v>
      </c>
      <c r="G232" s="33"/>
      <c r="H232" s="33"/>
      <c r="I232" s="176"/>
      <c r="J232" s="33"/>
      <c r="K232" s="33"/>
      <c r="L232" s="36"/>
      <c r="M232" s="177"/>
      <c r="N232" s="178"/>
      <c r="O232" s="68"/>
      <c r="P232" s="68"/>
      <c r="Q232" s="68"/>
      <c r="R232" s="68"/>
      <c r="S232" s="68"/>
      <c r="T232" s="69"/>
      <c r="U232" s="31"/>
      <c r="V232" s="31"/>
      <c r="W232" s="31"/>
      <c r="X232" s="31"/>
      <c r="Y232" s="31"/>
      <c r="Z232" s="31"/>
      <c r="AA232" s="31"/>
      <c r="AB232" s="31"/>
      <c r="AC232" s="31"/>
      <c r="AD232" s="31"/>
      <c r="AE232" s="31"/>
      <c r="AT232" s="14" t="s">
        <v>143</v>
      </c>
      <c r="AU232" s="14" t="s">
        <v>78</v>
      </c>
    </row>
    <row r="233" spans="1:65" s="2" customFormat="1" ht="16.5" customHeight="1">
      <c r="A233" s="31"/>
      <c r="B233" s="32"/>
      <c r="C233" s="161" t="s">
        <v>435</v>
      </c>
      <c r="D233" s="161" t="s">
        <v>135</v>
      </c>
      <c r="E233" s="162" t="s">
        <v>2396</v>
      </c>
      <c r="F233" s="163" t="s">
        <v>2397</v>
      </c>
      <c r="G233" s="164" t="s">
        <v>574</v>
      </c>
      <c r="H233" s="165">
        <v>40</v>
      </c>
      <c r="I233" s="166"/>
      <c r="J233" s="167">
        <f>ROUND(I233*H233,2)</f>
        <v>0</v>
      </c>
      <c r="K233" s="163" t="s">
        <v>139</v>
      </c>
      <c r="L233" s="36"/>
      <c r="M233" s="168" t="s">
        <v>1</v>
      </c>
      <c r="N233" s="169" t="s">
        <v>43</v>
      </c>
      <c r="O233" s="68"/>
      <c r="P233" s="170">
        <f>O233*H233</f>
        <v>0</v>
      </c>
      <c r="Q233" s="170">
        <v>0</v>
      </c>
      <c r="R233" s="170">
        <f>Q233*H233</f>
        <v>0</v>
      </c>
      <c r="S233" s="170">
        <v>0</v>
      </c>
      <c r="T233" s="171">
        <f>S233*H233</f>
        <v>0</v>
      </c>
      <c r="U233" s="31"/>
      <c r="V233" s="31"/>
      <c r="W233" s="31"/>
      <c r="X233" s="31"/>
      <c r="Y233" s="31"/>
      <c r="Z233" s="31"/>
      <c r="AA233" s="31"/>
      <c r="AB233" s="31"/>
      <c r="AC233" s="31"/>
      <c r="AD233" s="31"/>
      <c r="AE233" s="31"/>
      <c r="AR233" s="172" t="s">
        <v>140</v>
      </c>
      <c r="AT233" s="172" t="s">
        <v>135</v>
      </c>
      <c r="AU233" s="172" t="s">
        <v>78</v>
      </c>
      <c r="AY233" s="14" t="s">
        <v>141</v>
      </c>
      <c r="BE233" s="173">
        <f>IF(N233="základní",J233,0)</f>
        <v>0</v>
      </c>
      <c r="BF233" s="173">
        <f>IF(N233="snížená",J233,0)</f>
        <v>0</v>
      </c>
      <c r="BG233" s="173">
        <f>IF(N233="zákl. přenesená",J233,0)</f>
        <v>0</v>
      </c>
      <c r="BH233" s="173">
        <f>IF(N233="sníž. přenesená",J233,0)</f>
        <v>0</v>
      </c>
      <c r="BI233" s="173">
        <f>IF(N233="nulová",J233,0)</f>
        <v>0</v>
      </c>
      <c r="BJ233" s="14" t="s">
        <v>86</v>
      </c>
      <c r="BK233" s="173">
        <f>ROUND(I233*H233,2)</f>
        <v>0</v>
      </c>
      <c r="BL233" s="14" t="s">
        <v>140</v>
      </c>
      <c r="BM233" s="172" t="s">
        <v>2398</v>
      </c>
    </row>
    <row r="234" spans="1:65" s="2" customFormat="1" ht="48.75">
      <c r="A234" s="31"/>
      <c r="B234" s="32"/>
      <c r="C234" s="33"/>
      <c r="D234" s="174" t="s">
        <v>143</v>
      </c>
      <c r="E234" s="33"/>
      <c r="F234" s="175" t="s">
        <v>2399</v>
      </c>
      <c r="G234" s="33"/>
      <c r="H234" s="33"/>
      <c r="I234" s="176"/>
      <c r="J234" s="33"/>
      <c r="K234" s="33"/>
      <c r="L234" s="36"/>
      <c r="M234" s="177"/>
      <c r="N234" s="178"/>
      <c r="O234" s="68"/>
      <c r="P234" s="68"/>
      <c r="Q234" s="68"/>
      <c r="R234" s="68"/>
      <c r="S234" s="68"/>
      <c r="T234" s="69"/>
      <c r="U234" s="31"/>
      <c r="V234" s="31"/>
      <c r="W234" s="31"/>
      <c r="X234" s="31"/>
      <c r="Y234" s="31"/>
      <c r="Z234" s="31"/>
      <c r="AA234" s="31"/>
      <c r="AB234" s="31"/>
      <c r="AC234" s="31"/>
      <c r="AD234" s="31"/>
      <c r="AE234" s="31"/>
      <c r="AT234" s="14" t="s">
        <v>143</v>
      </c>
      <c r="AU234" s="14" t="s">
        <v>78</v>
      </c>
    </row>
    <row r="235" spans="1:65" s="2" customFormat="1" ht="16.5" customHeight="1">
      <c r="A235" s="31"/>
      <c r="B235" s="32"/>
      <c r="C235" s="161" t="s">
        <v>440</v>
      </c>
      <c r="D235" s="161" t="s">
        <v>135</v>
      </c>
      <c r="E235" s="162" t="s">
        <v>2400</v>
      </c>
      <c r="F235" s="163" t="s">
        <v>2401</v>
      </c>
      <c r="G235" s="164" t="s">
        <v>147</v>
      </c>
      <c r="H235" s="165">
        <v>10</v>
      </c>
      <c r="I235" s="166"/>
      <c r="J235" s="167">
        <f>ROUND(I235*H235,2)</f>
        <v>0</v>
      </c>
      <c r="K235" s="163" t="s">
        <v>139</v>
      </c>
      <c r="L235" s="36"/>
      <c r="M235" s="168" t="s">
        <v>1</v>
      </c>
      <c r="N235" s="169" t="s">
        <v>43</v>
      </c>
      <c r="O235" s="68"/>
      <c r="P235" s="170">
        <f>O235*H235</f>
        <v>0</v>
      </c>
      <c r="Q235" s="170">
        <v>0</v>
      </c>
      <c r="R235" s="170">
        <f>Q235*H235</f>
        <v>0</v>
      </c>
      <c r="S235" s="170">
        <v>0</v>
      </c>
      <c r="T235" s="171">
        <f>S235*H235</f>
        <v>0</v>
      </c>
      <c r="U235" s="31"/>
      <c r="V235" s="31"/>
      <c r="W235" s="31"/>
      <c r="X235" s="31"/>
      <c r="Y235" s="31"/>
      <c r="Z235" s="31"/>
      <c r="AA235" s="31"/>
      <c r="AB235" s="31"/>
      <c r="AC235" s="31"/>
      <c r="AD235" s="31"/>
      <c r="AE235" s="31"/>
      <c r="AR235" s="172" t="s">
        <v>140</v>
      </c>
      <c r="AT235" s="172" t="s">
        <v>135</v>
      </c>
      <c r="AU235" s="172" t="s">
        <v>78</v>
      </c>
      <c r="AY235" s="14" t="s">
        <v>141</v>
      </c>
      <c r="BE235" s="173">
        <f>IF(N235="základní",J235,0)</f>
        <v>0</v>
      </c>
      <c r="BF235" s="173">
        <f>IF(N235="snížená",J235,0)</f>
        <v>0</v>
      </c>
      <c r="BG235" s="173">
        <f>IF(N235="zákl. přenesená",J235,0)</f>
        <v>0</v>
      </c>
      <c r="BH235" s="173">
        <f>IF(N235="sníž. přenesená",J235,0)</f>
        <v>0</v>
      </c>
      <c r="BI235" s="173">
        <f>IF(N235="nulová",J235,0)</f>
        <v>0</v>
      </c>
      <c r="BJ235" s="14" t="s">
        <v>86</v>
      </c>
      <c r="BK235" s="173">
        <f>ROUND(I235*H235,2)</f>
        <v>0</v>
      </c>
      <c r="BL235" s="14" t="s">
        <v>140</v>
      </c>
      <c r="BM235" s="172" t="s">
        <v>2402</v>
      </c>
    </row>
    <row r="236" spans="1:65" s="2" customFormat="1" ht="48.75">
      <c r="A236" s="31"/>
      <c r="B236" s="32"/>
      <c r="C236" s="33"/>
      <c r="D236" s="174" t="s">
        <v>143</v>
      </c>
      <c r="E236" s="33"/>
      <c r="F236" s="175" t="s">
        <v>2403</v>
      </c>
      <c r="G236" s="33"/>
      <c r="H236" s="33"/>
      <c r="I236" s="176"/>
      <c r="J236" s="33"/>
      <c r="K236" s="33"/>
      <c r="L236" s="36"/>
      <c r="M236" s="177"/>
      <c r="N236" s="178"/>
      <c r="O236" s="68"/>
      <c r="P236" s="68"/>
      <c r="Q236" s="68"/>
      <c r="R236" s="68"/>
      <c r="S236" s="68"/>
      <c r="T236" s="69"/>
      <c r="U236" s="31"/>
      <c r="V236" s="31"/>
      <c r="W236" s="31"/>
      <c r="X236" s="31"/>
      <c r="Y236" s="31"/>
      <c r="Z236" s="31"/>
      <c r="AA236" s="31"/>
      <c r="AB236" s="31"/>
      <c r="AC236" s="31"/>
      <c r="AD236" s="31"/>
      <c r="AE236" s="31"/>
      <c r="AT236" s="14" t="s">
        <v>143</v>
      </c>
      <c r="AU236" s="14" t="s">
        <v>78</v>
      </c>
    </row>
    <row r="237" spans="1:65" s="2" customFormat="1" ht="16.5" customHeight="1">
      <c r="A237" s="31"/>
      <c r="B237" s="32"/>
      <c r="C237" s="161" t="s">
        <v>445</v>
      </c>
      <c r="D237" s="161" t="s">
        <v>135</v>
      </c>
      <c r="E237" s="162" t="s">
        <v>2404</v>
      </c>
      <c r="F237" s="163" t="s">
        <v>2405</v>
      </c>
      <c r="G237" s="164" t="s">
        <v>574</v>
      </c>
      <c r="H237" s="165">
        <v>40</v>
      </c>
      <c r="I237" s="166"/>
      <c r="J237" s="167">
        <f>ROUND(I237*H237,2)</f>
        <v>0</v>
      </c>
      <c r="K237" s="163" t="s">
        <v>139</v>
      </c>
      <c r="L237" s="36"/>
      <c r="M237" s="168" t="s">
        <v>1</v>
      </c>
      <c r="N237" s="169" t="s">
        <v>43</v>
      </c>
      <c r="O237" s="68"/>
      <c r="P237" s="170">
        <f>O237*H237</f>
        <v>0</v>
      </c>
      <c r="Q237" s="170">
        <v>0</v>
      </c>
      <c r="R237" s="170">
        <f>Q237*H237</f>
        <v>0</v>
      </c>
      <c r="S237" s="170">
        <v>0</v>
      </c>
      <c r="T237" s="171">
        <f>S237*H237</f>
        <v>0</v>
      </c>
      <c r="U237" s="31"/>
      <c r="V237" s="31"/>
      <c r="W237" s="31"/>
      <c r="X237" s="31"/>
      <c r="Y237" s="31"/>
      <c r="Z237" s="31"/>
      <c r="AA237" s="31"/>
      <c r="AB237" s="31"/>
      <c r="AC237" s="31"/>
      <c r="AD237" s="31"/>
      <c r="AE237" s="31"/>
      <c r="AR237" s="172" t="s">
        <v>140</v>
      </c>
      <c r="AT237" s="172" t="s">
        <v>135</v>
      </c>
      <c r="AU237" s="172" t="s">
        <v>78</v>
      </c>
      <c r="AY237" s="14" t="s">
        <v>141</v>
      </c>
      <c r="BE237" s="173">
        <f>IF(N237="základní",J237,0)</f>
        <v>0</v>
      </c>
      <c r="BF237" s="173">
        <f>IF(N237="snížená",J237,0)</f>
        <v>0</v>
      </c>
      <c r="BG237" s="173">
        <f>IF(N237="zákl. přenesená",J237,0)</f>
        <v>0</v>
      </c>
      <c r="BH237" s="173">
        <f>IF(N237="sníž. přenesená",J237,0)</f>
        <v>0</v>
      </c>
      <c r="BI237" s="173">
        <f>IF(N237="nulová",J237,0)</f>
        <v>0</v>
      </c>
      <c r="BJ237" s="14" t="s">
        <v>86</v>
      </c>
      <c r="BK237" s="173">
        <f>ROUND(I237*H237,2)</f>
        <v>0</v>
      </c>
      <c r="BL237" s="14" t="s">
        <v>140</v>
      </c>
      <c r="BM237" s="172" t="s">
        <v>2406</v>
      </c>
    </row>
    <row r="238" spans="1:65" s="2" customFormat="1" ht="48.75">
      <c r="A238" s="31"/>
      <c r="B238" s="32"/>
      <c r="C238" s="33"/>
      <c r="D238" s="174" t="s">
        <v>143</v>
      </c>
      <c r="E238" s="33"/>
      <c r="F238" s="175" t="s">
        <v>2407</v>
      </c>
      <c r="G238" s="33"/>
      <c r="H238" s="33"/>
      <c r="I238" s="176"/>
      <c r="J238" s="33"/>
      <c r="K238" s="33"/>
      <c r="L238" s="36"/>
      <c r="M238" s="177"/>
      <c r="N238" s="178"/>
      <c r="O238" s="68"/>
      <c r="P238" s="68"/>
      <c r="Q238" s="68"/>
      <c r="R238" s="68"/>
      <c r="S238" s="68"/>
      <c r="T238" s="69"/>
      <c r="U238" s="31"/>
      <c r="V238" s="31"/>
      <c r="W238" s="31"/>
      <c r="X238" s="31"/>
      <c r="Y238" s="31"/>
      <c r="Z238" s="31"/>
      <c r="AA238" s="31"/>
      <c r="AB238" s="31"/>
      <c r="AC238" s="31"/>
      <c r="AD238" s="31"/>
      <c r="AE238" s="31"/>
      <c r="AT238" s="14" t="s">
        <v>143</v>
      </c>
      <c r="AU238" s="14" t="s">
        <v>78</v>
      </c>
    </row>
    <row r="239" spans="1:65" s="2" customFormat="1" ht="16.5" customHeight="1">
      <c r="A239" s="31"/>
      <c r="B239" s="32"/>
      <c r="C239" s="161" t="s">
        <v>450</v>
      </c>
      <c r="D239" s="161" t="s">
        <v>135</v>
      </c>
      <c r="E239" s="162" t="s">
        <v>2408</v>
      </c>
      <c r="F239" s="163" t="s">
        <v>2409</v>
      </c>
      <c r="G239" s="164" t="s">
        <v>147</v>
      </c>
      <c r="H239" s="165">
        <v>10</v>
      </c>
      <c r="I239" s="166"/>
      <c r="J239" s="167">
        <f>ROUND(I239*H239,2)</f>
        <v>0</v>
      </c>
      <c r="K239" s="163" t="s">
        <v>139</v>
      </c>
      <c r="L239" s="36"/>
      <c r="M239" s="168" t="s">
        <v>1</v>
      </c>
      <c r="N239" s="169" t="s">
        <v>43</v>
      </c>
      <c r="O239" s="68"/>
      <c r="P239" s="170">
        <f>O239*H239</f>
        <v>0</v>
      </c>
      <c r="Q239" s="170">
        <v>0</v>
      </c>
      <c r="R239" s="170">
        <f>Q239*H239</f>
        <v>0</v>
      </c>
      <c r="S239" s="170">
        <v>0</v>
      </c>
      <c r="T239" s="171">
        <f>S239*H239</f>
        <v>0</v>
      </c>
      <c r="U239" s="31"/>
      <c r="V239" s="31"/>
      <c r="W239" s="31"/>
      <c r="X239" s="31"/>
      <c r="Y239" s="31"/>
      <c r="Z239" s="31"/>
      <c r="AA239" s="31"/>
      <c r="AB239" s="31"/>
      <c r="AC239" s="31"/>
      <c r="AD239" s="31"/>
      <c r="AE239" s="31"/>
      <c r="AR239" s="172" t="s">
        <v>140</v>
      </c>
      <c r="AT239" s="172" t="s">
        <v>135</v>
      </c>
      <c r="AU239" s="172" t="s">
        <v>78</v>
      </c>
      <c r="AY239" s="14" t="s">
        <v>141</v>
      </c>
      <c r="BE239" s="173">
        <f>IF(N239="základní",J239,0)</f>
        <v>0</v>
      </c>
      <c r="BF239" s="173">
        <f>IF(N239="snížená",J239,0)</f>
        <v>0</v>
      </c>
      <c r="BG239" s="173">
        <f>IF(N239="zákl. přenesená",J239,0)</f>
        <v>0</v>
      </c>
      <c r="BH239" s="173">
        <f>IF(N239="sníž. přenesená",J239,0)</f>
        <v>0</v>
      </c>
      <c r="BI239" s="173">
        <f>IF(N239="nulová",J239,0)</f>
        <v>0</v>
      </c>
      <c r="BJ239" s="14" t="s">
        <v>86</v>
      </c>
      <c r="BK239" s="173">
        <f>ROUND(I239*H239,2)</f>
        <v>0</v>
      </c>
      <c r="BL239" s="14" t="s">
        <v>140</v>
      </c>
      <c r="BM239" s="172" t="s">
        <v>2410</v>
      </c>
    </row>
    <row r="240" spans="1:65" s="2" customFormat="1" ht="48.75">
      <c r="A240" s="31"/>
      <c r="B240" s="32"/>
      <c r="C240" s="33"/>
      <c r="D240" s="174" t="s">
        <v>143</v>
      </c>
      <c r="E240" s="33"/>
      <c r="F240" s="175" t="s">
        <v>2411</v>
      </c>
      <c r="G240" s="33"/>
      <c r="H240" s="33"/>
      <c r="I240" s="176"/>
      <c r="J240" s="33"/>
      <c r="K240" s="33"/>
      <c r="L240" s="36"/>
      <c r="M240" s="177"/>
      <c r="N240" s="178"/>
      <c r="O240" s="68"/>
      <c r="P240" s="68"/>
      <c r="Q240" s="68"/>
      <c r="R240" s="68"/>
      <c r="S240" s="68"/>
      <c r="T240" s="69"/>
      <c r="U240" s="31"/>
      <c r="V240" s="31"/>
      <c r="W240" s="31"/>
      <c r="X240" s="31"/>
      <c r="Y240" s="31"/>
      <c r="Z240" s="31"/>
      <c r="AA240" s="31"/>
      <c r="AB240" s="31"/>
      <c r="AC240" s="31"/>
      <c r="AD240" s="31"/>
      <c r="AE240" s="31"/>
      <c r="AT240" s="14" t="s">
        <v>143</v>
      </c>
      <c r="AU240" s="14" t="s">
        <v>78</v>
      </c>
    </row>
    <row r="241" spans="1:65" s="2" customFormat="1" ht="24.2" customHeight="1">
      <c r="A241" s="31"/>
      <c r="B241" s="32"/>
      <c r="C241" s="161" t="s">
        <v>455</v>
      </c>
      <c r="D241" s="161" t="s">
        <v>135</v>
      </c>
      <c r="E241" s="162" t="s">
        <v>2412</v>
      </c>
      <c r="F241" s="163" t="s">
        <v>2413</v>
      </c>
      <c r="G241" s="164" t="s">
        <v>147</v>
      </c>
      <c r="H241" s="165">
        <v>10</v>
      </c>
      <c r="I241" s="166"/>
      <c r="J241" s="167">
        <f>ROUND(I241*H241,2)</f>
        <v>0</v>
      </c>
      <c r="K241" s="163" t="s">
        <v>139</v>
      </c>
      <c r="L241" s="36"/>
      <c r="M241" s="168" t="s">
        <v>1</v>
      </c>
      <c r="N241" s="169" t="s">
        <v>43</v>
      </c>
      <c r="O241" s="68"/>
      <c r="P241" s="170">
        <f>O241*H241</f>
        <v>0</v>
      </c>
      <c r="Q241" s="170">
        <v>0</v>
      </c>
      <c r="R241" s="170">
        <f>Q241*H241</f>
        <v>0</v>
      </c>
      <c r="S241" s="170">
        <v>0</v>
      </c>
      <c r="T241" s="171">
        <f>S241*H241</f>
        <v>0</v>
      </c>
      <c r="U241" s="31"/>
      <c r="V241" s="31"/>
      <c r="W241" s="31"/>
      <c r="X241" s="31"/>
      <c r="Y241" s="31"/>
      <c r="Z241" s="31"/>
      <c r="AA241" s="31"/>
      <c r="AB241" s="31"/>
      <c r="AC241" s="31"/>
      <c r="AD241" s="31"/>
      <c r="AE241" s="31"/>
      <c r="AR241" s="172" t="s">
        <v>140</v>
      </c>
      <c r="AT241" s="172" t="s">
        <v>135</v>
      </c>
      <c r="AU241" s="172" t="s">
        <v>78</v>
      </c>
      <c r="AY241" s="14" t="s">
        <v>141</v>
      </c>
      <c r="BE241" s="173">
        <f>IF(N241="základní",J241,0)</f>
        <v>0</v>
      </c>
      <c r="BF241" s="173">
        <f>IF(N241="snížená",J241,0)</f>
        <v>0</v>
      </c>
      <c r="BG241" s="173">
        <f>IF(N241="zákl. přenesená",J241,0)</f>
        <v>0</v>
      </c>
      <c r="BH241" s="173">
        <f>IF(N241="sníž. přenesená",J241,0)</f>
        <v>0</v>
      </c>
      <c r="BI241" s="173">
        <f>IF(N241="nulová",J241,0)</f>
        <v>0</v>
      </c>
      <c r="BJ241" s="14" t="s">
        <v>86</v>
      </c>
      <c r="BK241" s="173">
        <f>ROUND(I241*H241,2)</f>
        <v>0</v>
      </c>
      <c r="BL241" s="14" t="s">
        <v>140</v>
      </c>
      <c r="BM241" s="172" t="s">
        <v>2414</v>
      </c>
    </row>
    <row r="242" spans="1:65" s="2" customFormat="1" ht="29.25">
      <c r="A242" s="31"/>
      <c r="B242" s="32"/>
      <c r="C242" s="33"/>
      <c r="D242" s="174" t="s">
        <v>143</v>
      </c>
      <c r="E242" s="33"/>
      <c r="F242" s="175" t="s">
        <v>2415</v>
      </c>
      <c r="G242" s="33"/>
      <c r="H242" s="33"/>
      <c r="I242" s="176"/>
      <c r="J242" s="33"/>
      <c r="K242" s="33"/>
      <c r="L242" s="36"/>
      <c r="M242" s="177"/>
      <c r="N242" s="178"/>
      <c r="O242" s="68"/>
      <c r="P242" s="68"/>
      <c r="Q242" s="68"/>
      <c r="R242" s="68"/>
      <c r="S242" s="68"/>
      <c r="T242" s="69"/>
      <c r="U242" s="31"/>
      <c r="V242" s="31"/>
      <c r="W242" s="31"/>
      <c r="X242" s="31"/>
      <c r="Y242" s="31"/>
      <c r="Z242" s="31"/>
      <c r="AA242" s="31"/>
      <c r="AB242" s="31"/>
      <c r="AC242" s="31"/>
      <c r="AD242" s="31"/>
      <c r="AE242" s="31"/>
      <c r="AT242" s="14" t="s">
        <v>143</v>
      </c>
      <c r="AU242" s="14" t="s">
        <v>78</v>
      </c>
    </row>
    <row r="243" spans="1:65" s="2" customFormat="1" ht="21.75" customHeight="1">
      <c r="A243" s="31"/>
      <c r="B243" s="32"/>
      <c r="C243" s="161" t="s">
        <v>460</v>
      </c>
      <c r="D243" s="161" t="s">
        <v>135</v>
      </c>
      <c r="E243" s="162" t="s">
        <v>2416</v>
      </c>
      <c r="F243" s="163" t="s">
        <v>2417</v>
      </c>
      <c r="G243" s="164" t="s">
        <v>147</v>
      </c>
      <c r="H243" s="165">
        <v>10</v>
      </c>
      <c r="I243" s="166"/>
      <c r="J243" s="167">
        <f>ROUND(I243*H243,2)</f>
        <v>0</v>
      </c>
      <c r="K243" s="163" t="s">
        <v>139</v>
      </c>
      <c r="L243" s="36"/>
      <c r="M243" s="168" t="s">
        <v>1</v>
      </c>
      <c r="N243" s="169" t="s">
        <v>43</v>
      </c>
      <c r="O243" s="68"/>
      <c r="P243" s="170">
        <f>O243*H243</f>
        <v>0</v>
      </c>
      <c r="Q243" s="170">
        <v>0</v>
      </c>
      <c r="R243" s="170">
        <f>Q243*H243</f>
        <v>0</v>
      </c>
      <c r="S243" s="170">
        <v>0</v>
      </c>
      <c r="T243" s="171">
        <f>S243*H243</f>
        <v>0</v>
      </c>
      <c r="U243" s="31"/>
      <c r="V243" s="31"/>
      <c r="W243" s="31"/>
      <c r="X243" s="31"/>
      <c r="Y243" s="31"/>
      <c r="Z243" s="31"/>
      <c r="AA243" s="31"/>
      <c r="AB243" s="31"/>
      <c r="AC243" s="31"/>
      <c r="AD243" s="31"/>
      <c r="AE243" s="31"/>
      <c r="AR243" s="172" t="s">
        <v>140</v>
      </c>
      <c r="AT243" s="172" t="s">
        <v>135</v>
      </c>
      <c r="AU243" s="172" t="s">
        <v>78</v>
      </c>
      <c r="AY243" s="14" t="s">
        <v>141</v>
      </c>
      <c r="BE243" s="173">
        <f>IF(N243="základní",J243,0)</f>
        <v>0</v>
      </c>
      <c r="BF243" s="173">
        <f>IF(N243="snížená",J243,0)</f>
        <v>0</v>
      </c>
      <c r="BG243" s="173">
        <f>IF(N243="zákl. přenesená",J243,0)</f>
        <v>0</v>
      </c>
      <c r="BH243" s="173">
        <f>IF(N243="sníž. přenesená",J243,0)</f>
        <v>0</v>
      </c>
      <c r="BI243" s="173">
        <f>IF(N243="nulová",J243,0)</f>
        <v>0</v>
      </c>
      <c r="BJ243" s="14" t="s">
        <v>86</v>
      </c>
      <c r="BK243" s="173">
        <f>ROUND(I243*H243,2)</f>
        <v>0</v>
      </c>
      <c r="BL243" s="14" t="s">
        <v>140</v>
      </c>
      <c r="BM243" s="172" t="s">
        <v>2418</v>
      </c>
    </row>
    <row r="244" spans="1:65" s="2" customFormat="1" ht="39">
      <c r="A244" s="31"/>
      <c r="B244" s="32"/>
      <c r="C244" s="33"/>
      <c r="D244" s="174" t="s">
        <v>143</v>
      </c>
      <c r="E244" s="33"/>
      <c r="F244" s="175" t="s">
        <v>2419</v>
      </c>
      <c r="G244" s="33"/>
      <c r="H244" s="33"/>
      <c r="I244" s="176"/>
      <c r="J244" s="33"/>
      <c r="K244" s="33"/>
      <c r="L244" s="36"/>
      <c r="M244" s="177"/>
      <c r="N244" s="178"/>
      <c r="O244" s="68"/>
      <c r="P244" s="68"/>
      <c r="Q244" s="68"/>
      <c r="R244" s="68"/>
      <c r="S244" s="68"/>
      <c r="T244" s="69"/>
      <c r="U244" s="31"/>
      <c r="V244" s="31"/>
      <c r="W244" s="31"/>
      <c r="X244" s="31"/>
      <c r="Y244" s="31"/>
      <c r="Z244" s="31"/>
      <c r="AA244" s="31"/>
      <c r="AB244" s="31"/>
      <c r="AC244" s="31"/>
      <c r="AD244" s="31"/>
      <c r="AE244" s="31"/>
      <c r="AT244" s="14" t="s">
        <v>143</v>
      </c>
      <c r="AU244" s="14" t="s">
        <v>78</v>
      </c>
    </row>
    <row r="245" spans="1:65" s="2" customFormat="1" ht="24.2" customHeight="1">
      <c r="A245" s="31"/>
      <c r="B245" s="32"/>
      <c r="C245" s="161" t="s">
        <v>465</v>
      </c>
      <c r="D245" s="161" t="s">
        <v>135</v>
      </c>
      <c r="E245" s="162" t="s">
        <v>2420</v>
      </c>
      <c r="F245" s="163" t="s">
        <v>2421</v>
      </c>
      <c r="G245" s="164" t="s">
        <v>574</v>
      </c>
      <c r="H245" s="165">
        <v>40</v>
      </c>
      <c r="I245" s="166"/>
      <c r="J245" s="167">
        <f>ROUND(I245*H245,2)</f>
        <v>0</v>
      </c>
      <c r="K245" s="163" t="s">
        <v>139</v>
      </c>
      <c r="L245" s="36"/>
      <c r="M245" s="168" t="s">
        <v>1</v>
      </c>
      <c r="N245" s="169" t="s">
        <v>43</v>
      </c>
      <c r="O245" s="68"/>
      <c r="P245" s="170">
        <f>O245*H245</f>
        <v>0</v>
      </c>
      <c r="Q245" s="170">
        <v>0</v>
      </c>
      <c r="R245" s="170">
        <f>Q245*H245</f>
        <v>0</v>
      </c>
      <c r="S245" s="170">
        <v>0</v>
      </c>
      <c r="T245" s="171">
        <f>S245*H245</f>
        <v>0</v>
      </c>
      <c r="U245" s="31"/>
      <c r="V245" s="31"/>
      <c r="W245" s="31"/>
      <c r="X245" s="31"/>
      <c r="Y245" s="31"/>
      <c r="Z245" s="31"/>
      <c r="AA245" s="31"/>
      <c r="AB245" s="31"/>
      <c r="AC245" s="31"/>
      <c r="AD245" s="31"/>
      <c r="AE245" s="31"/>
      <c r="AR245" s="172" t="s">
        <v>140</v>
      </c>
      <c r="AT245" s="172" t="s">
        <v>135</v>
      </c>
      <c r="AU245" s="172" t="s">
        <v>78</v>
      </c>
      <c r="AY245" s="14" t="s">
        <v>141</v>
      </c>
      <c r="BE245" s="173">
        <f>IF(N245="základní",J245,0)</f>
        <v>0</v>
      </c>
      <c r="BF245" s="173">
        <f>IF(N245="snížená",J245,0)</f>
        <v>0</v>
      </c>
      <c r="BG245" s="173">
        <f>IF(N245="zákl. přenesená",J245,0)</f>
        <v>0</v>
      </c>
      <c r="BH245" s="173">
        <f>IF(N245="sníž. přenesená",J245,0)</f>
        <v>0</v>
      </c>
      <c r="BI245" s="173">
        <f>IF(N245="nulová",J245,0)</f>
        <v>0</v>
      </c>
      <c r="BJ245" s="14" t="s">
        <v>86</v>
      </c>
      <c r="BK245" s="173">
        <f>ROUND(I245*H245,2)</f>
        <v>0</v>
      </c>
      <c r="BL245" s="14" t="s">
        <v>140</v>
      </c>
      <c r="BM245" s="172" t="s">
        <v>2422</v>
      </c>
    </row>
    <row r="246" spans="1:65" s="2" customFormat="1" ht="48.75">
      <c r="A246" s="31"/>
      <c r="B246" s="32"/>
      <c r="C246" s="33"/>
      <c r="D246" s="174" t="s">
        <v>143</v>
      </c>
      <c r="E246" s="33"/>
      <c r="F246" s="175" t="s">
        <v>2423</v>
      </c>
      <c r="G246" s="33"/>
      <c r="H246" s="33"/>
      <c r="I246" s="176"/>
      <c r="J246" s="33"/>
      <c r="K246" s="33"/>
      <c r="L246" s="36"/>
      <c r="M246" s="177"/>
      <c r="N246" s="178"/>
      <c r="O246" s="68"/>
      <c r="P246" s="68"/>
      <c r="Q246" s="68"/>
      <c r="R246" s="68"/>
      <c r="S246" s="68"/>
      <c r="T246" s="69"/>
      <c r="U246" s="31"/>
      <c r="V246" s="31"/>
      <c r="W246" s="31"/>
      <c r="X246" s="31"/>
      <c r="Y246" s="31"/>
      <c r="Z246" s="31"/>
      <c r="AA246" s="31"/>
      <c r="AB246" s="31"/>
      <c r="AC246" s="31"/>
      <c r="AD246" s="31"/>
      <c r="AE246" s="31"/>
      <c r="AT246" s="14" t="s">
        <v>143</v>
      </c>
      <c r="AU246" s="14" t="s">
        <v>78</v>
      </c>
    </row>
    <row r="247" spans="1:65" s="2" customFormat="1" ht="19.5">
      <c r="A247" s="31"/>
      <c r="B247" s="32"/>
      <c r="C247" s="33"/>
      <c r="D247" s="174" t="s">
        <v>224</v>
      </c>
      <c r="E247" s="33"/>
      <c r="F247" s="179" t="s">
        <v>2424</v>
      </c>
      <c r="G247" s="33"/>
      <c r="H247" s="33"/>
      <c r="I247" s="176"/>
      <c r="J247" s="33"/>
      <c r="K247" s="33"/>
      <c r="L247" s="36"/>
      <c r="M247" s="177"/>
      <c r="N247" s="178"/>
      <c r="O247" s="68"/>
      <c r="P247" s="68"/>
      <c r="Q247" s="68"/>
      <c r="R247" s="68"/>
      <c r="S247" s="68"/>
      <c r="T247" s="69"/>
      <c r="U247" s="31"/>
      <c r="V247" s="31"/>
      <c r="W247" s="31"/>
      <c r="X247" s="31"/>
      <c r="Y247" s="31"/>
      <c r="Z247" s="31"/>
      <c r="AA247" s="31"/>
      <c r="AB247" s="31"/>
      <c r="AC247" s="31"/>
      <c r="AD247" s="31"/>
      <c r="AE247" s="31"/>
      <c r="AT247" s="14" t="s">
        <v>224</v>
      </c>
      <c r="AU247" s="14" t="s">
        <v>78</v>
      </c>
    </row>
    <row r="248" spans="1:65" s="2" customFormat="1" ht="24.2" customHeight="1">
      <c r="A248" s="31"/>
      <c r="B248" s="32"/>
      <c r="C248" s="161" t="s">
        <v>470</v>
      </c>
      <c r="D248" s="161" t="s">
        <v>135</v>
      </c>
      <c r="E248" s="162" t="s">
        <v>2425</v>
      </c>
      <c r="F248" s="163" t="s">
        <v>2426</v>
      </c>
      <c r="G248" s="164" t="s">
        <v>147</v>
      </c>
      <c r="H248" s="165">
        <v>20</v>
      </c>
      <c r="I248" s="166"/>
      <c r="J248" s="167">
        <f>ROUND(I248*H248,2)</f>
        <v>0</v>
      </c>
      <c r="K248" s="163" t="s">
        <v>139</v>
      </c>
      <c r="L248" s="36"/>
      <c r="M248" s="168" t="s">
        <v>1</v>
      </c>
      <c r="N248" s="169" t="s">
        <v>43</v>
      </c>
      <c r="O248" s="68"/>
      <c r="P248" s="170">
        <f>O248*H248</f>
        <v>0</v>
      </c>
      <c r="Q248" s="170">
        <v>0</v>
      </c>
      <c r="R248" s="170">
        <f>Q248*H248</f>
        <v>0</v>
      </c>
      <c r="S248" s="170">
        <v>0</v>
      </c>
      <c r="T248" s="171">
        <f>S248*H248</f>
        <v>0</v>
      </c>
      <c r="U248" s="31"/>
      <c r="V248" s="31"/>
      <c r="W248" s="31"/>
      <c r="X248" s="31"/>
      <c r="Y248" s="31"/>
      <c r="Z248" s="31"/>
      <c r="AA248" s="31"/>
      <c r="AB248" s="31"/>
      <c r="AC248" s="31"/>
      <c r="AD248" s="31"/>
      <c r="AE248" s="31"/>
      <c r="AR248" s="172" t="s">
        <v>140</v>
      </c>
      <c r="AT248" s="172" t="s">
        <v>135</v>
      </c>
      <c r="AU248" s="172" t="s">
        <v>78</v>
      </c>
      <c r="AY248" s="14" t="s">
        <v>141</v>
      </c>
      <c r="BE248" s="173">
        <f>IF(N248="základní",J248,0)</f>
        <v>0</v>
      </c>
      <c r="BF248" s="173">
        <f>IF(N248="snížená",J248,0)</f>
        <v>0</v>
      </c>
      <c r="BG248" s="173">
        <f>IF(N248="zákl. přenesená",J248,0)</f>
        <v>0</v>
      </c>
      <c r="BH248" s="173">
        <f>IF(N248="sníž. přenesená",J248,0)</f>
        <v>0</v>
      </c>
      <c r="BI248" s="173">
        <f>IF(N248="nulová",J248,0)</f>
        <v>0</v>
      </c>
      <c r="BJ248" s="14" t="s">
        <v>86</v>
      </c>
      <c r="BK248" s="173">
        <f>ROUND(I248*H248,2)</f>
        <v>0</v>
      </c>
      <c r="BL248" s="14" t="s">
        <v>140</v>
      </c>
      <c r="BM248" s="172" t="s">
        <v>2427</v>
      </c>
    </row>
    <row r="249" spans="1:65" s="2" customFormat="1" ht="48.75">
      <c r="A249" s="31"/>
      <c r="B249" s="32"/>
      <c r="C249" s="33"/>
      <c r="D249" s="174" t="s">
        <v>143</v>
      </c>
      <c r="E249" s="33"/>
      <c r="F249" s="175" t="s">
        <v>2428</v>
      </c>
      <c r="G249" s="33"/>
      <c r="H249" s="33"/>
      <c r="I249" s="176"/>
      <c r="J249" s="33"/>
      <c r="K249" s="33"/>
      <c r="L249" s="36"/>
      <c r="M249" s="177"/>
      <c r="N249" s="178"/>
      <c r="O249" s="68"/>
      <c r="P249" s="68"/>
      <c r="Q249" s="68"/>
      <c r="R249" s="68"/>
      <c r="S249" s="68"/>
      <c r="T249" s="69"/>
      <c r="U249" s="31"/>
      <c r="V249" s="31"/>
      <c r="W249" s="31"/>
      <c r="X249" s="31"/>
      <c r="Y249" s="31"/>
      <c r="Z249" s="31"/>
      <c r="AA249" s="31"/>
      <c r="AB249" s="31"/>
      <c r="AC249" s="31"/>
      <c r="AD249" s="31"/>
      <c r="AE249" s="31"/>
      <c r="AT249" s="14" t="s">
        <v>143</v>
      </c>
      <c r="AU249" s="14" t="s">
        <v>78</v>
      </c>
    </row>
    <row r="250" spans="1:65" s="2" customFormat="1" ht="19.5">
      <c r="A250" s="31"/>
      <c r="B250" s="32"/>
      <c r="C250" s="33"/>
      <c r="D250" s="174" t="s">
        <v>224</v>
      </c>
      <c r="E250" s="33"/>
      <c r="F250" s="179" t="s">
        <v>2429</v>
      </c>
      <c r="G250" s="33"/>
      <c r="H250" s="33"/>
      <c r="I250" s="176"/>
      <c r="J250" s="33"/>
      <c r="K250" s="33"/>
      <c r="L250" s="36"/>
      <c r="M250" s="177"/>
      <c r="N250" s="178"/>
      <c r="O250" s="68"/>
      <c r="P250" s="68"/>
      <c r="Q250" s="68"/>
      <c r="R250" s="68"/>
      <c r="S250" s="68"/>
      <c r="T250" s="69"/>
      <c r="U250" s="31"/>
      <c r="V250" s="31"/>
      <c r="W250" s="31"/>
      <c r="X250" s="31"/>
      <c r="Y250" s="31"/>
      <c r="Z250" s="31"/>
      <c r="AA250" s="31"/>
      <c r="AB250" s="31"/>
      <c r="AC250" s="31"/>
      <c r="AD250" s="31"/>
      <c r="AE250" s="31"/>
      <c r="AT250" s="14" t="s">
        <v>224</v>
      </c>
      <c r="AU250" s="14" t="s">
        <v>78</v>
      </c>
    </row>
    <row r="251" spans="1:65" s="2" customFormat="1" ht="24.2" customHeight="1">
      <c r="A251" s="31"/>
      <c r="B251" s="32"/>
      <c r="C251" s="161" t="s">
        <v>475</v>
      </c>
      <c r="D251" s="161" t="s">
        <v>135</v>
      </c>
      <c r="E251" s="162" t="s">
        <v>2430</v>
      </c>
      <c r="F251" s="163" t="s">
        <v>2431</v>
      </c>
      <c r="G251" s="164" t="s">
        <v>147</v>
      </c>
      <c r="H251" s="165">
        <v>20</v>
      </c>
      <c r="I251" s="166"/>
      <c r="J251" s="167">
        <f>ROUND(I251*H251,2)</f>
        <v>0</v>
      </c>
      <c r="K251" s="163" t="s">
        <v>139</v>
      </c>
      <c r="L251" s="36"/>
      <c r="M251" s="168" t="s">
        <v>1</v>
      </c>
      <c r="N251" s="169" t="s">
        <v>43</v>
      </c>
      <c r="O251" s="68"/>
      <c r="P251" s="170">
        <f>O251*H251</f>
        <v>0</v>
      </c>
      <c r="Q251" s="170">
        <v>0</v>
      </c>
      <c r="R251" s="170">
        <f>Q251*H251</f>
        <v>0</v>
      </c>
      <c r="S251" s="170">
        <v>0</v>
      </c>
      <c r="T251" s="171">
        <f>S251*H251</f>
        <v>0</v>
      </c>
      <c r="U251" s="31"/>
      <c r="V251" s="31"/>
      <c r="W251" s="31"/>
      <c r="X251" s="31"/>
      <c r="Y251" s="31"/>
      <c r="Z251" s="31"/>
      <c r="AA251" s="31"/>
      <c r="AB251" s="31"/>
      <c r="AC251" s="31"/>
      <c r="AD251" s="31"/>
      <c r="AE251" s="31"/>
      <c r="AR251" s="172" t="s">
        <v>140</v>
      </c>
      <c r="AT251" s="172" t="s">
        <v>135</v>
      </c>
      <c r="AU251" s="172" t="s">
        <v>78</v>
      </c>
      <c r="AY251" s="14" t="s">
        <v>141</v>
      </c>
      <c r="BE251" s="173">
        <f>IF(N251="základní",J251,0)</f>
        <v>0</v>
      </c>
      <c r="BF251" s="173">
        <f>IF(N251="snížená",J251,0)</f>
        <v>0</v>
      </c>
      <c r="BG251" s="173">
        <f>IF(N251="zákl. přenesená",J251,0)</f>
        <v>0</v>
      </c>
      <c r="BH251" s="173">
        <f>IF(N251="sníž. přenesená",J251,0)</f>
        <v>0</v>
      </c>
      <c r="BI251" s="173">
        <f>IF(N251="nulová",J251,0)</f>
        <v>0</v>
      </c>
      <c r="BJ251" s="14" t="s">
        <v>86</v>
      </c>
      <c r="BK251" s="173">
        <f>ROUND(I251*H251,2)</f>
        <v>0</v>
      </c>
      <c r="BL251" s="14" t="s">
        <v>140</v>
      </c>
      <c r="BM251" s="172" t="s">
        <v>2432</v>
      </c>
    </row>
    <row r="252" spans="1:65" s="2" customFormat="1" ht="48.75">
      <c r="A252" s="31"/>
      <c r="B252" s="32"/>
      <c r="C252" s="33"/>
      <c r="D252" s="174" t="s">
        <v>143</v>
      </c>
      <c r="E252" s="33"/>
      <c r="F252" s="175" t="s">
        <v>2433</v>
      </c>
      <c r="G252" s="33"/>
      <c r="H252" s="33"/>
      <c r="I252" s="176"/>
      <c r="J252" s="33"/>
      <c r="K252" s="33"/>
      <c r="L252" s="36"/>
      <c r="M252" s="177"/>
      <c r="N252" s="178"/>
      <c r="O252" s="68"/>
      <c r="P252" s="68"/>
      <c r="Q252" s="68"/>
      <c r="R252" s="68"/>
      <c r="S252" s="68"/>
      <c r="T252" s="69"/>
      <c r="U252" s="31"/>
      <c r="V252" s="31"/>
      <c r="W252" s="31"/>
      <c r="X252" s="31"/>
      <c r="Y252" s="31"/>
      <c r="Z252" s="31"/>
      <c r="AA252" s="31"/>
      <c r="AB252" s="31"/>
      <c r="AC252" s="31"/>
      <c r="AD252" s="31"/>
      <c r="AE252" s="31"/>
      <c r="AT252" s="14" t="s">
        <v>143</v>
      </c>
      <c r="AU252" s="14" t="s">
        <v>78</v>
      </c>
    </row>
    <row r="253" spans="1:65" s="2" customFormat="1" ht="19.5">
      <c r="A253" s="31"/>
      <c r="B253" s="32"/>
      <c r="C253" s="33"/>
      <c r="D253" s="174" t="s">
        <v>224</v>
      </c>
      <c r="E253" s="33"/>
      <c r="F253" s="179" t="s">
        <v>2429</v>
      </c>
      <c r="G253" s="33"/>
      <c r="H253" s="33"/>
      <c r="I253" s="176"/>
      <c r="J253" s="33"/>
      <c r="K253" s="33"/>
      <c r="L253" s="36"/>
      <c r="M253" s="177"/>
      <c r="N253" s="178"/>
      <c r="O253" s="68"/>
      <c r="P253" s="68"/>
      <c r="Q253" s="68"/>
      <c r="R253" s="68"/>
      <c r="S253" s="68"/>
      <c r="T253" s="69"/>
      <c r="U253" s="31"/>
      <c r="V253" s="31"/>
      <c r="W253" s="31"/>
      <c r="X253" s="31"/>
      <c r="Y253" s="31"/>
      <c r="Z253" s="31"/>
      <c r="AA253" s="31"/>
      <c r="AB253" s="31"/>
      <c r="AC253" s="31"/>
      <c r="AD253" s="31"/>
      <c r="AE253" s="31"/>
      <c r="AT253" s="14" t="s">
        <v>224</v>
      </c>
      <c r="AU253" s="14" t="s">
        <v>78</v>
      </c>
    </row>
    <row r="254" spans="1:65" s="2" customFormat="1" ht="24.2" customHeight="1">
      <c r="A254" s="31"/>
      <c r="B254" s="32"/>
      <c r="C254" s="161" t="s">
        <v>480</v>
      </c>
      <c r="D254" s="161" t="s">
        <v>135</v>
      </c>
      <c r="E254" s="162" t="s">
        <v>2434</v>
      </c>
      <c r="F254" s="163" t="s">
        <v>2435</v>
      </c>
      <c r="G254" s="164" t="s">
        <v>147</v>
      </c>
      <c r="H254" s="165">
        <v>20</v>
      </c>
      <c r="I254" s="166"/>
      <c r="J254" s="167">
        <f>ROUND(I254*H254,2)</f>
        <v>0</v>
      </c>
      <c r="K254" s="163" t="s">
        <v>139</v>
      </c>
      <c r="L254" s="36"/>
      <c r="M254" s="168" t="s">
        <v>1</v>
      </c>
      <c r="N254" s="169" t="s">
        <v>43</v>
      </c>
      <c r="O254" s="68"/>
      <c r="P254" s="170">
        <f>O254*H254</f>
        <v>0</v>
      </c>
      <c r="Q254" s="170">
        <v>0</v>
      </c>
      <c r="R254" s="170">
        <f>Q254*H254</f>
        <v>0</v>
      </c>
      <c r="S254" s="170">
        <v>0</v>
      </c>
      <c r="T254" s="171">
        <f>S254*H254</f>
        <v>0</v>
      </c>
      <c r="U254" s="31"/>
      <c r="V254" s="31"/>
      <c r="W254" s="31"/>
      <c r="X254" s="31"/>
      <c r="Y254" s="31"/>
      <c r="Z254" s="31"/>
      <c r="AA254" s="31"/>
      <c r="AB254" s="31"/>
      <c r="AC254" s="31"/>
      <c r="AD254" s="31"/>
      <c r="AE254" s="31"/>
      <c r="AR254" s="172" t="s">
        <v>140</v>
      </c>
      <c r="AT254" s="172" t="s">
        <v>135</v>
      </c>
      <c r="AU254" s="172" t="s">
        <v>78</v>
      </c>
      <c r="AY254" s="14" t="s">
        <v>141</v>
      </c>
      <c r="BE254" s="173">
        <f>IF(N254="základní",J254,0)</f>
        <v>0</v>
      </c>
      <c r="BF254" s="173">
        <f>IF(N254="snížená",J254,0)</f>
        <v>0</v>
      </c>
      <c r="BG254" s="173">
        <f>IF(N254="zákl. přenesená",J254,0)</f>
        <v>0</v>
      </c>
      <c r="BH254" s="173">
        <f>IF(N254="sníž. přenesená",J254,0)</f>
        <v>0</v>
      </c>
      <c r="BI254" s="173">
        <f>IF(N254="nulová",J254,0)</f>
        <v>0</v>
      </c>
      <c r="BJ254" s="14" t="s">
        <v>86</v>
      </c>
      <c r="BK254" s="173">
        <f>ROUND(I254*H254,2)</f>
        <v>0</v>
      </c>
      <c r="BL254" s="14" t="s">
        <v>140</v>
      </c>
      <c r="BM254" s="172" t="s">
        <v>2436</v>
      </c>
    </row>
    <row r="255" spans="1:65" s="2" customFormat="1" ht="48.75">
      <c r="A255" s="31"/>
      <c r="B255" s="32"/>
      <c r="C255" s="33"/>
      <c r="D255" s="174" t="s">
        <v>143</v>
      </c>
      <c r="E255" s="33"/>
      <c r="F255" s="175" t="s">
        <v>2437</v>
      </c>
      <c r="G255" s="33"/>
      <c r="H255" s="33"/>
      <c r="I255" s="176"/>
      <c r="J255" s="33"/>
      <c r="K255" s="33"/>
      <c r="L255" s="36"/>
      <c r="M255" s="177"/>
      <c r="N255" s="178"/>
      <c r="O255" s="68"/>
      <c r="P255" s="68"/>
      <c r="Q255" s="68"/>
      <c r="R255" s="68"/>
      <c r="S255" s="68"/>
      <c r="T255" s="69"/>
      <c r="U255" s="31"/>
      <c r="V255" s="31"/>
      <c r="W255" s="31"/>
      <c r="X255" s="31"/>
      <c r="Y255" s="31"/>
      <c r="Z255" s="31"/>
      <c r="AA255" s="31"/>
      <c r="AB255" s="31"/>
      <c r="AC255" s="31"/>
      <c r="AD255" s="31"/>
      <c r="AE255" s="31"/>
      <c r="AT255" s="14" t="s">
        <v>143</v>
      </c>
      <c r="AU255" s="14" t="s">
        <v>78</v>
      </c>
    </row>
    <row r="256" spans="1:65" s="2" customFormat="1" ht="19.5">
      <c r="A256" s="31"/>
      <c r="B256" s="32"/>
      <c r="C256" s="33"/>
      <c r="D256" s="174" t="s">
        <v>224</v>
      </c>
      <c r="E256" s="33"/>
      <c r="F256" s="179" t="s">
        <v>2429</v>
      </c>
      <c r="G256" s="33"/>
      <c r="H256" s="33"/>
      <c r="I256" s="176"/>
      <c r="J256" s="33"/>
      <c r="K256" s="33"/>
      <c r="L256" s="36"/>
      <c r="M256" s="177"/>
      <c r="N256" s="178"/>
      <c r="O256" s="68"/>
      <c r="P256" s="68"/>
      <c r="Q256" s="68"/>
      <c r="R256" s="68"/>
      <c r="S256" s="68"/>
      <c r="T256" s="69"/>
      <c r="U256" s="31"/>
      <c r="V256" s="31"/>
      <c r="W256" s="31"/>
      <c r="X256" s="31"/>
      <c r="Y256" s="31"/>
      <c r="Z256" s="31"/>
      <c r="AA256" s="31"/>
      <c r="AB256" s="31"/>
      <c r="AC256" s="31"/>
      <c r="AD256" s="31"/>
      <c r="AE256" s="31"/>
      <c r="AT256" s="14" t="s">
        <v>224</v>
      </c>
      <c r="AU256" s="14" t="s">
        <v>78</v>
      </c>
    </row>
    <row r="257" spans="1:65" s="2" customFormat="1" ht="24.2" customHeight="1">
      <c r="A257" s="31"/>
      <c r="B257" s="32"/>
      <c r="C257" s="161" t="s">
        <v>485</v>
      </c>
      <c r="D257" s="161" t="s">
        <v>135</v>
      </c>
      <c r="E257" s="162" t="s">
        <v>2438</v>
      </c>
      <c r="F257" s="163" t="s">
        <v>2439</v>
      </c>
      <c r="G257" s="164" t="s">
        <v>172</v>
      </c>
      <c r="H257" s="165">
        <v>20</v>
      </c>
      <c r="I257" s="166"/>
      <c r="J257" s="167">
        <f>ROUND(I257*H257,2)</f>
        <v>0</v>
      </c>
      <c r="K257" s="163" t="s">
        <v>139</v>
      </c>
      <c r="L257" s="36"/>
      <c r="M257" s="168" t="s">
        <v>1</v>
      </c>
      <c r="N257" s="169" t="s">
        <v>43</v>
      </c>
      <c r="O257" s="68"/>
      <c r="P257" s="170">
        <f>O257*H257</f>
        <v>0</v>
      </c>
      <c r="Q257" s="170">
        <v>0</v>
      </c>
      <c r="R257" s="170">
        <f>Q257*H257</f>
        <v>0</v>
      </c>
      <c r="S257" s="170">
        <v>0</v>
      </c>
      <c r="T257" s="171">
        <f>S257*H257</f>
        <v>0</v>
      </c>
      <c r="U257" s="31"/>
      <c r="V257" s="31"/>
      <c r="W257" s="31"/>
      <c r="X257" s="31"/>
      <c r="Y257" s="31"/>
      <c r="Z257" s="31"/>
      <c r="AA257" s="31"/>
      <c r="AB257" s="31"/>
      <c r="AC257" s="31"/>
      <c r="AD257" s="31"/>
      <c r="AE257" s="31"/>
      <c r="AR257" s="172" t="s">
        <v>140</v>
      </c>
      <c r="AT257" s="172" t="s">
        <v>135</v>
      </c>
      <c r="AU257" s="172" t="s">
        <v>78</v>
      </c>
      <c r="AY257" s="14" t="s">
        <v>141</v>
      </c>
      <c r="BE257" s="173">
        <f>IF(N257="základní",J257,0)</f>
        <v>0</v>
      </c>
      <c r="BF257" s="173">
        <f>IF(N257="snížená",J257,0)</f>
        <v>0</v>
      </c>
      <c r="BG257" s="173">
        <f>IF(N257="zákl. přenesená",J257,0)</f>
        <v>0</v>
      </c>
      <c r="BH257" s="173">
        <f>IF(N257="sníž. přenesená",J257,0)</f>
        <v>0</v>
      </c>
      <c r="BI257" s="173">
        <f>IF(N257="nulová",J257,0)</f>
        <v>0</v>
      </c>
      <c r="BJ257" s="14" t="s">
        <v>86</v>
      </c>
      <c r="BK257" s="173">
        <f>ROUND(I257*H257,2)</f>
        <v>0</v>
      </c>
      <c r="BL257" s="14" t="s">
        <v>140</v>
      </c>
      <c r="BM257" s="172" t="s">
        <v>2440</v>
      </c>
    </row>
    <row r="258" spans="1:65" s="2" customFormat="1" ht="48.75">
      <c r="A258" s="31"/>
      <c r="B258" s="32"/>
      <c r="C258" s="33"/>
      <c r="D258" s="174" t="s">
        <v>143</v>
      </c>
      <c r="E258" s="33"/>
      <c r="F258" s="175" t="s">
        <v>2441</v>
      </c>
      <c r="G258" s="33"/>
      <c r="H258" s="33"/>
      <c r="I258" s="176"/>
      <c r="J258" s="33"/>
      <c r="K258" s="33"/>
      <c r="L258" s="36"/>
      <c r="M258" s="177"/>
      <c r="N258" s="178"/>
      <c r="O258" s="68"/>
      <c r="P258" s="68"/>
      <c r="Q258" s="68"/>
      <c r="R258" s="68"/>
      <c r="S258" s="68"/>
      <c r="T258" s="69"/>
      <c r="U258" s="31"/>
      <c r="V258" s="31"/>
      <c r="W258" s="31"/>
      <c r="X258" s="31"/>
      <c r="Y258" s="31"/>
      <c r="Z258" s="31"/>
      <c r="AA258" s="31"/>
      <c r="AB258" s="31"/>
      <c r="AC258" s="31"/>
      <c r="AD258" s="31"/>
      <c r="AE258" s="31"/>
      <c r="AT258" s="14" t="s">
        <v>143</v>
      </c>
      <c r="AU258" s="14" t="s">
        <v>78</v>
      </c>
    </row>
    <row r="259" spans="1:65" s="2" customFormat="1" ht="24.2" customHeight="1">
      <c r="A259" s="31"/>
      <c r="B259" s="32"/>
      <c r="C259" s="161" t="s">
        <v>490</v>
      </c>
      <c r="D259" s="161" t="s">
        <v>135</v>
      </c>
      <c r="E259" s="162" t="s">
        <v>2442</v>
      </c>
      <c r="F259" s="163" t="s">
        <v>2443</v>
      </c>
      <c r="G259" s="164" t="s">
        <v>172</v>
      </c>
      <c r="H259" s="165">
        <v>20</v>
      </c>
      <c r="I259" s="166"/>
      <c r="J259" s="167">
        <f>ROUND(I259*H259,2)</f>
        <v>0</v>
      </c>
      <c r="K259" s="163" t="s">
        <v>139</v>
      </c>
      <c r="L259" s="36"/>
      <c r="M259" s="168" t="s">
        <v>1</v>
      </c>
      <c r="N259" s="169" t="s">
        <v>43</v>
      </c>
      <c r="O259" s="68"/>
      <c r="P259" s="170">
        <f>O259*H259</f>
        <v>0</v>
      </c>
      <c r="Q259" s="170">
        <v>0</v>
      </c>
      <c r="R259" s="170">
        <f>Q259*H259</f>
        <v>0</v>
      </c>
      <c r="S259" s="170">
        <v>0</v>
      </c>
      <c r="T259" s="171">
        <f>S259*H259</f>
        <v>0</v>
      </c>
      <c r="U259" s="31"/>
      <c r="V259" s="31"/>
      <c r="W259" s="31"/>
      <c r="X259" s="31"/>
      <c r="Y259" s="31"/>
      <c r="Z259" s="31"/>
      <c r="AA259" s="31"/>
      <c r="AB259" s="31"/>
      <c r="AC259" s="31"/>
      <c r="AD259" s="31"/>
      <c r="AE259" s="31"/>
      <c r="AR259" s="172" t="s">
        <v>140</v>
      </c>
      <c r="AT259" s="172" t="s">
        <v>135</v>
      </c>
      <c r="AU259" s="172" t="s">
        <v>78</v>
      </c>
      <c r="AY259" s="14" t="s">
        <v>141</v>
      </c>
      <c r="BE259" s="173">
        <f>IF(N259="základní",J259,0)</f>
        <v>0</v>
      </c>
      <c r="BF259" s="173">
        <f>IF(N259="snížená",J259,0)</f>
        <v>0</v>
      </c>
      <c r="BG259" s="173">
        <f>IF(N259="zákl. přenesená",J259,0)</f>
        <v>0</v>
      </c>
      <c r="BH259" s="173">
        <f>IF(N259="sníž. přenesená",J259,0)</f>
        <v>0</v>
      </c>
      <c r="BI259" s="173">
        <f>IF(N259="nulová",J259,0)</f>
        <v>0</v>
      </c>
      <c r="BJ259" s="14" t="s">
        <v>86</v>
      </c>
      <c r="BK259" s="173">
        <f>ROUND(I259*H259,2)</f>
        <v>0</v>
      </c>
      <c r="BL259" s="14" t="s">
        <v>140</v>
      </c>
      <c r="BM259" s="172" t="s">
        <v>2444</v>
      </c>
    </row>
    <row r="260" spans="1:65" s="2" customFormat="1" ht="48.75">
      <c r="A260" s="31"/>
      <c r="B260" s="32"/>
      <c r="C260" s="33"/>
      <c r="D260" s="174" t="s">
        <v>143</v>
      </c>
      <c r="E260" s="33"/>
      <c r="F260" s="175" t="s">
        <v>2445</v>
      </c>
      <c r="G260" s="33"/>
      <c r="H260" s="33"/>
      <c r="I260" s="176"/>
      <c r="J260" s="33"/>
      <c r="K260" s="33"/>
      <c r="L260" s="36"/>
      <c r="M260" s="177"/>
      <c r="N260" s="178"/>
      <c r="O260" s="68"/>
      <c r="P260" s="68"/>
      <c r="Q260" s="68"/>
      <c r="R260" s="68"/>
      <c r="S260" s="68"/>
      <c r="T260" s="69"/>
      <c r="U260" s="31"/>
      <c r="V260" s="31"/>
      <c r="W260" s="31"/>
      <c r="X260" s="31"/>
      <c r="Y260" s="31"/>
      <c r="Z260" s="31"/>
      <c r="AA260" s="31"/>
      <c r="AB260" s="31"/>
      <c r="AC260" s="31"/>
      <c r="AD260" s="31"/>
      <c r="AE260" s="31"/>
      <c r="AT260" s="14" t="s">
        <v>143</v>
      </c>
      <c r="AU260" s="14" t="s">
        <v>78</v>
      </c>
    </row>
    <row r="261" spans="1:65" s="2" customFormat="1" ht="21.75" customHeight="1">
      <c r="A261" s="31"/>
      <c r="B261" s="32"/>
      <c r="C261" s="161" t="s">
        <v>495</v>
      </c>
      <c r="D261" s="161" t="s">
        <v>135</v>
      </c>
      <c r="E261" s="162" t="s">
        <v>2446</v>
      </c>
      <c r="F261" s="163" t="s">
        <v>2447</v>
      </c>
      <c r="G261" s="164" t="s">
        <v>503</v>
      </c>
      <c r="H261" s="165">
        <v>20</v>
      </c>
      <c r="I261" s="166"/>
      <c r="J261" s="167">
        <f>ROUND(I261*H261,2)</f>
        <v>0</v>
      </c>
      <c r="K261" s="163" t="s">
        <v>139</v>
      </c>
      <c r="L261" s="36"/>
      <c r="M261" s="168" t="s">
        <v>1</v>
      </c>
      <c r="N261" s="169" t="s">
        <v>43</v>
      </c>
      <c r="O261" s="68"/>
      <c r="P261" s="170">
        <f>O261*H261</f>
        <v>0</v>
      </c>
      <c r="Q261" s="170">
        <v>0</v>
      </c>
      <c r="R261" s="170">
        <f>Q261*H261</f>
        <v>0</v>
      </c>
      <c r="S261" s="170">
        <v>0</v>
      </c>
      <c r="T261" s="171">
        <f>S261*H261</f>
        <v>0</v>
      </c>
      <c r="U261" s="31"/>
      <c r="V261" s="31"/>
      <c r="W261" s="31"/>
      <c r="X261" s="31"/>
      <c r="Y261" s="31"/>
      <c r="Z261" s="31"/>
      <c r="AA261" s="31"/>
      <c r="AB261" s="31"/>
      <c r="AC261" s="31"/>
      <c r="AD261" s="31"/>
      <c r="AE261" s="31"/>
      <c r="AR261" s="172" t="s">
        <v>140</v>
      </c>
      <c r="AT261" s="172" t="s">
        <v>135</v>
      </c>
      <c r="AU261" s="172" t="s">
        <v>78</v>
      </c>
      <c r="AY261" s="14" t="s">
        <v>141</v>
      </c>
      <c r="BE261" s="173">
        <f>IF(N261="základní",J261,0)</f>
        <v>0</v>
      </c>
      <c r="BF261" s="173">
        <f>IF(N261="snížená",J261,0)</f>
        <v>0</v>
      </c>
      <c r="BG261" s="173">
        <f>IF(N261="zákl. přenesená",J261,0)</f>
        <v>0</v>
      </c>
      <c r="BH261" s="173">
        <f>IF(N261="sníž. přenesená",J261,0)</f>
        <v>0</v>
      </c>
      <c r="BI261" s="173">
        <f>IF(N261="nulová",J261,0)</f>
        <v>0</v>
      </c>
      <c r="BJ261" s="14" t="s">
        <v>86</v>
      </c>
      <c r="BK261" s="173">
        <f>ROUND(I261*H261,2)</f>
        <v>0</v>
      </c>
      <c r="BL261" s="14" t="s">
        <v>140</v>
      </c>
      <c r="BM261" s="172" t="s">
        <v>2448</v>
      </c>
    </row>
    <row r="262" spans="1:65" s="2" customFormat="1" ht="48.75">
      <c r="A262" s="31"/>
      <c r="B262" s="32"/>
      <c r="C262" s="33"/>
      <c r="D262" s="174" t="s">
        <v>143</v>
      </c>
      <c r="E262" s="33"/>
      <c r="F262" s="175" t="s">
        <v>2449</v>
      </c>
      <c r="G262" s="33"/>
      <c r="H262" s="33"/>
      <c r="I262" s="176"/>
      <c r="J262" s="33"/>
      <c r="K262" s="33"/>
      <c r="L262" s="36"/>
      <c r="M262" s="177"/>
      <c r="N262" s="178"/>
      <c r="O262" s="68"/>
      <c r="P262" s="68"/>
      <c r="Q262" s="68"/>
      <c r="R262" s="68"/>
      <c r="S262" s="68"/>
      <c r="T262" s="69"/>
      <c r="U262" s="31"/>
      <c r="V262" s="31"/>
      <c r="W262" s="31"/>
      <c r="X262" s="31"/>
      <c r="Y262" s="31"/>
      <c r="Z262" s="31"/>
      <c r="AA262" s="31"/>
      <c r="AB262" s="31"/>
      <c r="AC262" s="31"/>
      <c r="AD262" s="31"/>
      <c r="AE262" s="31"/>
      <c r="AT262" s="14" t="s">
        <v>143</v>
      </c>
      <c r="AU262" s="14" t="s">
        <v>78</v>
      </c>
    </row>
    <row r="263" spans="1:65" s="2" customFormat="1" ht="24.2" customHeight="1">
      <c r="A263" s="31"/>
      <c r="B263" s="32"/>
      <c r="C263" s="161" t="s">
        <v>500</v>
      </c>
      <c r="D263" s="161" t="s">
        <v>135</v>
      </c>
      <c r="E263" s="162" t="s">
        <v>2450</v>
      </c>
      <c r="F263" s="163" t="s">
        <v>2451</v>
      </c>
      <c r="G263" s="164" t="s">
        <v>503</v>
      </c>
      <c r="H263" s="165">
        <v>20</v>
      </c>
      <c r="I263" s="166"/>
      <c r="J263" s="167">
        <f>ROUND(I263*H263,2)</f>
        <v>0</v>
      </c>
      <c r="K263" s="163" t="s">
        <v>139</v>
      </c>
      <c r="L263" s="36"/>
      <c r="M263" s="168" t="s">
        <v>1</v>
      </c>
      <c r="N263" s="169" t="s">
        <v>43</v>
      </c>
      <c r="O263" s="68"/>
      <c r="P263" s="170">
        <f>O263*H263</f>
        <v>0</v>
      </c>
      <c r="Q263" s="170">
        <v>0</v>
      </c>
      <c r="R263" s="170">
        <f>Q263*H263</f>
        <v>0</v>
      </c>
      <c r="S263" s="170">
        <v>0</v>
      </c>
      <c r="T263" s="171">
        <f>S263*H263</f>
        <v>0</v>
      </c>
      <c r="U263" s="31"/>
      <c r="V263" s="31"/>
      <c r="W263" s="31"/>
      <c r="X263" s="31"/>
      <c r="Y263" s="31"/>
      <c r="Z263" s="31"/>
      <c r="AA263" s="31"/>
      <c r="AB263" s="31"/>
      <c r="AC263" s="31"/>
      <c r="AD263" s="31"/>
      <c r="AE263" s="31"/>
      <c r="AR263" s="172" t="s">
        <v>140</v>
      </c>
      <c r="AT263" s="172" t="s">
        <v>135</v>
      </c>
      <c r="AU263" s="172" t="s">
        <v>78</v>
      </c>
      <c r="AY263" s="14" t="s">
        <v>141</v>
      </c>
      <c r="BE263" s="173">
        <f>IF(N263="základní",J263,0)</f>
        <v>0</v>
      </c>
      <c r="BF263" s="173">
        <f>IF(N263="snížená",J263,0)</f>
        <v>0</v>
      </c>
      <c r="BG263" s="173">
        <f>IF(N263="zákl. přenesená",J263,0)</f>
        <v>0</v>
      </c>
      <c r="BH263" s="173">
        <f>IF(N263="sníž. přenesená",J263,0)</f>
        <v>0</v>
      </c>
      <c r="BI263" s="173">
        <f>IF(N263="nulová",J263,0)</f>
        <v>0</v>
      </c>
      <c r="BJ263" s="14" t="s">
        <v>86</v>
      </c>
      <c r="BK263" s="173">
        <f>ROUND(I263*H263,2)</f>
        <v>0</v>
      </c>
      <c r="BL263" s="14" t="s">
        <v>140</v>
      </c>
      <c r="BM263" s="172" t="s">
        <v>2452</v>
      </c>
    </row>
    <row r="264" spans="1:65" s="2" customFormat="1" ht="48.75">
      <c r="A264" s="31"/>
      <c r="B264" s="32"/>
      <c r="C264" s="33"/>
      <c r="D264" s="174" t="s">
        <v>143</v>
      </c>
      <c r="E264" s="33"/>
      <c r="F264" s="175" t="s">
        <v>2453</v>
      </c>
      <c r="G264" s="33"/>
      <c r="H264" s="33"/>
      <c r="I264" s="176"/>
      <c r="J264" s="33"/>
      <c r="K264" s="33"/>
      <c r="L264" s="36"/>
      <c r="M264" s="177"/>
      <c r="N264" s="178"/>
      <c r="O264" s="68"/>
      <c r="P264" s="68"/>
      <c r="Q264" s="68"/>
      <c r="R264" s="68"/>
      <c r="S264" s="68"/>
      <c r="T264" s="69"/>
      <c r="U264" s="31"/>
      <c r="V264" s="31"/>
      <c r="W264" s="31"/>
      <c r="X264" s="31"/>
      <c r="Y264" s="31"/>
      <c r="Z264" s="31"/>
      <c r="AA264" s="31"/>
      <c r="AB264" s="31"/>
      <c r="AC264" s="31"/>
      <c r="AD264" s="31"/>
      <c r="AE264" s="31"/>
      <c r="AT264" s="14" t="s">
        <v>143</v>
      </c>
      <c r="AU264" s="14" t="s">
        <v>78</v>
      </c>
    </row>
    <row r="265" spans="1:65" s="2" customFormat="1" ht="21.75" customHeight="1">
      <c r="A265" s="31"/>
      <c r="B265" s="32"/>
      <c r="C265" s="161" t="s">
        <v>506</v>
      </c>
      <c r="D265" s="161" t="s">
        <v>135</v>
      </c>
      <c r="E265" s="162" t="s">
        <v>2454</v>
      </c>
      <c r="F265" s="163" t="s">
        <v>2455</v>
      </c>
      <c r="G265" s="164" t="s">
        <v>503</v>
      </c>
      <c r="H265" s="165">
        <v>20</v>
      </c>
      <c r="I265" s="166"/>
      <c r="J265" s="167">
        <f>ROUND(I265*H265,2)</f>
        <v>0</v>
      </c>
      <c r="K265" s="163" t="s">
        <v>139</v>
      </c>
      <c r="L265" s="36"/>
      <c r="M265" s="168" t="s">
        <v>1</v>
      </c>
      <c r="N265" s="169" t="s">
        <v>43</v>
      </c>
      <c r="O265" s="68"/>
      <c r="P265" s="170">
        <f>O265*H265</f>
        <v>0</v>
      </c>
      <c r="Q265" s="170">
        <v>0</v>
      </c>
      <c r="R265" s="170">
        <f>Q265*H265</f>
        <v>0</v>
      </c>
      <c r="S265" s="170">
        <v>0</v>
      </c>
      <c r="T265" s="171">
        <f>S265*H265</f>
        <v>0</v>
      </c>
      <c r="U265" s="31"/>
      <c r="V265" s="31"/>
      <c r="W265" s="31"/>
      <c r="X265" s="31"/>
      <c r="Y265" s="31"/>
      <c r="Z265" s="31"/>
      <c r="AA265" s="31"/>
      <c r="AB265" s="31"/>
      <c r="AC265" s="31"/>
      <c r="AD265" s="31"/>
      <c r="AE265" s="31"/>
      <c r="AR265" s="172" t="s">
        <v>140</v>
      </c>
      <c r="AT265" s="172" t="s">
        <v>135</v>
      </c>
      <c r="AU265" s="172" t="s">
        <v>78</v>
      </c>
      <c r="AY265" s="14" t="s">
        <v>141</v>
      </c>
      <c r="BE265" s="173">
        <f>IF(N265="základní",J265,0)</f>
        <v>0</v>
      </c>
      <c r="BF265" s="173">
        <f>IF(N265="snížená",J265,0)</f>
        <v>0</v>
      </c>
      <c r="BG265" s="173">
        <f>IF(N265="zákl. přenesená",J265,0)</f>
        <v>0</v>
      </c>
      <c r="BH265" s="173">
        <f>IF(N265="sníž. přenesená",J265,0)</f>
        <v>0</v>
      </c>
      <c r="BI265" s="173">
        <f>IF(N265="nulová",J265,0)</f>
        <v>0</v>
      </c>
      <c r="BJ265" s="14" t="s">
        <v>86</v>
      </c>
      <c r="BK265" s="173">
        <f>ROUND(I265*H265,2)</f>
        <v>0</v>
      </c>
      <c r="BL265" s="14" t="s">
        <v>140</v>
      </c>
      <c r="BM265" s="172" t="s">
        <v>2456</v>
      </c>
    </row>
    <row r="266" spans="1:65" s="2" customFormat="1" ht="48.75">
      <c r="A266" s="31"/>
      <c r="B266" s="32"/>
      <c r="C266" s="33"/>
      <c r="D266" s="174" t="s">
        <v>143</v>
      </c>
      <c r="E266" s="33"/>
      <c r="F266" s="175" t="s">
        <v>2457</v>
      </c>
      <c r="G266" s="33"/>
      <c r="H266" s="33"/>
      <c r="I266" s="176"/>
      <c r="J266" s="33"/>
      <c r="K266" s="33"/>
      <c r="L266" s="36"/>
      <c r="M266" s="177"/>
      <c r="N266" s="178"/>
      <c r="O266" s="68"/>
      <c r="P266" s="68"/>
      <c r="Q266" s="68"/>
      <c r="R266" s="68"/>
      <c r="S266" s="68"/>
      <c r="T266" s="69"/>
      <c r="U266" s="31"/>
      <c r="V266" s="31"/>
      <c r="W266" s="31"/>
      <c r="X266" s="31"/>
      <c r="Y266" s="31"/>
      <c r="Z266" s="31"/>
      <c r="AA266" s="31"/>
      <c r="AB266" s="31"/>
      <c r="AC266" s="31"/>
      <c r="AD266" s="31"/>
      <c r="AE266" s="31"/>
      <c r="AT266" s="14" t="s">
        <v>143</v>
      </c>
      <c r="AU266" s="14" t="s">
        <v>78</v>
      </c>
    </row>
    <row r="267" spans="1:65" s="2" customFormat="1" ht="24.2" customHeight="1">
      <c r="A267" s="31"/>
      <c r="B267" s="32"/>
      <c r="C267" s="161" t="s">
        <v>511</v>
      </c>
      <c r="D267" s="161" t="s">
        <v>135</v>
      </c>
      <c r="E267" s="162" t="s">
        <v>2458</v>
      </c>
      <c r="F267" s="163" t="s">
        <v>2459</v>
      </c>
      <c r="G267" s="164" t="s">
        <v>574</v>
      </c>
      <c r="H267" s="165">
        <v>20</v>
      </c>
      <c r="I267" s="166"/>
      <c r="J267" s="167">
        <f>ROUND(I267*H267,2)</f>
        <v>0</v>
      </c>
      <c r="K267" s="163" t="s">
        <v>139</v>
      </c>
      <c r="L267" s="36"/>
      <c r="M267" s="168" t="s">
        <v>1</v>
      </c>
      <c r="N267" s="169" t="s">
        <v>43</v>
      </c>
      <c r="O267" s="68"/>
      <c r="P267" s="170">
        <f>O267*H267</f>
        <v>0</v>
      </c>
      <c r="Q267" s="170">
        <v>0</v>
      </c>
      <c r="R267" s="170">
        <f>Q267*H267</f>
        <v>0</v>
      </c>
      <c r="S267" s="170">
        <v>0</v>
      </c>
      <c r="T267" s="171">
        <f>S267*H267</f>
        <v>0</v>
      </c>
      <c r="U267" s="31"/>
      <c r="V267" s="31"/>
      <c r="W267" s="31"/>
      <c r="X267" s="31"/>
      <c r="Y267" s="31"/>
      <c r="Z267" s="31"/>
      <c r="AA267" s="31"/>
      <c r="AB267" s="31"/>
      <c r="AC267" s="31"/>
      <c r="AD267" s="31"/>
      <c r="AE267" s="31"/>
      <c r="AR267" s="172" t="s">
        <v>140</v>
      </c>
      <c r="AT267" s="172" t="s">
        <v>135</v>
      </c>
      <c r="AU267" s="172" t="s">
        <v>78</v>
      </c>
      <c r="AY267" s="14" t="s">
        <v>141</v>
      </c>
      <c r="BE267" s="173">
        <f>IF(N267="základní",J267,0)</f>
        <v>0</v>
      </c>
      <c r="BF267" s="173">
        <f>IF(N267="snížená",J267,0)</f>
        <v>0</v>
      </c>
      <c r="BG267" s="173">
        <f>IF(N267="zákl. přenesená",J267,0)</f>
        <v>0</v>
      </c>
      <c r="BH267" s="173">
        <f>IF(N267="sníž. přenesená",J267,0)</f>
        <v>0</v>
      </c>
      <c r="BI267" s="173">
        <f>IF(N267="nulová",J267,0)</f>
        <v>0</v>
      </c>
      <c r="BJ267" s="14" t="s">
        <v>86</v>
      </c>
      <c r="BK267" s="173">
        <f>ROUND(I267*H267,2)</f>
        <v>0</v>
      </c>
      <c r="BL267" s="14" t="s">
        <v>140</v>
      </c>
      <c r="BM267" s="172" t="s">
        <v>2460</v>
      </c>
    </row>
    <row r="268" spans="1:65" s="2" customFormat="1" ht="48.75">
      <c r="A268" s="31"/>
      <c r="B268" s="32"/>
      <c r="C268" s="33"/>
      <c r="D268" s="174" t="s">
        <v>143</v>
      </c>
      <c r="E268" s="33"/>
      <c r="F268" s="175" t="s">
        <v>2461</v>
      </c>
      <c r="G268" s="33"/>
      <c r="H268" s="33"/>
      <c r="I268" s="176"/>
      <c r="J268" s="33"/>
      <c r="K268" s="33"/>
      <c r="L268" s="36"/>
      <c r="M268" s="177"/>
      <c r="N268" s="178"/>
      <c r="O268" s="68"/>
      <c r="P268" s="68"/>
      <c r="Q268" s="68"/>
      <c r="R268" s="68"/>
      <c r="S268" s="68"/>
      <c r="T268" s="69"/>
      <c r="U268" s="31"/>
      <c r="V268" s="31"/>
      <c r="W268" s="31"/>
      <c r="X268" s="31"/>
      <c r="Y268" s="31"/>
      <c r="Z268" s="31"/>
      <c r="AA268" s="31"/>
      <c r="AB268" s="31"/>
      <c r="AC268" s="31"/>
      <c r="AD268" s="31"/>
      <c r="AE268" s="31"/>
      <c r="AT268" s="14" t="s">
        <v>143</v>
      </c>
      <c r="AU268" s="14" t="s">
        <v>78</v>
      </c>
    </row>
    <row r="269" spans="1:65" s="2" customFormat="1" ht="21.75" customHeight="1">
      <c r="A269" s="31"/>
      <c r="B269" s="32"/>
      <c r="C269" s="161" t="s">
        <v>516</v>
      </c>
      <c r="D269" s="161" t="s">
        <v>135</v>
      </c>
      <c r="E269" s="162" t="s">
        <v>2462</v>
      </c>
      <c r="F269" s="163" t="s">
        <v>2463</v>
      </c>
      <c r="G269" s="164" t="s">
        <v>574</v>
      </c>
      <c r="H269" s="165">
        <v>20</v>
      </c>
      <c r="I269" s="166"/>
      <c r="J269" s="167">
        <f>ROUND(I269*H269,2)</f>
        <v>0</v>
      </c>
      <c r="K269" s="163" t="s">
        <v>139</v>
      </c>
      <c r="L269" s="36"/>
      <c r="M269" s="168" t="s">
        <v>1</v>
      </c>
      <c r="N269" s="169" t="s">
        <v>43</v>
      </c>
      <c r="O269" s="68"/>
      <c r="P269" s="170">
        <f>O269*H269</f>
        <v>0</v>
      </c>
      <c r="Q269" s="170">
        <v>0</v>
      </c>
      <c r="R269" s="170">
        <f>Q269*H269</f>
        <v>0</v>
      </c>
      <c r="S269" s="170">
        <v>0</v>
      </c>
      <c r="T269" s="171">
        <f>S269*H269</f>
        <v>0</v>
      </c>
      <c r="U269" s="31"/>
      <c r="V269" s="31"/>
      <c r="W269" s="31"/>
      <c r="X269" s="31"/>
      <c r="Y269" s="31"/>
      <c r="Z269" s="31"/>
      <c r="AA269" s="31"/>
      <c r="AB269" s="31"/>
      <c r="AC269" s="31"/>
      <c r="AD269" s="31"/>
      <c r="AE269" s="31"/>
      <c r="AR269" s="172" t="s">
        <v>140</v>
      </c>
      <c r="AT269" s="172" t="s">
        <v>135</v>
      </c>
      <c r="AU269" s="172" t="s">
        <v>78</v>
      </c>
      <c r="AY269" s="14" t="s">
        <v>141</v>
      </c>
      <c r="BE269" s="173">
        <f>IF(N269="základní",J269,0)</f>
        <v>0</v>
      </c>
      <c r="BF269" s="173">
        <f>IF(N269="snížená",J269,0)</f>
        <v>0</v>
      </c>
      <c r="BG269" s="173">
        <f>IF(N269="zákl. přenesená",J269,0)</f>
        <v>0</v>
      </c>
      <c r="BH269" s="173">
        <f>IF(N269="sníž. přenesená",J269,0)</f>
        <v>0</v>
      </c>
      <c r="BI269" s="173">
        <f>IF(N269="nulová",J269,0)</f>
        <v>0</v>
      </c>
      <c r="BJ269" s="14" t="s">
        <v>86</v>
      </c>
      <c r="BK269" s="173">
        <f>ROUND(I269*H269,2)</f>
        <v>0</v>
      </c>
      <c r="BL269" s="14" t="s">
        <v>140</v>
      </c>
      <c r="BM269" s="172" t="s">
        <v>2464</v>
      </c>
    </row>
    <row r="270" spans="1:65" s="2" customFormat="1" ht="48.75">
      <c r="A270" s="31"/>
      <c r="B270" s="32"/>
      <c r="C270" s="33"/>
      <c r="D270" s="174" t="s">
        <v>143</v>
      </c>
      <c r="E270" s="33"/>
      <c r="F270" s="175" t="s">
        <v>2465</v>
      </c>
      <c r="G270" s="33"/>
      <c r="H270" s="33"/>
      <c r="I270" s="176"/>
      <c r="J270" s="33"/>
      <c r="K270" s="33"/>
      <c r="L270" s="36"/>
      <c r="M270" s="177"/>
      <c r="N270" s="178"/>
      <c r="O270" s="68"/>
      <c r="P270" s="68"/>
      <c r="Q270" s="68"/>
      <c r="R270" s="68"/>
      <c r="S270" s="68"/>
      <c r="T270" s="69"/>
      <c r="U270" s="31"/>
      <c r="V270" s="31"/>
      <c r="W270" s="31"/>
      <c r="X270" s="31"/>
      <c r="Y270" s="31"/>
      <c r="Z270" s="31"/>
      <c r="AA270" s="31"/>
      <c r="AB270" s="31"/>
      <c r="AC270" s="31"/>
      <c r="AD270" s="31"/>
      <c r="AE270" s="31"/>
      <c r="AT270" s="14" t="s">
        <v>143</v>
      </c>
      <c r="AU270" s="14" t="s">
        <v>78</v>
      </c>
    </row>
    <row r="271" spans="1:65" s="2" customFormat="1" ht="24.2" customHeight="1">
      <c r="A271" s="31"/>
      <c r="B271" s="32"/>
      <c r="C271" s="161" t="s">
        <v>521</v>
      </c>
      <c r="D271" s="161" t="s">
        <v>135</v>
      </c>
      <c r="E271" s="162" t="s">
        <v>2466</v>
      </c>
      <c r="F271" s="163" t="s">
        <v>2467</v>
      </c>
      <c r="G271" s="164" t="s">
        <v>574</v>
      </c>
      <c r="H271" s="165">
        <v>20</v>
      </c>
      <c r="I271" s="166"/>
      <c r="J271" s="167">
        <f>ROUND(I271*H271,2)</f>
        <v>0</v>
      </c>
      <c r="K271" s="163" t="s">
        <v>139</v>
      </c>
      <c r="L271" s="36"/>
      <c r="M271" s="168" t="s">
        <v>1</v>
      </c>
      <c r="N271" s="169" t="s">
        <v>43</v>
      </c>
      <c r="O271" s="68"/>
      <c r="P271" s="170">
        <f>O271*H271</f>
        <v>0</v>
      </c>
      <c r="Q271" s="170">
        <v>0</v>
      </c>
      <c r="R271" s="170">
        <f>Q271*H271</f>
        <v>0</v>
      </c>
      <c r="S271" s="170">
        <v>0</v>
      </c>
      <c r="T271" s="171">
        <f>S271*H271</f>
        <v>0</v>
      </c>
      <c r="U271" s="31"/>
      <c r="V271" s="31"/>
      <c r="W271" s="31"/>
      <c r="X271" s="31"/>
      <c r="Y271" s="31"/>
      <c r="Z271" s="31"/>
      <c r="AA271" s="31"/>
      <c r="AB271" s="31"/>
      <c r="AC271" s="31"/>
      <c r="AD271" s="31"/>
      <c r="AE271" s="31"/>
      <c r="AR271" s="172" t="s">
        <v>140</v>
      </c>
      <c r="AT271" s="172" t="s">
        <v>135</v>
      </c>
      <c r="AU271" s="172" t="s">
        <v>78</v>
      </c>
      <c r="AY271" s="14" t="s">
        <v>141</v>
      </c>
      <c r="BE271" s="173">
        <f>IF(N271="základní",J271,0)</f>
        <v>0</v>
      </c>
      <c r="BF271" s="173">
        <f>IF(N271="snížená",J271,0)</f>
        <v>0</v>
      </c>
      <c r="BG271" s="173">
        <f>IF(N271="zákl. přenesená",J271,0)</f>
        <v>0</v>
      </c>
      <c r="BH271" s="173">
        <f>IF(N271="sníž. přenesená",J271,0)</f>
        <v>0</v>
      </c>
      <c r="BI271" s="173">
        <f>IF(N271="nulová",J271,0)</f>
        <v>0</v>
      </c>
      <c r="BJ271" s="14" t="s">
        <v>86</v>
      </c>
      <c r="BK271" s="173">
        <f>ROUND(I271*H271,2)</f>
        <v>0</v>
      </c>
      <c r="BL271" s="14" t="s">
        <v>140</v>
      </c>
      <c r="BM271" s="172" t="s">
        <v>2468</v>
      </c>
    </row>
    <row r="272" spans="1:65" s="2" customFormat="1" ht="48.75">
      <c r="A272" s="31"/>
      <c r="B272" s="32"/>
      <c r="C272" s="33"/>
      <c r="D272" s="174" t="s">
        <v>143</v>
      </c>
      <c r="E272" s="33"/>
      <c r="F272" s="175" t="s">
        <v>2469</v>
      </c>
      <c r="G272" s="33"/>
      <c r="H272" s="33"/>
      <c r="I272" s="176"/>
      <c r="J272" s="33"/>
      <c r="K272" s="33"/>
      <c r="L272" s="36"/>
      <c r="M272" s="177"/>
      <c r="N272" s="178"/>
      <c r="O272" s="68"/>
      <c r="P272" s="68"/>
      <c r="Q272" s="68"/>
      <c r="R272" s="68"/>
      <c r="S272" s="68"/>
      <c r="T272" s="69"/>
      <c r="U272" s="31"/>
      <c r="V272" s="31"/>
      <c r="W272" s="31"/>
      <c r="X272" s="31"/>
      <c r="Y272" s="31"/>
      <c r="Z272" s="31"/>
      <c r="AA272" s="31"/>
      <c r="AB272" s="31"/>
      <c r="AC272" s="31"/>
      <c r="AD272" s="31"/>
      <c r="AE272" s="31"/>
      <c r="AT272" s="14" t="s">
        <v>143</v>
      </c>
      <c r="AU272" s="14" t="s">
        <v>78</v>
      </c>
    </row>
    <row r="273" spans="1:65" s="2" customFormat="1" ht="24.2" customHeight="1">
      <c r="A273" s="31"/>
      <c r="B273" s="32"/>
      <c r="C273" s="161" t="s">
        <v>526</v>
      </c>
      <c r="D273" s="161" t="s">
        <v>135</v>
      </c>
      <c r="E273" s="162" t="s">
        <v>2470</v>
      </c>
      <c r="F273" s="163" t="s">
        <v>2471</v>
      </c>
      <c r="G273" s="164" t="s">
        <v>503</v>
      </c>
      <c r="H273" s="165">
        <v>40</v>
      </c>
      <c r="I273" s="166"/>
      <c r="J273" s="167">
        <f>ROUND(I273*H273,2)</f>
        <v>0</v>
      </c>
      <c r="K273" s="163" t="s">
        <v>139</v>
      </c>
      <c r="L273" s="36"/>
      <c r="M273" s="168" t="s">
        <v>1</v>
      </c>
      <c r="N273" s="169" t="s">
        <v>43</v>
      </c>
      <c r="O273" s="68"/>
      <c r="P273" s="170">
        <f>O273*H273</f>
        <v>0</v>
      </c>
      <c r="Q273" s="170">
        <v>0</v>
      </c>
      <c r="R273" s="170">
        <f>Q273*H273</f>
        <v>0</v>
      </c>
      <c r="S273" s="170">
        <v>0</v>
      </c>
      <c r="T273" s="171">
        <f>S273*H273</f>
        <v>0</v>
      </c>
      <c r="U273" s="31"/>
      <c r="V273" s="31"/>
      <c r="W273" s="31"/>
      <c r="X273" s="31"/>
      <c r="Y273" s="31"/>
      <c r="Z273" s="31"/>
      <c r="AA273" s="31"/>
      <c r="AB273" s="31"/>
      <c r="AC273" s="31"/>
      <c r="AD273" s="31"/>
      <c r="AE273" s="31"/>
      <c r="AR273" s="172" t="s">
        <v>140</v>
      </c>
      <c r="AT273" s="172" t="s">
        <v>135</v>
      </c>
      <c r="AU273" s="172" t="s">
        <v>78</v>
      </c>
      <c r="AY273" s="14" t="s">
        <v>141</v>
      </c>
      <c r="BE273" s="173">
        <f>IF(N273="základní",J273,0)</f>
        <v>0</v>
      </c>
      <c r="BF273" s="173">
        <f>IF(N273="snížená",J273,0)</f>
        <v>0</v>
      </c>
      <c r="BG273" s="173">
        <f>IF(N273="zákl. přenesená",J273,0)</f>
        <v>0</v>
      </c>
      <c r="BH273" s="173">
        <f>IF(N273="sníž. přenesená",J273,0)</f>
        <v>0</v>
      </c>
      <c r="BI273" s="173">
        <f>IF(N273="nulová",J273,0)</f>
        <v>0</v>
      </c>
      <c r="BJ273" s="14" t="s">
        <v>86</v>
      </c>
      <c r="BK273" s="173">
        <f>ROUND(I273*H273,2)</f>
        <v>0</v>
      </c>
      <c r="BL273" s="14" t="s">
        <v>140</v>
      </c>
      <c r="BM273" s="172" t="s">
        <v>2472</v>
      </c>
    </row>
    <row r="274" spans="1:65" s="2" customFormat="1" ht="48.75">
      <c r="A274" s="31"/>
      <c r="B274" s="32"/>
      <c r="C274" s="33"/>
      <c r="D274" s="174" t="s">
        <v>143</v>
      </c>
      <c r="E274" s="33"/>
      <c r="F274" s="175" t="s">
        <v>2473</v>
      </c>
      <c r="G274" s="33"/>
      <c r="H274" s="33"/>
      <c r="I274" s="176"/>
      <c r="J274" s="33"/>
      <c r="K274" s="33"/>
      <c r="L274" s="36"/>
      <c r="M274" s="177"/>
      <c r="N274" s="178"/>
      <c r="O274" s="68"/>
      <c r="P274" s="68"/>
      <c r="Q274" s="68"/>
      <c r="R274" s="68"/>
      <c r="S274" s="68"/>
      <c r="T274" s="69"/>
      <c r="U274" s="31"/>
      <c r="V274" s="31"/>
      <c r="W274" s="31"/>
      <c r="X274" s="31"/>
      <c r="Y274" s="31"/>
      <c r="Z274" s="31"/>
      <c r="AA274" s="31"/>
      <c r="AB274" s="31"/>
      <c r="AC274" s="31"/>
      <c r="AD274" s="31"/>
      <c r="AE274" s="31"/>
      <c r="AT274" s="14" t="s">
        <v>143</v>
      </c>
      <c r="AU274" s="14" t="s">
        <v>78</v>
      </c>
    </row>
    <row r="275" spans="1:65" s="2" customFormat="1" ht="24.2" customHeight="1">
      <c r="A275" s="31"/>
      <c r="B275" s="32"/>
      <c r="C275" s="161" t="s">
        <v>531</v>
      </c>
      <c r="D275" s="161" t="s">
        <v>135</v>
      </c>
      <c r="E275" s="162" t="s">
        <v>2474</v>
      </c>
      <c r="F275" s="163" t="s">
        <v>2475</v>
      </c>
      <c r="G275" s="164" t="s">
        <v>574</v>
      </c>
      <c r="H275" s="165">
        <v>20</v>
      </c>
      <c r="I275" s="166"/>
      <c r="J275" s="167">
        <f>ROUND(I275*H275,2)</f>
        <v>0</v>
      </c>
      <c r="K275" s="163" t="s">
        <v>139</v>
      </c>
      <c r="L275" s="36"/>
      <c r="M275" s="168" t="s">
        <v>1</v>
      </c>
      <c r="N275" s="169" t="s">
        <v>43</v>
      </c>
      <c r="O275" s="68"/>
      <c r="P275" s="170">
        <f>O275*H275</f>
        <v>0</v>
      </c>
      <c r="Q275" s="170">
        <v>0</v>
      </c>
      <c r="R275" s="170">
        <f>Q275*H275</f>
        <v>0</v>
      </c>
      <c r="S275" s="170">
        <v>0</v>
      </c>
      <c r="T275" s="171">
        <f>S275*H275</f>
        <v>0</v>
      </c>
      <c r="U275" s="31"/>
      <c r="V275" s="31"/>
      <c r="W275" s="31"/>
      <c r="X275" s="31"/>
      <c r="Y275" s="31"/>
      <c r="Z275" s="31"/>
      <c r="AA275" s="31"/>
      <c r="AB275" s="31"/>
      <c r="AC275" s="31"/>
      <c r="AD275" s="31"/>
      <c r="AE275" s="31"/>
      <c r="AR275" s="172" t="s">
        <v>140</v>
      </c>
      <c r="AT275" s="172" t="s">
        <v>135</v>
      </c>
      <c r="AU275" s="172" t="s">
        <v>78</v>
      </c>
      <c r="AY275" s="14" t="s">
        <v>141</v>
      </c>
      <c r="BE275" s="173">
        <f>IF(N275="základní",J275,0)</f>
        <v>0</v>
      </c>
      <c r="BF275" s="173">
        <f>IF(N275="snížená",J275,0)</f>
        <v>0</v>
      </c>
      <c r="BG275" s="173">
        <f>IF(N275="zákl. přenesená",J275,0)</f>
        <v>0</v>
      </c>
      <c r="BH275" s="173">
        <f>IF(N275="sníž. přenesená",J275,0)</f>
        <v>0</v>
      </c>
      <c r="BI275" s="173">
        <f>IF(N275="nulová",J275,0)</f>
        <v>0</v>
      </c>
      <c r="BJ275" s="14" t="s">
        <v>86</v>
      </c>
      <c r="BK275" s="173">
        <f>ROUND(I275*H275,2)</f>
        <v>0</v>
      </c>
      <c r="BL275" s="14" t="s">
        <v>140</v>
      </c>
      <c r="BM275" s="172" t="s">
        <v>2476</v>
      </c>
    </row>
    <row r="276" spans="1:65" s="2" customFormat="1" ht="48.75">
      <c r="A276" s="31"/>
      <c r="B276" s="32"/>
      <c r="C276" s="33"/>
      <c r="D276" s="174" t="s">
        <v>143</v>
      </c>
      <c r="E276" s="33"/>
      <c r="F276" s="175" t="s">
        <v>2477</v>
      </c>
      <c r="G276" s="33"/>
      <c r="H276" s="33"/>
      <c r="I276" s="176"/>
      <c r="J276" s="33"/>
      <c r="K276" s="33"/>
      <c r="L276" s="36"/>
      <c r="M276" s="177"/>
      <c r="N276" s="178"/>
      <c r="O276" s="68"/>
      <c r="P276" s="68"/>
      <c r="Q276" s="68"/>
      <c r="R276" s="68"/>
      <c r="S276" s="68"/>
      <c r="T276" s="69"/>
      <c r="U276" s="31"/>
      <c r="V276" s="31"/>
      <c r="W276" s="31"/>
      <c r="X276" s="31"/>
      <c r="Y276" s="31"/>
      <c r="Z276" s="31"/>
      <c r="AA276" s="31"/>
      <c r="AB276" s="31"/>
      <c r="AC276" s="31"/>
      <c r="AD276" s="31"/>
      <c r="AE276" s="31"/>
      <c r="AT276" s="14" t="s">
        <v>143</v>
      </c>
      <c r="AU276" s="14" t="s">
        <v>78</v>
      </c>
    </row>
    <row r="277" spans="1:65" s="2" customFormat="1" ht="24.2" customHeight="1">
      <c r="A277" s="31"/>
      <c r="B277" s="32"/>
      <c r="C277" s="161" t="s">
        <v>536</v>
      </c>
      <c r="D277" s="161" t="s">
        <v>135</v>
      </c>
      <c r="E277" s="162" t="s">
        <v>2478</v>
      </c>
      <c r="F277" s="163" t="s">
        <v>2479</v>
      </c>
      <c r="G277" s="164" t="s">
        <v>574</v>
      </c>
      <c r="H277" s="165">
        <v>20</v>
      </c>
      <c r="I277" s="166"/>
      <c r="J277" s="167">
        <f>ROUND(I277*H277,2)</f>
        <v>0</v>
      </c>
      <c r="K277" s="163" t="s">
        <v>139</v>
      </c>
      <c r="L277" s="36"/>
      <c r="M277" s="168" t="s">
        <v>1</v>
      </c>
      <c r="N277" s="169" t="s">
        <v>43</v>
      </c>
      <c r="O277" s="68"/>
      <c r="P277" s="170">
        <f>O277*H277</f>
        <v>0</v>
      </c>
      <c r="Q277" s="170">
        <v>0</v>
      </c>
      <c r="R277" s="170">
        <f>Q277*H277</f>
        <v>0</v>
      </c>
      <c r="S277" s="170">
        <v>0</v>
      </c>
      <c r="T277" s="171">
        <f>S277*H277</f>
        <v>0</v>
      </c>
      <c r="U277" s="31"/>
      <c r="V277" s="31"/>
      <c r="W277" s="31"/>
      <c r="X277" s="31"/>
      <c r="Y277" s="31"/>
      <c r="Z277" s="31"/>
      <c r="AA277" s="31"/>
      <c r="AB277" s="31"/>
      <c r="AC277" s="31"/>
      <c r="AD277" s="31"/>
      <c r="AE277" s="31"/>
      <c r="AR277" s="172" t="s">
        <v>140</v>
      </c>
      <c r="AT277" s="172" t="s">
        <v>135</v>
      </c>
      <c r="AU277" s="172" t="s">
        <v>78</v>
      </c>
      <c r="AY277" s="14" t="s">
        <v>141</v>
      </c>
      <c r="BE277" s="173">
        <f>IF(N277="základní",J277,0)</f>
        <v>0</v>
      </c>
      <c r="BF277" s="173">
        <f>IF(N277="snížená",J277,0)</f>
        <v>0</v>
      </c>
      <c r="BG277" s="173">
        <f>IF(N277="zákl. přenesená",J277,0)</f>
        <v>0</v>
      </c>
      <c r="BH277" s="173">
        <f>IF(N277="sníž. přenesená",J277,0)</f>
        <v>0</v>
      </c>
      <c r="BI277" s="173">
        <f>IF(N277="nulová",J277,0)</f>
        <v>0</v>
      </c>
      <c r="BJ277" s="14" t="s">
        <v>86</v>
      </c>
      <c r="BK277" s="173">
        <f>ROUND(I277*H277,2)</f>
        <v>0</v>
      </c>
      <c r="BL277" s="14" t="s">
        <v>140</v>
      </c>
      <c r="BM277" s="172" t="s">
        <v>2480</v>
      </c>
    </row>
    <row r="278" spans="1:65" s="2" customFormat="1" ht="48.75">
      <c r="A278" s="31"/>
      <c r="B278" s="32"/>
      <c r="C278" s="33"/>
      <c r="D278" s="174" t="s">
        <v>143</v>
      </c>
      <c r="E278" s="33"/>
      <c r="F278" s="175" t="s">
        <v>2481</v>
      </c>
      <c r="G278" s="33"/>
      <c r="H278" s="33"/>
      <c r="I278" s="176"/>
      <c r="J278" s="33"/>
      <c r="K278" s="33"/>
      <c r="L278" s="36"/>
      <c r="M278" s="177"/>
      <c r="N278" s="178"/>
      <c r="O278" s="68"/>
      <c r="P278" s="68"/>
      <c r="Q278" s="68"/>
      <c r="R278" s="68"/>
      <c r="S278" s="68"/>
      <c r="T278" s="69"/>
      <c r="U278" s="31"/>
      <c r="V278" s="31"/>
      <c r="W278" s="31"/>
      <c r="X278" s="31"/>
      <c r="Y278" s="31"/>
      <c r="Z278" s="31"/>
      <c r="AA278" s="31"/>
      <c r="AB278" s="31"/>
      <c r="AC278" s="31"/>
      <c r="AD278" s="31"/>
      <c r="AE278" s="31"/>
      <c r="AT278" s="14" t="s">
        <v>143</v>
      </c>
      <c r="AU278" s="14" t="s">
        <v>78</v>
      </c>
    </row>
    <row r="279" spans="1:65" s="2" customFormat="1" ht="24.2" customHeight="1">
      <c r="A279" s="31"/>
      <c r="B279" s="32"/>
      <c r="C279" s="161" t="s">
        <v>541</v>
      </c>
      <c r="D279" s="161" t="s">
        <v>135</v>
      </c>
      <c r="E279" s="162" t="s">
        <v>2482</v>
      </c>
      <c r="F279" s="163" t="s">
        <v>2483</v>
      </c>
      <c r="G279" s="164" t="s">
        <v>574</v>
      </c>
      <c r="H279" s="165">
        <v>20</v>
      </c>
      <c r="I279" s="166"/>
      <c r="J279" s="167">
        <f>ROUND(I279*H279,2)</f>
        <v>0</v>
      </c>
      <c r="K279" s="163" t="s">
        <v>139</v>
      </c>
      <c r="L279" s="36"/>
      <c r="M279" s="168" t="s">
        <v>1</v>
      </c>
      <c r="N279" s="169" t="s">
        <v>43</v>
      </c>
      <c r="O279" s="68"/>
      <c r="P279" s="170">
        <f>O279*H279</f>
        <v>0</v>
      </c>
      <c r="Q279" s="170">
        <v>0</v>
      </c>
      <c r="R279" s="170">
        <f>Q279*H279</f>
        <v>0</v>
      </c>
      <c r="S279" s="170">
        <v>0</v>
      </c>
      <c r="T279" s="171">
        <f>S279*H279</f>
        <v>0</v>
      </c>
      <c r="U279" s="31"/>
      <c r="V279" s="31"/>
      <c r="W279" s="31"/>
      <c r="X279" s="31"/>
      <c r="Y279" s="31"/>
      <c r="Z279" s="31"/>
      <c r="AA279" s="31"/>
      <c r="AB279" s="31"/>
      <c r="AC279" s="31"/>
      <c r="AD279" s="31"/>
      <c r="AE279" s="31"/>
      <c r="AR279" s="172" t="s">
        <v>140</v>
      </c>
      <c r="AT279" s="172" t="s">
        <v>135</v>
      </c>
      <c r="AU279" s="172" t="s">
        <v>78</v>
      </c>
      <c r="AY279" s="14" t="s">
        <v>141</v>
      </c>
      <c r="BE279" s="173">
        <f>IF(N279="základní",J279,0)</f>
        <v>0</v>
      </c>
      <c r="BF279" s="173">
        <f>IF(N279="snížená",J279,0)</f>
        <v>0</v>
      </c>
      <c r="BG279" s="173">
        <f>IF(N279="zákl. přenesená",J279,0)</f>
        <v>0</v>
      </c>
      <c r="BH279" s="173">
        <f>IF(N279="sníž. přenesená",J279,0)</f>
        <v>0</v>
      </c>
      <c r="BI279" s="173">
        <f>IF(N279="nulová",J279,0)</f>
        <v>0</v>
      </c>
      <c r="BJ279" s="14" t="s">
        <v>86</v>
      </c>
      <c r="BK279" s="173">
        <f>ROUND(I279*H279,2)</f>
        <v>0</v>
      </c>
      <c r="BL279" s="14" t="s">
        <v>140</v>
      </c>
      <c r="BM279" s="172" t="s">
        <v>2484</v>
      </c>
    </row>
    <row r="280" spans="1:65" s="2" customFormat="1" ht="48.75">
      <c r="A280" s="31"/>
      <c r="B280" s="32"/>
      <c r="C280" s="33"/>
      <c r="D280" s="174" t="s">
        <v>143</v>
      </c>
      <c r="E280" s="33"/>
      <c r="F280" s="175" t="s">
        <v>2485</v>
      </c>
      <c r="G280" s="33"/>
      <c r="H280" s="33"/>
      <c r="I280" s="176"/>
      <c r="J280" s="33"/>
      <c r="K280" s="33"/>
      <c r="L280" s="36"/>
      <c r="M280" s="177"/>
      <c r="N280" s="178"/>
      <c r="O280" s="68"/>
      <c r="P280" s="68"/>
      <c r="Q280" s="68"/>
      <c r="R280" s="68"/>
      <c r="S280" s="68"/>
      <c r="T280" s="69"/>
      <c r="U280" s="31"/>
      <c r="V280" s="31"/>
      <c r="W280" s="31"/>
      <c r="X280" s="31"/>
      <c r="Y280" s="31"/>
      <c r="Z280" s="31"/>
      <c r="AA280" s="31"/>
      <c r="AB280" s="31"/>
      <c r="AC280" s="31"/>
      <c r="AD280" s="31"/>
      <c r="AE280" s="31"/>
      <c r="AT280" s="14" t="s">
        <v>143</v>
      </c>
      <c r="AU280" s="14" t="s">
        <v>78</v>
      </c>
    </row>
    <row r="281" spans="1:65" s="2" customFormat="1" ht="24.2" customHeight="1">
      <c r="A281" s="31"/>
      <c r="B281" s="32"/>
      <c r="C281" s="161" t="s">
        <v>546</v>
      </c>
      <c r="D281" s="161" t="s">
        <v>135</v>
      </c>
      <c r="E281" s="162" t="s">
        <v>2486</v>
      </c>
      <c r="F281" s="163" t="s">
        <v>2487</v>
      </c>
      <c r="G281" s="164" t="s">
        <v>574</v>
      </c>
      <c r="H281" s="165">
        <v>20</v>
      </c>
      <c r="I281" s="166"/>
      <c r="J281" s="167">
        <f>ROUND(I281*H281,2)</f>
        <v>0</v>
      </c>
      <c r="K281" s="163" t="s">
        <v>139</v>
      </c>
      <c r="L281" s="36"/>
      <c r="M281" s="168" t="s">
        <v>1</v>
      </c>
      <c r="N281" s="169" t="s">
        <v>43</v>
      </c>
      <c r="O281" s="68"/>
      <c r="P281" s="170">
        <f>O281*H281</f>
        <v>0</v>
      </c>
      <c r="Q281" s="170">
        <v>0</v>
      </c>
      <c r="R281" s="170">
        <f>Q281*H281</f>
        <v>0</v>
      </c>
      <c r="S281" s="170">
        <v>0</v>
      </c>
      <c r="T281" s="171">
        <f>S281*H281</f>
        <v>0</v>
      </c>
      <c r="U281" s="31"/>
      <c r="V281" s="31"/>
      <c r="W281" s="31"/>
      <c r="X281" s="31"/>
      <c r="Y281" s="31"/>
      <c r="Z281" s="31"/>
      <c r="AA281" s="31"/>
      <c r="AB281" s="31"/>
      <c r="AC281" s="31"/>
      <c r="AD281" s="31"/>
      <c r="AE281" s="31"/>
      <c r="AR281" s="172" t="s">
        <v>140</v>
      </c>
      <c r="AT281" s="172" t="s">
        <v>135</v>
      </c>
      <c r="AU281" s="172" t="s">
        <v>78</v>
      </c>
      <c r="AY281" s="14" t="s">
        <v>141</v>
      </c>
      <c r="BE281" s="173">
        <f>IF(N281="základní",J281,0)</f>
        <v>0</v>
      </c>
      <c r="BF281" s="173">
        <f>IF(N281="snížená",J281,0)</f>
        <v>0</v>
      </c>
      <c r="BG281" s="173">
        <f>IF(N281="zákl. přenesená",J281,0)</f>
        <v>0</v>
      </c>
      <c r="BH281" s="173">
        <f>IF(N281="sníž. přenesená",J281,0)</f>
        <v>0</v>
      </c>
      <c r="BI281" s="173">
        <f>IF(N281="nulová",J281,0)</f>
        <v>0</v>
      </c>
      <c r="BJ281" s="14" t="s">
        <v>86</v>
      </c>
      <c r="BK281" s="173">
        <f>ROUND(I281*H281,2)</f>
        <v>0</v>
      </c>
      <c r="BL281" s="14" t="s">
        <v>140</v>
      </c>
      <c r="BM281" s="172" t="s">
        <v>2488</v>
      </c>
    </row>
    <row r="282" spans="1:65" s="2" customFormat="1" ht="48.75">
      <c r="A282" s="31"/>
      <c r="B282" s="32"/>
      <c r="C282" s="33"/>
      <c r="D282" s="174" t="s">
        <v>143</v>
      </c>
      <c r="E282" s="33"/>
      <c r="F282" s="175" t="s">
        <v>2489</v>
      </c>
      <c r="G282" s="33"/>
      <c r="H282" s="33"/>
      <c r="I282" s="176"/>
      <c r="J282" s="33"/>
      <c r="K282" s="33"/>
      <c r="L282" s="36"/>
      <c r="M282" s="177"/>
      <c r="N282" s="178"/>
      <c r="O282" s="68"/>
      <c r="P282" s="68"/>
      <c r="Q282" s="68"/>
      <c r="R282" s="68"/>
      <c r="S282" s="68"/>
      <c r="T282" s="69"/>
      <c r="U282" s="31"/>
      <c r="V282" s="31"/>
      <c r="W282" s="31"/>
      <c r="X282" s="31"/>
      <c r="Y282" s="31"/>
      <c r="Z282" s="31"/>
      <c r="AA282" s="31"/>
      <c r="AB282" s="31"/>
      <c r="AC282" s="31"/>
      <c r="AD282" s="31"/>
      <c r="AE282" s="31"/>
      <c r="AT282" s="14" t="s">
        <v>143</v>
      </c>
      <c r="AU282" s="14" t="s">
        <v>78</v>
      </c>
    </row>
    <row r="283" spans="1:65" s="2" customFormat="1" ht="24.2" customHeight="1">
      <c r="A283" s="31"/>
      <c r="B283" s="32"/>
      <c r="C283" s="161" t="s">
        <v>551</v>
      </c>
      <c r="D283" s="161" t="s">
        <v>135</v>
      </c>
      <c r="E283" s="162" t="s">
        <v>2490</v>
      </c>
      <c r="F283" s="163" t="s">
        <v>2491</v>
      </c>
      <c r="G283" s="164" t="s">
        <v>574</v>
      </c>
      <c r="H283" s="165">
        <v>20</v>
      </c>
      <c r="I283" s="166"/>
      <c r="J283" s="167">
        <f>ROUND(I283*H283,2)</f>
        <v>0</v>
      </c>
      <c r="K283" s="163" t="s">
        <v>139</v>
      </c>
      <c r="L283" s="36"/>
      <c r="M283" s="168" t="s">
        <v>1</v>
      </c>
      <c r="N283" s="169" t="s">
        <v>43</v>
      </c>
      <c r="O283" s="68"/>
      <c r="P283" s="170">
        <f>O283*H283</f>
        <v>0</v>
      </c>
      <c r="Q283" s="170">
        <v>0</v>
      </c>
      <c r="R283" s="170">
        <f>Q283*H283</f>
        <v>0</v>
      </c>
      <c r="S283" s="170">
        <v>0</v>
      </c>
      <c r="T283" s="171">
        <f>S283*H283</f>
        <v>0</v>
      </c>
      <c r="U283" s="31"/>
      <c r="V283" s="31"/>
      <c r="W283" s="31"/>
      <c r="X283" s="31"/>
      <c r="Y283" s="31"/>
      <c r="Z283" s="31"/>
      <c r="AA283" s="31"/>
      <c r="AB283" s="31"/>
      <c r="AC283" s="31"/>
      <c r="AD283" s="31"/>
      <c r="AE283" s="31"/>
      <c r="AR283" s="172" t="s">
        <v>140</v>
      </c>
      <c r="AT283" s="172" t="s">
        <v>135</v>
      </c>
      <c r="AU283" s="172" t="s">
        <v>78</v>
      </c>
      <c r="AY283" s="14" t="s">
        <v>141</v>
      </c>
      <c r="BE283" s="173">
        <f>IF(N283="základní",J283,0)</f>
        <v>0</v>
      </c>
      <c r="BF283" s="173">
        <f>IF(N283="snížená",J283,0)</f>
        <v>0</v>
      </c>
      <c r="BG283" s="173">
        <f>IF(N283="zákl. přenesená",J283,0)</f>
        <v>0</v>
      </c>
      <c r="BH283" s="173">
        <f>IF(N283="sníž. přenesená",J283,0)</f>
        <v>0</v>
      </c>
      <c r="BI283" s="173">
        <f>IF(N283="nulová",J283,0)</f>
        <v>0</v>
      </c>
      <c r="BJ283" s="14" t="s">
        <v>86</v>
      </c>
      <c r="BK283" s="173">
        <f>ROUND(I283*H283,2)</f>
        <v>0</v>
      </c>
      <c r="BL283" s="14" t="s">
        <v>140</v>
      </c>
      <c r="BM283" s="172" t="s">
        <v>2492</v>
      </c>
    </row>
    <row r="284" spans="1:65" s="2" customFormat="1" ht="48.75">
      <c r="A284" s="31"/>
      <c r="B284" s="32"/>
      <c r="C284" s="33"/>
      <c r="D284" s="174" t="s">
        <v>143</v>
      </c>
      <c r="E284" s="33"/>
      <c r="F284" s="175" t="s">
        <v>2493</v>
      </c>
      <c r="G284" s="33"/>
      <c r="H284" s="33"/>
      <c r="I284" s="176"/>
      <c r="J284" s="33"/>
      <c r="K284" s="33"/>
      <c r="L284" s="36"/>
      <c r="M284" s="177"/>
      <c r="N284" s="178"/>
      <c r="O284" s="68"/>
      <c r="P284" s="68"/>
      <c r="Q284" s="68"/>
      <c r="R284" s="68"/>
      <c r="S284" s="68"/>
      <c r="T284" s="69"/>
      <c r="U284" s="31"/>
      <c r="V284" s="31"/>
      <c r="W284" s="31"/>
      <c r="X284" s="31"/>
      <c r="Y284" s="31"/>
      <c r="Z284" s="31"/>
      <c r="AA284" s="31"/>
      <c r="AB284" s="31"/>
      <c r="AC284" s="31"/>
      <c r="AD284" s="31"/>
      <c r="AE284" s="31"/>
      <c r="AT284" s="14" t="s">
        <v>143</v>
      </c>
      <c r="AU284" s="14" t="s">
        <v>78</v>
      </c>
    </row>
    <row r="285" spans="1:65" s="2" customFormat="1" ht="24.2" customHeight="1">
      <c r="A285" s="31"/>
      <c r="B285" s="32"/>
      <c r="C285" s="161" t="s">
        <v>556</v>
      </c>
      <c r="D285" s="161" t="s">
        <v>135</v>
      </c>
      <c r="E285" s="162" t="s">
        <v>2494</v>
      </c>
      <c r="F285" s="163" t="s">
        <v>2495</v>
      </c>
      <c r="G285" s="164" t="s">
        <v>574</v>
      </c>
      <c r="H285" s="165">
        <v>20</v>
      </c>
      <c r="I285" s="166"/>
      <c r="J285" s="167">
        <f>ROUND(I285*H285,2)</f>
        <v>0</v>
      </c>
      <c r="K285" s="163" t="s">
        <v>139</v>
      </c>
      <c r="L285" s="36"/>
      <c r="M285" s="168" t="s">
        <v>1</v>
      </c>
      <c r="N285" s="169" t="s">
        <v>43</v>
      </c>
      <c r="O285" s="68"/>
      <c r="P285" s="170">
        <f>O285*H285</f>
        <v>0</v>
      </c>
      <c r="Q285" s="170">
        <v>0</v>
      </c>
      <c r="R285" s="170">
        <f>Q285*H285</f>
        <v>0</v>
      </c>
      <c r="S285" s="170">
        <v>0</v>
      </c>
      <c r="T285" s="171">
        <f>S285*H285</f>
        <v>0</v>
      </c>
      <c r="U285" s="31"/>
      <c r="V285" s="31"/>
      <c r="W285" s="31"/>
      <c r="X285" s="31"/>
      <c r="Y285" s="31"/>
      <c r="Z285" s="31"/>
      <c r="AA285" s="31"/>
      <c r="AB285" s="31"/>
      <c r="AC285" s="31"/>
      <c r="AD285" s="31"/>
      <c r="AE285" s="31"/>
      <c r="AR285" s="172" t="s">
        <v>140</v>
      </c>
      <c r="AT285" s="172" t="s">
        <v>135</v>
      </c>
      <c r="AU285" s="172" t="s">
        <v>78</v>
      </c>
      <c r="AY285" s="14" t="s">
        <v>141</v>
      </c>
      <c r="BE285" s="173">
        <f>IF(N285="základní",J285,0)</f>
        <v>0</v>
      </c>
      <c r="BF285" s="173">
        <f>IF(N285="snížená",J285,0)</f>
        <v>0</v>
      </c>
      <c r="BG285" s="173">
        <f>IF(N285="zákl. přenesená",J285,0)</f>
        <v>0</v>
      </c>
      <c r="BH285" s="173">
        <f>IF(N285="sníž. přenesená",J285,0)</f>
        <v>0</v>
      </c>
      <c r="BI285" s="173">
        <f>IF(N285="nulová",J285,0)</f>
        <v>0</v>
      </c>
      <c r="BJ285" s="14" t="s">
        <v>86</v>
      </c>
      <c r="BK285" s="173">
        <f>ROUND(I285*H285,2)</f>
        <v>0</v>
      </c>
      <c r="BL285" s="14" t="s">
        <v>140</v>
      </c>
      <c r="BM285" s="172" t="s">
        <v>2496</v>
      </c>
    </row>
    <row r="286" spans="1:65" s="2" customFormat="1" ht="48.75">
      <c r="A286" s="31"/>
      <c r="B286" s="32"/>
      <c r="C286" s="33"/>
      <c r="D286" s="174" t="s">
        <v>143</v>
      </c>
      <c r="E286" s="33"/>
      <c r="F286" s="175" t="s">
        <v>2497</v>
      </c>
      <c r="G286" s="33"/>
      <c r="H286" s="33"/>
      <c r="I286" s="176"/>
      <c r="J286" s="33"/>
      <c r="K286" s="33"/>
      <c r="L286" s="36"/>
      <c r="M286" s="177"/>
      <c r="N286" s="178"/>
      <c r="O286" s="68"/>
      <c r="P286" s="68"/>
      <c r="Q286" s="68"/>
      <c r="R286" s="68"/>
      <c r="S286" s="68"/>
      <c r="T286" s="69"/>
      <c r="U286" s="31"/>
      <c r="V286" s="31"/>
      <c r="W286" s="31"/>
      <c r="X286" s="31"/>
      <c r="Y286" s="31"/>
      <c r="Z286" s="31"/>
      <c r="AA286" s="31"/>
      <c r="AB286" s="31"/>
      <c r="AC286" s="31"/>
      <c r="AD286" s="31"/>
      <c r="AE286" s="31"/>
      <c r="AT286" s="14" t="s">
        <v>143</v>
      </c>
      <c r="AU286" s="14" t="s">
        <v>78</v>
      </c>
    </row>
    <row r="287" spans="1:65" s="2" customFormat="1" ht="24.2" customHeight="1">
      <c r="A287" s="31"/>
      <c r="B287" s="32"/>
      <c r="C287" s="161" t="s">
        <v>561</v>
      </c>
      <c r="D287" s="161" t="s">
        <v>135</v>
      </c>
      <c r="E287" s="162" t="s">
        <v>2498</v>
      </c>
      <c r="F287" s="163" t="s">
        <v>2499</v>
      </c>
      <c r="G287" s="164" t="s">
        <v>574</v>
      </c>
      <c r="H287" s="165">
        <v>20</v>
      </c>
      <c r="I287" s="166"/>
      <c r="J287" s="167">
        <f>ROUND(I287*H287,2)</f>
        <v>0</v>
      </c>
      <c r="K287" s="163" t="s">
        <v>139</v>
      </c>
      <c r="L287" s="36"/>
      <c r="M287" s="168" t="s">
        <v>1</v>
      </c>
      <c r="N287" s="169" t="s">
        <v>43</v>
      </c>
      <c r="O287" s="68"/>
      <c r="P287" s="170">
        <f>O287*H287</f>
        <v>0</v>
      </c>
      <c r="Q287" s="170">
        <v>0</v>
      </c>
      <c r="R287" s="170">
        <f>Q287*H287</f>
        <v>0</v>
      </c>
      <c r="S287" s="170">
        <v>0</v>
      </c>
      <c r="T287" s="171">
        <f>S287*H287</f>
        <v>0</v>
      </c>
      <c r="U287" s="31"/>
      <c r="V287" s="31"/>
      <c r="W287" s="31"/>
      <c r="X287" s="31"/>
      <c r="Y287" s="31"/>
      <c r="Z287" s="31"/>
      <c r="AA287" s="31"/>
      <c r="AB287" s="31"/>
      <c r="AC287" s="31"/>
      <c r="AD287" s="31"/>
      <c r="AE287" s="31"/>
      <c r="AR287" s="172" t="s">
        <v>140</v>
      </c>
      <c r="AT287" s="172" t="s">
        <v>135</v>
      </c>
      <c r="AU287" s="172" t="s">
        <v>78</v>
      </c>
      <c r="AY287" s="14" t="s">
        <v>141</v>
      </c>
      <c r="BE287" s="173">
        <f>IF(N287="základní",J287,0)</f>
        <v>0</v>
      </c>
      <c r="BF287" s="173">
        <f>IF(N287="snížená",J287,0)</f>
        <v>0</v>
      </c>
      <c r="BG287" s="173">
        <f>IF(N287="zákl. přenesená",J287,0)</f>
        <v>0</v>
      </c>
      <c r="BH287" s="173">
        <f>IF(N287="sníž. přenesená",J287,0)</f>
        <v>0</v>
      </c>
      <c r="BI287" s="173">
        <f>IF(N287="nulová",J287,0)</f>
        <v>0</v>
      </c>
      <c r="BJ287" s="14" t="s">
        <v>86</v>
      </c>
      <c r="BK287" s="173">
        <f>ROUND(I287*H287,2)</f>
        <v>0</v>
      </c>
      <c r="BL287" s="14" t="s">
        <v>140</v>
      </c>
      <c r="BM287" s="172" t="s">
        <v>2500</v>
      </c>
    </row>
    <row r="288" spans="1:65" s="2" customFormat="1" ht="58.5">
      <c r="A288" s="31"/>
      <c r="B288" s="32"/>
      <c r="C288" s="33"/>
      <c r="D288" s="174" t="s">
        <v>143</v>
      </c>
      <c r="E288" s="33"/>
      <c r="F288" s="175" t="s">
        <v>2501</v>
      </c>
      <c r="G288" s="33"/>
      <c r="H288" s="33"/>
      <c r="I288" s="176"/>
      <c r="J288" s="33"/>
      <c r="K288" s="33"/>
      <c r="L288" s="36"/>
      <c r="M288" s="177"/>
      <c r="N288" s="178"/>
      <c r="O288" s="68"/>
      <c r="P288" s="68"/>
      <c r="Q288" s="68"/>
      <c r="R288" s="68"/>
      <c r="S288" s="68"/>
      <c r="T288" s="69"/>
      <c r="U288" s="31"/>
      <c r="V288" s="31"/>
      <c r="W288" s="31"/>
      <c r="X288" s="31"/>
      <c r="Y288" s="31"/>
      <c r="Z288" s="31"/>
      <c r="AA288" s="31"/>
      <c r="AB288" s="31"/>
      <c r="AC288" s="31"/>
      <c r="AD288" s="31"/>
      <c r="AE288" s="31"/>
      <c r="AT288" s="14" t="s">
        <v>143</v>
      </c>
      <c r="AU288" s="14" t="s">
        <v>78</v>
      </c>
    </row>
    <row r="289" spans="1:65" s="2" customFormat="1" ht="24.2" customHeight="1">
      <c r="A289" s="31"/>
      <c r="B289" s="32"/>
      <c r="C289" s="161" t="s">
        <v>571</v>
      </c>
      <c r="D289" s="161" t="s">
        <v>135</v>
      </c>
      <c r="E289" s="162" t="s">
        <v>2502</v>
      </c>
      <c r="F289" s="163" t="s">
        <v>2503</v>
      </c>
      <c r="G289" s="164" t="s">
        <v>574</v>
      </c>
      <c r="H289" s="165">
        <v>20</v>
      </c>
      <c r="I289" s="166"/>
      <c r="J289" s="167">
        <f>ROUND(I289*H289,2)</f>
        <v>0</v>
      </c>
      <c r="K289" s="163" t="s">
        <v>139</v>
      </c>
      <c r="L289" s="36"/>
      <c r="M289" s="168" t="s">
        <v>1</v>
      </c>
      <c r="N289" s="169" t="s">
        <v>43</v>
      </c>
      <c r="O289" s="68"/>
      <c r="P289" s="170">
        <f>O289*H289</f>
        <v>0</v>
      </c>
      <c r="Q289" s="170">
        <v>0</v>
      </c>
      <c r="R289" s="170">
        <f>Q289*H289</f>
        <v>0</v>
      </c>
      <c r="S289" s="170">
        <v>0</v>
      </c>
      <c r="T289" s="171">
        <f>S289*H289</f>
        <v>0</v>
      </c>
      <c r="U289" s="31"/>
      <c r="V289" s="31"/>
      <c r="W289" s="31"/>
      <c r="X289" s="31"/>
      <c r="Y289" s="31"/>
      <c r="Z289" s="31"/>
      <c r="AA289" s="31"/>
      <c r="AB289" s="31"/>
      <c r="AC289" s="31"/>
      <c r="AD289" s="31"/>
      <c r="AE289" s="31"/>
      <c r="AR289" s="172" t="s">
        <v>140</v>
      </c>
      <c r="AT289" s="172" t="s">
        <v>135</v>
      </c>
      <c r="AU289" s="172" t="s">
        <v>78</v>
      </c>
      <c r="AY289" s="14" t="s">
        <v>141</v>
      </c>
      <c r="BE289" s="173">
        <f>IF(N289="základní",J289,0)</f>
        <v>0</v>
      </c>
      <c r="BF289" s="173">
        <f>IF(N289="snížená",J289,0)</f>
        <v>0</v>
      </c>
      <c r="BG289" s="173">
        <f>IF(N289="zákl. přenesená",J289,0)</f>
        <v>0</v>
      </c>
      <c r="BH289" s="173">
        <f>IF(N289="sníž. přenesená",J289,0)</f>
        <v>0</v>
      </c>
      <c r="BI289" s="173">
        <f>IF(N289="nulová",J289,0)</f>
        <v>0</v>
      </c>
      <c r="BJ289" s="14" t="s">
        <v>86</v>
      </c>
      <c r="BK289" s="173">
        <f>ROUND(I289*H289,2)</f>
        <v>0</v>
      </c>
      <c r="BL289" s="14" t="s">
        <v>140</v>
      </c>
      <c r="BM289" s="172" t="s">
        <v>2504</v>
      </c>
    </row>
    <row r="290" spans="1:65" s="2" customFormat="1" ht="58.5">
      <c r="A290" s="31"/>
      <c r="B290" s="32"/>
      <c r="C290" s="33"/>
      <c r="D290" s="174" t="s">
        <v>143</v>
      </c>
      <c r="E290" s="33"/>
      <c r="F290" s="175" t="s">
        <v>2505</v>
      </c>
      <c r="G290" s="33"/>
      <c r="H290" s="33"/>
      <c r="I290" s="176"/>
      <c r="J290" s="33"/>
      <c r="K290" s="33"/>
      <c r="L290" s="36"/>
      <c r="M290" s="177"/>
      <c r="N290" s="178"/>
      <c r="O290" s="68"/>
      <c r="P290" s="68"/>
      <c r="Q290" s="68"/>
      <c r="R290" s="68"/>
      <c r="S290" s="68"/>
      <c r="T290" s="69"/>
      <c r="U290" s="31"/>
      <c r="V290" s="31"/>
      <c r="W290" s="31"/>
      <c r="X290" s="31"/>
      <c r="Y290" s="31"/>
      <c r="Z290" s="31"/>
      <c r="AA290" s="31"/>
      <c r="AB290" s="31"/>
      <c r="AC290" s="31"/>
      <c r="AD290" s="31"/>
      <c r="AE290" s="31"/>
      <c r="AT290" s="14" t="s">
        <v>143</v>
      </c>
      <c r="AU290" s="14" t="s">
        <v>78</v>
      </c>
    </row>
    <row r="291" spans="1:65" s="2" customFormat="1" ht="24.2" customHeight="1">
      <c r="A291" s="31"/>
      <c r="B291" s="32"/>
      <c r="C291" s="161" t="s">
        <v>566</v>
      </c>
      <c r="D291" s="161" t="s">
        <v>135</v>
      </c>
      <c r="E291" s="162" t="s">
        <v>2506</v>
      </c>
      <c r="F291" s="163" t="s">
        <v>2507</v>
      </c>
      <c r="G291" s="164" t="s">
        <v>574</v>
      </c>
      <c r="H291" s="165">
        <v>20</v>
      </c>
      <c r="I291" s="166"/>
      <c r="J291" s="167">
        <f>ROUND(I291*H291,2)</f>
        <v>0</v>
      </c>
      <c r="K291" s="163" t="s">
        <v>139</v>
      </c>
      <c r="L291" s="36"/>
      <c r="M291" s="168" t="s">
        <v>1</v>
      </c>
      <c r="N291" s="169" t="s">
        <v>43</v>
      </c>
      <c r="O291" s="68"/>
      <c r="P291" s="170">
        <f>O291*H291</f>
        <v>0</v>
      </c>
      <c r="Q291" s="170">
        <v>0</v>
      </c>
      <c r="R291" s="170">
        <f>Q291*H291</f>
        <v>0</v>
      </c>
      <c r="S291" s="170">
        <v>0</v>
      </c>
      <c r="T291" s="171">
        <f>S291*H291</f>
        <v>0</v>
      </c>
      <c r="U291" s="31"/>
      <c r="V291" s="31"/>
      <c r="W291" s="31"/>
      <c r="X291" s="31"/>
      <c r="Y291" s="31"/>
      <c r="Z291" s="31"/>
      <c r="AA291" s="31"/>
      <c r="AB291" s="31"/>
      <c r="AC291" s="31"/>
      <c r="AD291" s="31"/>
      <c r="AE291" s="31"/>
      <c r="AR291" s="172" t="s">
        <v>140</v>
      </c>
      <c r="AT291" s="172" t="s">
        <v>135</v>
      </c>
      <c r="AU291" s="172" t="s">
        <v>78</v>
      </c>
      <c r="AY291" s="14" t="s">
        <v>141</v>
      </c>
      <c r="BE291" s="173">
        <f>IF(N291="základní",J291,0)</f>
        <v>0</v>
      </c>
      <c r="BF291" s="173">
        <f>IF(N291="snížená",J291,0)</f>
        <v>0</v>
      </c>
      <c r="BG291" s="173">
        <f>IF(N291="zákl. přenesená",J291,0)</f>
        <v>0</v>
      </c>
      <c r="BH291" s="173">
        <f>IF(N291="sníž. přenesená",J291,0)</f>
        <v>0</v>
      </c>
      <c r="BI291" s="173">
        <f>IF(N291="nulová",J291,0)</f>
        <v>0</v>
      </c>
      <c r="BJ291" s="14" t="s">
        <v>86</v>
      </c>
      <c r="BK291" s="173">
        <f>ROUND(I291*H291,2)</f>
        <v>0</v>
      </c>
      <c r="BL291" s="14" t="s">
        <v>140</v>
      </c>
      <c r="BM291" s="172" t="s">
        <v>2508</v>
      </c>
    </row>
    <row r="292" spans="1:65" s="2" customFormat="1" ht="58.5">
      <c r="A292" s="31"/>
      <c r="B292" s="32"/>
      <c r="C292" s="33"/>
      <c r="D292" s="174" t="s">
        <v>143</v>
      </c>
      <c r="E292" s="33"/>
      <c r="F292" s="175" t="s">
        <v>2509</v>
      </c>
      <c r="G292" s="33"/>
      <c r="H292" s="33"/>
      <c r="I292" s="176"/>
      <c r="J292" s="33"/>
      <c r="K292" s="33"/>
      <c r="L292" s="36"/>
      <c r="M292" s="177"/>
      <c r="N292" s="178"/>
      <c r="O292" s="68"/>
      <c r="P292" s="68"/>
      <c r="Q292" s="68"/>
      <c r="R292" s="68"/>
      <c r="S292" s="68"/>
      <c r="T292" s="69"/>
      <c r="U292" s="31"/>
      <c r="V292" s="31"/>
      <c r="W292" s="31"/>
      <c r="X292" s="31"/>
      <c r="Y292" s="31"/>
      <c r="Z292" s="31"/>
      <c r="AA292" s="31"/>
      <c r="AB292" s="31"/>
      <c r="AC292" s="31"/>
      <c r="AD292" s="31"/>
      <c r="AE292" s="31"/>
      <c r="AT292" s="14" t="s">
        <v>143</v>
      </c>
      <c r="AU292" s="14" t="s">
        <v>78</v>
      </c>
    </row>
    <row r="293" spans="1:65" s="2" customFormat="1" ht="24.2" customHeight="1">
      <c r="A293" s="31"/>
      <c r="B293" s="32"/>
      <c r="C293" s="161" t="s">
        <v>578</v>
      </c>
      <c r="D293" s="161" t="s">
        <v>135</v>
      </c>
      <c r="E293" s="162" t="s">
        <v>2510</v>
      </c>
      <c r="F293" s="163" t="s">
        <v>2511</v>
      </c>
      <c r="G293" s="164" t="s">
        <v>574</v>
      </c>
      <c r="H293" s="165">
        <v>10</v>
      </c>
      <c r="I293" s="166"/>
      <c r="J293" s="167">
        <f>ROUND(I293*H293,2)</f>
        <v>0</v>
      </c>
      <c r="K293" s="163" t="s">
        <v>139</v>
      </c>
      <c r="L293" s="36"/>
      <c r="M293" s="168" t="s">
        <v>1</v>
      </c>
      <c r="N293" s="169" t="s">
        <v>43</v>
      </c>
      <c r="O293" s="68"/>
      <c r="P293" s="170">
        <f>O293*H293</f>
        <v>0</v>
      </c>
      <c r="Q293" s="170">
        <v>0</v>
      </c>
      <c r="R293" s="170">
        <f>Q293*H293</f>
        <v>0</v>
      </c>
      <c r="S293" s="170">
        <v>0</v>
      </c>
      <c r="T293" s="171">
        <f>S293*H293</f>
        <v>0</v>
      </c>
      <c r="U293" s="31"/>
      <c r="V293" s="31"/>
      <c r="W293" s="31"/>
      <c r="X293" s="31"/>
      <c r="Y293" s="31"/>
      <c r="Z293" s="31"/>
      <c r="AA293" s="31"/>
      <c r="AB293" s="31"/>
      <c r="AC293" s="31"/>
      <c r="AD293" s="31"/>
      <c r="AE293" s="31"/>
      <c r="AR293" s="172" t="s">
        <v>140</v>
      </c>
      <c r="AT293" s="172" t="s">
        <v>135</v>
      </c>
      <c r="AU293" s="172" t="s">
        <v>78</v>
      </c>
      <c r="AY293" s="14" t="s">
        <v>141</v>
      </c>
      <c r="BE293" s="173">
        <f>IF(N293="základní",J293,0)</f>
        <v>0</v>
      </c>
      <c r="BF293" s="173">
        <f>IF(N293="snížená",J293,0)</f>
        <v>0</v>
      </c>
      <c r="BG293" s="173">
        <f>IF(N293="zákl. přenesená",J293,0)</f>
        <v>0</v>
      </c>
      <c r="BH293" s="173">
        <f>IF(N293="sníž. přenesená",J293,0)</f>
        <v>0</v>
      </c>
      <c r="BI293" s="173">
        <f>IF(N293="nulová",J293,0)</f>
        <v>0</v>
      </c>
      <c r="BJ293" s="14" t="s">
        <v>86</v>
      </c>
      <c r="BK293" s="173">
        <f>ROUND(I293*H293,2)</f>
        <v>0</v>
      </c>
      <c r="BL293" s="14" t="s">
        <v>140</v>
      </c>
      <c r="BM293" s="172" t="s">
        <v>2512</v>
      </c>
    </row>
    <row r="294" spans="1:65" s="2" customFormat="1" ht="58.5">
      <c r="A294" s="31"/>
      <c r="B294" s="32"/>
      <c r="C294" s="33"/>
      <c r="D294" s="174" t="s">
        <v>143</v>
      </c>
      <c r="E294" s="33"/>
      <c r="F294" s="175" t="s">
        <v>2513</v>
      </c>
      <c r="G294" s="33"/>
      <c r="H294" s="33"/>
      <c r="I294" s="176"/>
      <c r="J294" s="33"/>
      <c r="K294" s="33"/>
      <c r="L294" s="36"/>
      <c r="M294" s="177"/>
      <c r="N294" s="178"/>
      <c r="O294" s="68"/>
      <c r="P294" s="68"/>
      <c r="Q294" s="68"/>
      <c r="R294" s="68"/>
      <c r="S294" s="68"/>
      <c r="T294" s="69"/>
      <c r="U294" s="31"/>
      <c r="V294" s="31"/>
      <c r="W294" s="31"/>
      <c r="X294" s="31"/>
      <c r="Y294" s="31"/>
      <c r="Z294" s="31"/>
      <c r="AA294" s="31"/>
      <c r="AB294" s="31"/>
      <c r="AC294" s="31"/>
      <c r="AD294" s="31"/>
      <c r="AE294" s="31"/>
      <c r="AT294" s="14" t="s">
        <v>143</v>
      </c>
      <c r="AU294" s="14" t="s">
        <v>78</v>
      </c>
    </row>
    <row r="295" spans="1:65" s="2" customFormat="1" ht="24.2" customHeight="1">
      <c r="A295" s="31"/>
      <c r="B295" s="32"/>
      <c r="C295" s="161" t="s">
        <v>583</v>
      </c>
      <c r="D295" s="161" t="s">
        <v>135</v>
      </c>
      <c r="E295" s="162" t="s">
        <v>2514</v>
      </c>
      <c r="F295" s="163" t="s">
        <v>2515</v>
      </c>
      <c r="G295" s="164" t="s">
        <v>574</v>
      </c>
      <c r="H295" s="165">
        <v>10</v>
      </c>
      <c r="I295" s="166"/>
      <c r="J295" s="167">
        <f>ROUND(I295*H295,2)</f>
        <v>0</v>
      </c>
      <c r="K295" s="163" t="s">
        <v>139</v>
      </c>
      <c r="L295" s="36"/>
      <c r="M295" s="168" t="s">
        <v>1</v>
      </c>
      <c r="N295" s="169" t="s">
        <v>43</v>
      </c>
      <c r="O295" s="68"/>
      <c r="P295" s="170">
        <f>O295*H295</f>
        <v>0</v>
      </c>
      <c r="Q295" s="170">
        <v>0</v>
      </c>
      <c r="R295" s="170">
        <f>Q295*H295</f>
        <v>0</v>
      </c>
      <c r="S295" s="170">
        <v>0</v>
      </c>
      <c r="T295" s="171">
        <f>S295*H295</f>
        <v>0</v>
      </c>
      <c r="U295" s="31"/>
      <c r="V295" s="31"/>
      <c r="W295" s="31"/>
      <c r="X295" s="31"/>
      <c r="Y295" s="31"/>
      <c r="Z295" s="31"/>
      <c r="AA295" s="31"/>
      <c r="AB295" s="31"/>
      <c r="AC295" s="31"/>
      <c r="AD295" s="31"/>
      <c r="AE295" s="31"/>
      <c r="AR295" s="172" t="s">
        <v>140</v>
      </c>
      <c r="AT295" s="172" t="s">
        <v>135</v>
      </c>
      <c r="AU295" s="172" t="s">
        <v>78</v>
      </c>
      <c r="AY295" s="14" t="s">
        <v>141</v>
      </c>
      <c r="BE295" s="173">
        <f>IF(N295="základní",J295,0)</f>
        <v>0</v>
      </c>
      <c r="BF295" s="173">
        <f>IF(N295="snížená",J295,0)</f>
        <v>0</v>
      </c>
      <c r="BG295" s="173">
        <f>IF(N295="zákl. přenesená",J295,0)</f>
        <v>0</v>
      </c>
      <c r="BH295" s="173">
        <f>IF(N295="sníž. přenesená",J295,0)</f>
        <v>0</v>
      </c>
      <c r="BI295" s="173">
        <f>IF(N295="nulová",J295,0)</f>
        <v>0</v>
      </c>
      <c r="BJ295" s="14" t="s">
        <v>86</v>
      </c>
      <c r="BK295" s="173">
        <f>ROUND(I295*H295,2)</f>
        <v>0</v>
      </c>
      <c r="BL295" s="14" t="s">
        <v>140</v>
      </c>
      <c r="BM295" s="172" t="s">
        <v>2516</v>
      </c>
    </row>
    <row r="296" spans="1:65" s="2" customFormat="1" ht="58.5">
      <c r="A296" s="31"/>
      <c r="B296" s="32"/>
      <c r="C296" s="33"/>
      <c r="D296" s="174" t="s">
        <v>143</v>
      </c>
      <c r="E296" s="33"/>
      <c r="F296" s="175" t="s">
        <v>2517</v>
      </c>
      <c r="G296" s="33"/>
      <c r="H296" s="33"/>
      <c r="I296" s="176"/>
      <c r="J296" s="33"/>
      <c r="K296" s="33"/>
      <c r="L296" s="36"/>
      <c r="M296" s="177"/>
      <c r="N296" s="178"/>
      <c r="O296" s="68"/>
      <c r="P296" s="68"/>
      <c r="Q296" s="68"/>
      <c r="R296" s="68"/>
      <c r="S296" s="68"/>
      <c r="T296" s="69"/>
      <c r="U296" s="31"/>
      <c r="V296" s="31"/>
      <c r="W296" s="31"/>
      <c r="X296" s="31"/>
      <c r="Y296" s="31"/>
      <c r="Z296" s="31"/>
      <c r="AA296" s="31"/>
      <c r="AB296" s="31"/>
      <c r="AC296" s="31"/>
      <c r="AD296" s="31"/>
      <c r="AE296" s="31"/>
      <c r="AT296" s="14" t="s">
        <v>143</v>
      </c>
      <c r="AU296" s="14" t="s">
        <v>78</v>
      </c>
    </row>
    <row r="297" spans="1:65" s="2" customFormat="1" ht="24.2" customHeight="1">
      <c r="A297" s="31"/>
      <c r="B297" s="32"/>
      <c r="C297" s="161" t="s">
        <v>589</v>
      </c>
      <c r="D297" s="161" t="s">
        <v>135</v>
      </c>
      <c r="E297" s="162" t="s">
        <v>2518</v>
      </c>
      <c r="F297" s="163" t="s">
        <v>2519</v>
      </c>
      <c r="G297" s="164" t="s">
        <v>574</v>
      </c>
      <c r="H297" s="165">
        <v>20</v>
      </c>
      <c r="I297" s="166"/>
      <c r="J297" s="167">
        <f>ROUND(I297*H297,2)</f>
        <v>0</v>
      </c>
      <c r="K297" s="163" t="s">
        <v>139</v>
      </c>
      <c r="L297" s="36"/>
      <c r="M297" s="168" t="s">
        <v>1</v>
      </c>
      <c r="N297" s="169" t="s">
        <v>43</v>
      </c>
      <c r="O297" s="68"/>
      <c r="P297" s="170">
        <f>O297*H297</f>
        <v>0</v>
      </c>
      <c r="Q297" s="170">
        <v>0</v>
      </c>
      <c r="R297" s="170">
        <f>Q297*H297</f>
        <v>0</v>
      </c>
      <c r="S297" s="170">
        <v>0</v>
      </c>
      <c r="T297" s="171">
        <f>S297*H297</f>
        <v>0</v>
      </c>
      <c r="U297" s="31"/>
      <c r="V297" s="31"/>
      <c r="W297" s="31"/>
      <c r="X297" s="31"/>
      <c r="Y297" s="31"/>
      <c r="Z297" s="31"/>
      <c r="AA297" s="31"/>
      <c r="AB297" s="31"/>
      <c r="AC297" s="31"/>
      <c r="AD297" s="31"/>
      <c r="AE297" s="31"/>
      <c r="AR297" s="172" t="s">
        <v>140</v>
      </c>
      <c r="AT297" s="172" t="s">
        <v>135</v>
      </c>
      <c r="AU297" s="172" t="s">
        <v>78</v>
      </c>
      <c r="AY297" s="14" t="s">
        <v>141</v>
      </c>
      <c r="BE297" s="173">
        <f>IF(N297="základní",J297,0)</f>
        <v>0</v>
      </c>
      <c r="BF297" s="173">
        <f>IF(N297="snížená",J297,0)</f>
        <v>0</v>
      </c>
      <c r="BG297" s="173">
        <f>IF(N297="zákl. přenesená",J297,0)</f>
        <v>0</v>
      </c>
      <c r="BH297" s="173">
        <f>IF(N297="sníž. přenesená",J297,0)</f>
        <v>0</v>
      </c>
      <c r="BI297" s="173">
        <f>IF(N297="nulová",J297,0)</f>
        <v>0</v>
      </c>
      <c r="BJ297" s="14" t="s">
        <v>86</v>
      </c>
      <c r="BK297" s="173">
        <f>ROUND(I297*H297,2)</f>
        <v>0</v>
      </c>
      <c r="BL297" s="14" t="s">
        <v>140</v>
      </c>
      <c r="BM297" s="172" t="s">
        <v>2520</v>
      </c>
    </row>
    <row r="298" spans="1:65" s="2" customFormat="1" ht="58.5">
      <c r="A298" s="31"/>
      <c r="B298" s="32"/>
      <c r="C298" s="33"/>
      <c r="D298" s="174" t="s">
        <v>143</v>
      </c>
      <c r="E298" s="33"/>
      <c r="F298" s="175" t="s">
        <v>2521</v>
      </c>
      <c r="G298" s="33"/>
      <c r="H298" s="33"/>
      <c r="I298" s="176"/>
      <c r="J298" s="33"/>
      <c r="K298" s="33"/>
      <c r="L298" s="36"/>
      <c r="M298" s="177"/>
      <c r="N298" s="178"/>
      <c r="O298" s="68"/>
      <c r="P298" s="68"/>
      <c r="Q298" s="68"/>
      <c r="R298" s="68"/>
      <c r="S298" s="68"/>
      <c r="T298" s="69"/>
      <c r="U298" s="31"/>
      <c r="V298" s="31"/>
      <c r="W298" s="31"/>
      <c r="X298" s="31"/>
      <c r="Y298" s="31"/>
      <c r="Z298" s="31"/>
      <c r="AA298" s="31"/>
      <c r="AB298" s="31"/>
      <c r="AC298" s="31"/>
      <c r="AD298" s="31"/>
      <c r="AE298" s="31"/>
      <c r="AT298" s="14" t="s">
        <v>143</v>
      </c>
      <c r="AU298" s="14" t="s">
        <v>78</v>
      </c>
    </row>
    <row r="299" spans="1:65" s="2" customFormat="1" ht="24.2" customHeight="1">
      <c r="A299" s="31"/>
      <c r="B299" s="32"/>
      <c r="C299" s="161" t="s">
        <v>594</v>
      </c>
      <c r="D299" s="161" t="s">
        <v>135</v>
      </c>
      <c r="E299" s="162" t="s">
        <v>2522</v>
      </c>
      <c r="F299" s="163" t="s">
        <v>2523</v>
      </c>
      <c r="G299" s="164" t="s">
        <v>574</v>
      </c>
      <c r="H299" s="165">
        <v>20</v>
      </c>
      <c r="I299" s="166"/>
      <c r="J299" s="167">
        <f>ROUND(I299*H299,2)</f>
        <v>0</v>
      </c>
      <c r="K299" s="163" t="s">
        <v>139</v>
      </c>
      <c r="L299" s="36"/>
      <c r="M299" s="168" t="s">
        <v>1</v>
      </c>
      <c r="N299" s="169" t="s">
        <v>43</v>
      </c>
      <c r="O299" s="68"/>
      <c r="P299" s="170">
        <f>O299*H299</f>
        <v>0</v>
      </c>
      <c r="Q299" s="170">
        <v>0</v>
      </c>
      <c r="R299" s="170">
        <f>Q299*H299</f>
        <v>0</v>
      </c>
      <c r="S299" s="170">
        <v>0</v>
      </c>
      <c r="T299" s="171">
        <f>S299*H299</f>
        <v>0</v>
      </c>
      <c r="U299" s="31"/>
      <c r="V299" s="31"/>
      <c r="W299" s="31"/>
      <c r="X299" s="31"/>
      <c r="Y299" s="31"/>
      <c r="Z299" s="31"/>
      <c r="AA299" s="31"/>
      <c r="AB299" s="31"/>
      <c r="AC299" s="31"/>
      <c r="AD299" s="31"/>
      <c r="AE299" s="31"/>
      <c r="AR299" s="172" t="s">
        <v>140</v>
      </c>
      <c r="AT299" s="172" t="s">
        <v>135</v>
      </c>
      <c r="AU299" s="172" t="s">
        <v>78</v>
      </c>
      <c r="AY299" s="14" t="s">
        <v>141</v>
      </c>
      <c r="BE299" s="173">
        <f>IF(N299="základní",J299,0)</f>
        <v>0</v>
      </c>
      <c r="BF299" s="173">
        <f>IF(N299="snížená",J299,0)</f>
        <v>0</v>
      </c>
      <c r="BG299" s="173">
        <f>IF(N299="zákl. přenesená",J299,0)</f>
        <v>0</v>
      </c>
      <c r="BH299" s="173">
        <f>IF(N299="sníž. přenesená",J299,0)</f>
        <v>0</v>
      </c>
      <c r="BI299" s="173">
        <f>IF(N299="nulová",J299,0)</f>
        <v>0</v>
      </c>
      <c r="BJ299" s="14" t="s">
        <v>86</v>
      </c>
      <c r="BK299" s="173">
        <f>ROUND(I299*H299,2)</f>
        <v>0</v>
      </c>
      <c r="BL299" s="14" t="s">
        <v>140</v>
      </c>
      <c r="BM299" s="172" t="s">
        <v>2524</v>
      </c>
    </row>
    <row r="300" spans="1:65" s="2" customFormat="1" ht="58.5">
      <c r="A300" s="31"/>
      <c r="B300" s="32"/>
      <c r="C300" s="33"/>
      <c r="D300" s="174" t="s">
        <v>143</v>
      </c>
      <c r="E300" s="33"/>
      <c r="F300" s="175" t="s">
        <v>2525</v>
      </c>
      <c r="G300" s="33"/>
      <c r="H300" s="33"/>
      <c r="I300" s="176"/>
      <c r="J300" s="33"/>
      <c r="K300" s="33"/>
      <c r="L300" s="36"/>
      <c r="M300" s="177"/>
      <c r="N300" s="178"/>
      <c r="O300" s="68"/>
      <c r="P300" s="68"/>
      <c r="Q300" s="68"/>
      <c r="R300" s="68"/>
      <c r="S300" s="68"/>
      <c r="T300" s="69"/>
      <c r="U300" s="31"/>
      <c r="V300" s="31"/>
      <c r="W300" s="31"/>
      <c r="X300" s="31"/>
      <c r="Y300" s="31"/>
      <c r="Z300" s="31"/>
      <c r="AA300" s="31"/>
      <c r="AB300" s="31"/>
      <c r="AC300" s="31"/>
      <c r="AD300" s="31"/>
      <c r="AE300" s="31"/>
      <c r="AT300" s="14" t="s">
        <v>143</v>
      </c>
      <c r="AU300" s="14" t="s">
        <v>78</v>
      </c>
    </row>
    <row r="301" spans="1:65" s="2" customFormat="1" ht="24.2" customHeight="1">
      <c r="A301" s="31"/>
      <c r="B301" s="32"/>
      <c r="C301" s="161" t="s">
        <v>601</v>
      </c>
      <c r="D301" s="161" t="s">
        <v>135</v>
      </c>
      <c r="E301" s="162" t="s">
        <v>2526</v>
      </c>
      <c r="F301" s="163" t="s">
        <v>2527</v>
      </c>
      <c r="G301" s="164" t="s">
        <v>574</v>
      </c>
      <c r="H301" s="165">
        <v>20</v>
      </c>
      <c r="I301" s="166"/>
      <c r="J301" s="167">
        <f>ROUND(I301*H301,2)</f>
        <v>0</v>
      </c>
      <c r="K301" s="163" t="s">
        <v>139</v>
      </c>
      <c r="L301" s="36"/>
      <c r="M301" s="168" t="s">
        <v>1</v>
      </c>
      <c r="N301" s="169" t="s">
        <v>43</v>
      </c>
      <c r="O301" s="68"/>
      <c r="P301" s="170">
        <f>O301*H301</f>
        <v>0</v>
      </c>
      <c r="Q301" s="170">
        <v>0</v>
      </c>
      <c r="R301" s="170">
        <f>Q301*H301</f>
        <v>0</v>
      </c>
      <c r="S301" s="170">
        <v>0</v>
      </c>
      <c r="T301" s="171">
        <f>S301*H301</f>
        <v>0</v>
      </c>
      <c r="U301" s="31"/>
      <c r="V301" s="31"/>
      <c r="W301" s="31"/>
      <c r="X301" s="31"/>
      <c r="Y301" s="31"/>
      <c r="Z301" s="31"/>
      <c r="AA301" s="31"/>
      <c r="AB301" s="31"/>
      <c r="AC301" s="31"/>
      <c r="AD301" s="31"/>
      <c r="AE301" s="31"/>
      <c r="AR301" s="172" t="s">
        <v>140</v>
      </c>
      <c r="AT301" s="172" t="s">
        <v>135</v>
      </c>
      <c r="AU301" s="172" t="s">
        <v>78</v>
      </c>
      <c r="AY301" s="14" t="s">
        <v>141</v>
      </c>
      <c r="BE301" s="173">
        <f>IF(N301="základní",J301,0)</f>
        <v>0</v>
      </c>
      <c r="BF301" s="173">
        <f>IF(N301="snížená",J301,0)</f>
        <v>0</v>
      </c>
      <c r="BG301" s="173">
        <f>IF(N301="zákl. přenesená",J301,0)</f>
        <v>0</v>
      </c>
      <c r="BH301" s="173">
        <f>IF(N301="sníž. přenesená",J301,0)</f>
        <v>0</v>
      </c>
      <c r="BI301" s="173">
        <f>IF(N301="nulová",J301,0)</f>
        <v>0</v>
      </c>
      <c r="BJ301" s="14" t="s">
        <v>86</v>
      </c>
      <c r="BK301" s="173">
        <f>ROUND(I301*H301,2)</f>
        <v>0</v>
      </c>
      <c r="BL301" s="14" t="s">
        <v>140</v>
      </c>
      <c r="BM301" s="172" t="s">
        <v>2528</v>
      </c>
    </row>
    <row r="302" spans="1:65" s="2" customFormat="1" ht="58.5">
      <c r="A302" s="31"/>
      <c r="B302" s="32"/>
      <c r="C302" s="33"/>
      <c r="D302" s="174" t="s">
        <v>143</v>
      </c>
      <c r="E302" s="33"/>
      <c r="F302" s="175" t="s">
        <v>2529</v>
      </c>
      <c r="G302" s="33"/>
      <c r="H302" s="33"/>
      <c r="I302" s="176"/>
      <c r="J302" s="33"/>
      <c r="K302" s="33"/>
      <c r="L302" s="36"/>
      <c r="M302" s="177"/>
      <c r="N302" s="178"/>
      <c r="O302" s="68"/>
      <c r="P302" s="68"/>
      <c r="Q302" s="68"/>
      <c r="R302" s="68"/>
      <c r="S302" s="68"/>
      <c r="T302" s="69"/>
      <c r="U302" s="31"/>
      <c r="V302" s="31"/>
      <c r="W302" s="31"/>
      <c r="X302" s="31"/>
      <c r="Y302" s="31"/>
      <c r="Z302" s="31"/>
      <c r="AA302" s="31"/>
      <c r="AB302" s="31"/>
      <c r="AC302" s="31"/>
      <c r="AD302" s="31"/>
      <c r="AE302" s="31"/>
      <c r="AT302" s="14" t="s">
        <v>143</v>
      </c>
      <c r="AU302" s="14" t="s">
        <v>78</v>
      </c>
    </row>
    <row r="303" spans="1:65" s="2" customFormat="1" ht="24.2" customHeight="1">
      <c r="A303" s="31"/>
      <c r="B303" s="32"/>
      <c r="C303" s="161" t="s">
        <v>606</v>
      </c>
      <c r="D303" s="161" t="s">
        <v>135</v>
      </c>
      <c r="E303" s="162" t="s">
        <v>2530</v>
      </c>
      <c r="F303" s="163" t="s">
        <v>2531</v>
      </c>
      <c r="G303" s="164" t="s">
        <v>574</v>
      </c>
      <c r="H303" s="165">
        <v>20</v>
      </c>
      <c r="I303" s="166"/>
      <c r="J303" s="167">
        <f>ROUND(I303*H303,2)</f>
        <v>0</v>
      </c>
      <c r="K303" s="163" t="s">
        <v>139</v>
      </c>
      <c r="L303" s="36"/>
      <c r="M303" s="168" t="s">
        <v>1</v>
      </c>
      <c r="N303" s="169" t="s">
        <v>43</v>
      </c>
      <c r="O303" s="68"/>
      <c r="P303" s="170">
        <f>O303*H303</f>
        <v>0</v>
      </c>
      <c r="Q303" s="170">
        <v>0</v>
      </c>
      <c r="R303" s="170">
        <f>Q303*H303</f>
        <v>0</v>
      </c>
      <c r="S303" s="170">
        <v>0</v>
      </c>
      <c r="T303" s="171">
        <f>S303*H303</f>
        <v>0</v>
      </c>
      <c r="U303" s="31"/>
      <c r="V303" s="31"/>
      <c r="W303" s="31"/>
      <c r="X303" s="31"/>
      <c r="Y303" s="31"/>
      <c r="Z303" s="31"/>
      <c r="AA303" s="31"/>
      <c r="AB303" s="31"/>
      <c r="AC303" s="31"/>
      <c r="AD303" s="31"/>
      <c r="AE303" s="31"/>
      <c r="AR303" s="172" t="s">
        <v>140</v>
      </c>
      <c r="AT303" s="172" t="s">
        <v>135</v>
      </c>
      <c r="AU303" s="172" t="s">
        <v>78</v>
      </c>
      <c r="AY303" s="14" t="s">
        <v>141</v>
      </c>
      <c r="BE303" s="173">
        <f>IF(N303="základní",J303,0)</f>
        <v>0</v>
      </c>
      <c r="BF303" s="173">
        <f>IF(N303="snížená",J303,0)</f>
        <v>0</v>
      </c>
      <c r="BG303" s="173">
        <f>IF(N303="zákl. přenesená",J303,0)</f>
        <v>0</v>
      </c>
      <c r="BH303" s="173">
        <f>IF(N303="sníž. přenesená",J303,0)</f>
        <v>0</v>
      </c>
      <c r="BI303" s="173">
        <f>IF(N303="nulová",J303,0)</f>
        <v>0</v>
      </c>
      <c r="BJ303" s="14" t="s">
        <v>86</v>
      </c>
      <c r="BK303" s="173">
        <f>ROUND(I303*H303,2)</f>
        <v>0</v>
      </c>
      <c r="BL303" s="14" t="s">
        <v>140</v>
      </c>
      <c r="BM303" s="172" t="s">
        <v>2532</v>
      </c>
    </row>
    <row r="304" spans="1:65" s="2" customFormat="1" ht="58.5">
      <c r="A304" s="31"/>
      <c r="B304" s="32"/>
      <c r="C304" s="33"/>
      <c r="D304" s="174" t="s">
        <v>143</v>
      </c>
      <c r="E304" s="33"/>
      <c r="F304" s="175" t="s">
        <v>2533</v>
      </c>
      <c r="G304" s="33"/>
      <c r="H304" s="33"/>
      <c r="I304" s="176"/>
      <c r="J304" s="33"/>
      <c r="K304" s="33"/>
      <c r="L304" s="36"/>
      <c r="M304" s="177"/>
      <c r="N304" s="178"/>
      <c r="O304" s="68"/>
      <c r="P304" s="68"/>
      <c r="Q304" s="68"/>
      <c r="R304" s="68"/>
      <c r="S304" s="68"/>
      <c r="T304" s="69"/>
      <c r="U304" s="31"/>
      <c r="V304" s="31"/>
      <c r="W304" s="31"/>
      <c r="X304" s="31"/>
      <c r="Y304" s="31"/>
      <c r="Z304" s="31"/>
      <c r="AA304" s="31"/>
      <c r="AB304" s="31"/>
      <c r="AC304" s="31"/>
      <c r="AD304" s="31"/>
      <c r="AE304" s="31"/>
      <c r="AT304" s="14" t="s">
        <v>143</v>
      </c>
      <c r="AU304" s="14" t="s">
        <v>78</v>
      </c>
    </row>
    <row r="305" spans="1:65" s="2" customFormat="1" ht="21.75" customHeight="1">
      <c r="A305" s="31"/>
      <c r="B305" s="32"/>
      <c r="C305" s="161" t="s">
        <v>611</v>
      </c>
      <c r="D305" s="161" t="s">
        <v>135</v>
      </c>
      <c r="E305" s="162" t="s">
        <v>2534</v>
      </c>
      <c r="F305" s="163" t="s">
        <v>2535</v>
      </c>
      <c r="G305" s="164" t="s">
        <v>574</v>
      </c>
      <c r="H305" s="165">
        <v>100</v>
      </c>
      <c r="I305" s="166"/>
      <c r="J305" s="167">
        <f>ROUND(I305*H305,2)</f>
        <v>0</v>
      </c>
      <c r="K305" s="163" t="s">
        <v>139</v>
      </c>
      <c r="L305" s="36"/>
      <c r="M305" s="168" t="s">
        <v>1</v>
      </c>
      <c r="N305" s="169" t="s">
        <v>43</v>
      </c>
      <c r="O305" s="68"/>
      <c r="P305" s="170">
        <f>O305*H305</f>
        <v>0</v>
      </c>
      <c r="Q305" s="170">
        <v>0</v>
      </c>
      <c r="R305" s="170">
        <f>Q305*H305</f>
        <v>0</v>
      </c>
      <c r="S305" s="170">
        <v>0</v>
      </c>
      <c r="T305" s="171">
        <f>S305*H305</f>
        <v>0</v>
      </c>
      <c r="U305" s="31"/>
      <c r="V305" s="31"/>
      <c r="W305" s="31"/>
      <c r="X305" s="31"/>
      <c r="Y305" s="31"/>
      <c r="Z305" s="31"/>
      <c r="AA305" s="31"/>
      <c r="AB305" s="31"/>
      <c r="AC305" s="31"/>
      <c r="AD305" s="31"/>
      <c r="AE305" s="31"/>
      <c r="AR305" s="172" t="s">
        <v>140</v>
      </c>
      <c r="AT305" s="172" t="s">
        <v>135</v>
      </c>
      <c r="AU305" s="172" t="s">
        <v>78</v>
      </c>
      <c r="AY305" s="14" t="s">
        <v>141</v>
      </c>
      <c r="BE305" s="173">
        <f>IF(N305="základní",J305,0)</f>
        <v>0</v>
      </c>
      <c r="BF305" s="173">
        <f>IF(N305="snížená",J305,0)</f>
        <v>0</v>
      </c>
      <c r="BG305" s="173">
        <f>IF(N305="zákl. přenesená",J305,0)</f>
        <v>0</v>
      </c>
      <c r="BH305" s="173">
        <f>IF(N305="sníž. přenesená",J305,0)</f>
        <v>0</v>
      </c>
      <c r="BI305" s="173">
        <f>IF(N305="nulová",J305,0)</f>
        <v>0</v>
      </c>
      <c r="BJ305" s="14" t="s">
        <v>86</v>
      </c>
      <c r="BK305" s="173">
        <f>ROUND(I305*H305,2)</f>
        <v>0</v>
      </c>
      <c r="BL305" s="14" t="s">
        <v>140</v>
      </c>
      <c r="BM305" s="172" t="s">
        <v>2536</v>
      </c>
    </row>
    <row r="306" spans="1:65" s="2" customFormat="1" ht="58.5">
      <c r="A306" s="31"/>
      <c r="B306" s="32"/>
      <c r="C306" s="33"/>
      <c r="D306" s="174" t="s">
        <v>143</v>
      </c>
      <c r="E306" s="33"/>
      <c r="F306" s="175" t="s">
        <v>2537</v>
      </c>
      <c r="G306" s="33"/>
      <c r="H306" s="33"/>
      <c r="I306" s="176"/>
      <c r="J306" s="33"/>
      <c r="K306" s="33"/>
      <c r="L306" s="36"/>
      <c r="M306" s="177"/>
      <c r="N306" s="178"/>
      <c r="O306" s="68"/>
      <c r="P306" s="68"/>
      <c r="Q306" s="68"/>
      <c r="R306" s="68"/>
      <c r="S306" s="68"/>
      <c r="T306" s="69"/>
      <c r="U306" s="31"/>
      <c r="V306" s="31"/>
      <c r="W306" s="31"/>
      <c r="X306" s="31"/>
      <c r="Y306" s="31"/>
      <c r="Z306" s="31"/>
      <c r="AA306" s="31"/>
      <c r="AB306" s="31"/>
      <c r="AC306" s="31"/>
      <c r="AD306" s="31"/>
      <c r="AE306" s="31"/>
      <c r="AT306" s="14" t="s">
        <v>143</v>
      </c>
      <c r="AU306" s="14" t="s">
        <v>78</v>
      </c>
    </row>
    <row r="307" spans="1:65" s="2" customFormat="1" ht="21.75" customHeight="1">
      <c r="A307" s="31"/>
      <c r="B307" s="32"/>
      <c r="C307" s="161" t="s">
        <v>616</v>
      </c>
      <c r="D307" s="161" t="s">
        <v>135</v>
      </c>
      <c r="E307" s="162" t="s">
        <v>2538</v>
      </c>
      <c r="F307" s="163" t="s">
        <v>2539</v>
      </c>
      <c r="G307" s="164" t="s">
        <v>574</v>
      </c>
      <c r="H307" s="165">
        <v>20</v>
      </c>
      <c r="I307" s="166"/>
      <c r="J307" s="167">
        <f>ROUND(I307*H307,2)</f>
        <v>0</v>
      </c>
      <c r="K307" s="163" t="s">
        <v>139</v>
      </c>
      <c r="L307" s="36"/>
      <c r="M307" s="168" t="s">
        <v>1</v>
      </c>
      <c r="N307" s="169" t="s">
        <v>43</v>
      </c>
      <c r="O307" s="68"/>
      <c r="P307" s="170">
        <f>O307*H307</f>
        <v>0</v>
      </c>
      <c r="Q307" s="170">
        <v>0</v>
      </c>
      <c r="R307" s="170">
        <f>Q307*H307</f>
        <v>0</v>
      </c>
      <c r="S307" s="170">
        <v>0</v>
      </c>
      <c r="T307" s="171">
        <f>S307*H307</f>
        <v>0</v>
      </c>
      <c r="U307" s="31"/>
      <c r="V307" s="31"/>
      <c r="W307" s="31"/>
      <c r="X307" s="31"/>
      <c r="Y307" s="31"/>
      <c r="Z307" s="31"/>
      <c r="AA307" s="31"/>
      <c r="AB307" s="31"/>
      <c r="AC307" s="31"/>
      <c r="AD307" s="31"/>
      <c r="AE307" s="31"/>
      <c r="AR307" s="172" t="s">
        <v>140</v>
      </c>
      <c r="AT307" s="172" t="s">
        <v>135</v>
      </c>
      <c r="AU307" s="172" t="s">
        <v>78</v>
      </c>
      <c r="AY307" s="14" t="s">
        <v>141</v>
      </c>
      <c r="BE307" s="173">
        <f>IF(N307="základní",J307,0)</f>
        <v>0</v>
      </c>
      <c r="BF307" s="173">
        <f>IF(N307="snížená",J307,0)</f>
        <v>0</v>
      </c>
      <c r="BG307" s="173">
        <f>IF(N307="zákl. přenesená",J307,0)</f>
        <v>0</v>
      </c>
      <c r="BH307" s="173">
        <f>IF(N307="sníž. přenesená",J307,0)</f>
        <v>0</v>
      </c>
      <c r="BI307" s="173">
        <f>IF(N307="nulová",J307,0)</f>
        <v>0</v>
      </c>
      <c r="BJ307" s="14" t="s">
        <v>86</v>
      </c>
      <c r="BK307" s="173">
        <f>ROUND(I307*H307,2)</f>
        <v>0</v>
      </c>
      <c r="BL307" s="14" t="s">
        <v>140</v>
      </c>
      <c r="BM307" s="172" t="s">
        <v>2540</v>
      </c>
    </row>
    <row r="308" spans="1:65" s="2" customFormat="1" ht="58.5">
      <c r="A308" s="31"/>
      <c r="B308" s="32"/>
      <c r="C308" s="33"/>
      <c r="D308" s="174" t="s">
        <v>143</v>
      </c>
      <c r="E308" s="33"/>
      <c r="F308" s="175" t="s">
        <v>2541</v>
      </c>
      <c r="G308" s="33"/>
      <c r="H308" s="33"/>
      <c r="I308" s="176"/>
      <c r="J308" s="33"/>
      <c r="K308" s="33"/>
      <c r="L308" s="36"/>
      <c r="M308" s="177"/>
      <c r="N308" s="178"/>
      <c r="O308" s="68"/>
      <c r="P308" s="68"/>
      <c r="Q308" s="68"/>
      <c r="R308" s="68"/>
      <c r="S308" s="68"/>
      <c r="T308" s="69"/>
      <c r="U308" s="31"/>
      <c r="V308" s="31"/>
      <c r="W308" s="31"/>
      <c r="X308" s="31"/>
      <c r="Y308" s="31"/>
      <c r="Z308" s="31"/>
      <c r="AA308" s="31"/>
      <c r="AB308" s="31"/>
      <c r="AC308" s="31"/>
      <c r="AD308" s="31"/>
      <c r="AE308" s="31"/>
      <c r="AT308" s="14" t="s">
        <v>143</v>
      </c>
      <c r="AU308" s="14" t="s">
        <v>78</v>
      </c>
    </row>
    <row r="309" spans="1:65" s="2" customFormat="1" ht="24.2" customHeight="1">
      <c r="A309" s="31"/>
      <c r="B309" s="32"/>
      <c r="C309" s="161" t="s">
        <v>621</v>
      </c>
      <c r="D309" s="161" t="s">
        <v>135</v>
      </c>
      <c r="E309" s="162" t="s">
        <v>2542</v>
      </c>
      <c r="F309" s="163" t="s">
        <v>2543</v>
      </c>
      <c r="G309" s="164" t="s">
        <v>574</v>
      </c>
      <c r="H309" s="165">
        <v>20</v>
      </c>
      <c r="I309" s="166"/>
      <c r="J309" s="167">
        <f>ROUND(I309*H309,2)</f>
        <v>0</v>
      </c>
      <c r="K309" s="163" t="s">
        <v>139</v>
      </c>
      <c r="L309" s="36"/>
      <c r="M309" s="168" t="s">
        <v>1</v>
      </c>
      <c r="N309" s="169" t="s">
        <v>43</v>
      </c>
      <c r="O309" s="68"/>
      <c r="P309" s="170">
        <f>O309*H309</f>
        <v>0</v>
      </c>
      <c r="Q309" s="170">
        <v>0</v>
      </c>
      <c r="R309" s="170">
        <f>Q309*H309</f>
        <v>0</v>
      </c>
      <c r="S309" s="170">
        <v>0</v>
      </c>
      <c r="T309" s="171">
        <f>S309*H309</f>
        <v>0</v>
      </c>
      <c r="U309" s="31"/>
      <c r="V309" s="31"/>
      <c r="W309" s="31"/>
      <c r="X309" s="31"/>
      <c r="Y309" s="31"/>
      <c r="Z309" s="31"/>
      <c r="AA309" s="31"/>
      <c r="AB309" s="31"/>
      <c r="AC309" s="31"/>
      <c r="AD309" s="31"/>
      <c r="AE309" s="31"/>
      <c r="AR309" s="172" t="s">
        <v>140</v>
      </c>
      <c r="AT309" s="172" t="s">
        <v>135</v>
      </c>
      <c r="AU309" s="172" t="s">
        <v>78</v>
      </c>
      <c r="AY309" s="14" t="s">
        <v>141</v>
      </c>
      <c r="BE309" s="173">
        <f>IF(N309="základní",J309,0)</f>
        <v>0</v>
      </c>
      <c r="BF309" s="173">
        <f>IF(N309="snížená",J309,0)</f>
        <v>0</v>
      </c>
      <c r="BG309" s="173">
        <f>IF(N309="zákl. přenesená",J309,0)</f>
        <v>0</v>
      </c>
      <c r="BH309" s="173">
        <f>IF(N309="sníž. přenesená",J309,0)</f>
        <v>0</v>
      </c>
      <c r="BI309" s="173">
        <f>IF(N309="nulová",J309,0)</f>
        <v>0</v>
      </c>
      <c r="BJ309" s="14" t="s">
        <v>86</v>
      </c>
      <c r="BK309" s="173">
        <f>ROUND(I309*H309,2)</f>
        <v>0</v>
      </c>
      <c r="BL309" s="14" t="s">
        <v>140</v>
      </c>
      <c r="BM309" s="172" t="s">
        <v>2544</v>
      </c>
    </row>
    <row r="310" spans="1:65" s="2" customFormat="1" ht="58.5">
      <c r="A310" s="31"/>
      <c r="B310" s="32"/>
      <c r="C310" s="33"/>
      <c r="D310" s="174" t="s">
        <v>143</v>
      </c>
      <c r="E310" s="33"/>
      <c r="F310" s="175" t="s">
        <v>2545</v>
      </c>
      <c r="G310" s="33"/>
      <c r="H310" s="33"/>
      <c r="I310" s="176"/>
      <c r="J310" s="33"/>
      <c r="K310" s="33"/>
      <c r="L310" s="36"/>
      <c r="M310" s="177"/>
      <c r="N310" s="178"/>
      <c r="O310" s="68"/>
      <c r="P310" s="68"/>
      <c r="Q310" s="68"/>
      <c r="R310" s="68"/>
      <c r="S310" s="68"/>
      <c r="T310" s="69"/>
      <c r="U310" s="31"/>
      <c r="V310" s="31"/>
      <c r="W310" s="31"/>
      <c r="X310" s="31"/>
      <c r="Y310" s="31"/>
      <c r="Z310" s="31"/>
      <c r="AA310" s="31"/>
      <c r="AB310" s="31"/>
      <c r="AC310" s="31"/>
      <c r="AD310" s="31"/>
      <c r="AE310" s="31"/>
      <c r="AT310" s="14" t="s">
        <v>143</v>
      </c>
      <c r="AU310" s="14" t="s">
        <v>78</v>
      </c>
    </row>
    <row r="311" spans="1:65" s="2" customFormat="1" ht="21.75" customHeight="1">
      <c r="A311" s="31"/>
      <c r="B311" s="32"/>
      <c r="C311" s="161" t="s">
        <v>626</v>
      </c>
      <c r="D311" s="161" t="s">
        <v>135</v>
      </c>
      <c r="E311" s="162" t="s">
        <v>2546</v>
      </c>
      <c r="F311" s="163" t="s">
        <v>2547</v>
      </c>
      <c r="G311" s="164" t="s">
        <v>574</v>
      </c>
      <c r="H311" s="165">
        <v>10</v>
      </c>
      <c r="I311" s="166"/>
      <c r="J311" s="167">
        <f>ROUND(I311*H311,2)</f>
        <v>0</v>
      </c>
      <c r="K311" s="163" t="s">
        <v>139</v>
      </c>
      <c r="L311" s="36"/>
      <c r="M311" s="168" t="s">
        <v>1</v>
      </c>
      <c r="N311" s="169" t="s">
        <v>43</v>
      </c>
      <c r="O311" s="68"/>
      <c r="P311" s="170">
        <f>O311*H311</f>
        <v>0</v>
      </c>
      <c r="Q311" s="170">
        <v>0</v>
      </c>
      <c r="R311" s="170">
        <f>Q311*H311</f>
        <v>0</v>
      </c>
      <c r="S311" s="170">
        <v>0</v>
      </c>
      <c r="T311" s="171">
        <f>S311*H311</f>
        <v>0</v>
      </c>
      <c r="U311" s="31"/>
      <c r="V311" s="31"/>
      <c r="W311" s="31"/>
      <c r="X311" s="31"/>
      <c r="Y311" s="31"/>
      <c r="Z311" s="31"/>
      <c r="AA311" s="31"/>
      <c r="AB311" s="31"/>
      <c r="AC311" s="31"/>
      <c r="AD311" s="31"/>
      <c r="AE311" s="31"/>
      <c r="AR311" s="172" t="s">
        <v>140</v>
      </c>
      <c r="AT311" s="172" t="s">
        <v>135</v>
      </c>
      <c r="AU311" s="172" t="s">
        <v>78</v>
      </c>
      <c r="AY311" s="14" t="s">
        <v>141</v>
      </c>
      <c r="BE311" s="173">
        <f>IF(N311="základní",J311,0)</f>
        <v>0</v>
      </c>
      <c r="BF311" s="173">
        <f>IF(N311="snížená",J311,0)</f>
        <v>0</v>
      </c>
      <c r="BG311" s="173">
        <f>IF(N311="zákl. přenesená",J311,0)</f>
        <v>0</v>
      </c>
      <c r="BH311" s="173">
        <f>IF(N311="sníž. přenesená",J311,0)</f>
        <v>0</v>
      </c>
      <c r="BI311" s="173">
        <f>IF(N311="nulová",J311,0)</f>
        <v>0</v>
      </c>
      <c r="BJ311" s="14" t="s">
        <v>86</v>
      </c>
      <c r="BK311" s="173">
        <f>ROUND(I311*H311,2)</f>
        <v>0</v>
      </c>
      <c r="BL311" s="14" t="s">
        <v>140</v>
      </c>
      <c r="BM311" s="172" t="s">
        <v>2548</v>
      </c>
    </row>
    <row r="312" spans="1:65" s="2" customFormat="1" ht="58.5">
      <c r="A312" s="31"/>
      <c r="B312" s="32"/>
      <c r="C312" s="33"/>
      <c r="D312" s="174" t="s">
        <v>143</v>
      </c>
      <c r="E312" s="33"/>
      <c r="F312" s="175" t="s">
        <v>2549</v>
      </c>
      <c r="G312" s="33"/>
      <c r="H312" s="33"/>
      <c r="I312" s="176"/>
      <c r="J312" s="33"/>
      <c r="K312" s="33"/>
      <c r="L312" s="36"/>
      <c r="M312" s="177"/>
      <c r="N312" s="178"/>
      <c r="O312" s="68"/>
      <c r="P312" s="68"/>
      <c r="Q312" s="68"/>
      <c r="R312" s="68"/>
      <c r="S312" s="68"/>
      <c r="T312" s="69"/>
      <c r="U312" s="31"/>
      <c r="V312" s="31"/>
      <c r="W312" s="31"/>
      <c r="X312" s="31"/>
      <c r="Y312" s="31"/>
      <c r="Z312" s="31"/>
      <c r="AA312" s="31"/>
      <c r="AB312" s="31"/>
      <c r="AC312" s="31"/>
      <c r="AD312" s="31"/>
      <c r="AE312" s="31"/>
      <c r="AT312" s="14" t="s">
        <v>143</v>
      </c>
      <c r="AU312" s="14" t="s">
        <v>78</v>
      </c>
    </row>
    <row r="313" spans="1:65" s="2" customFormat="1" ht="24.2" customHeight="1">
      <c r="A313" s="31"/>
      <c r="B313" s="32"/>
      <c r="C313" s="161" t="s">
        <v>631</v>
      </c>
      <c r="D313" s="161" t="s">
        <v>135</v>
      </c>
      <c r="E313" s="162" t="s">
        <v>2550</v>
      </c>
      <c r="F313" s="163" t="s">
        <v>2551</v>
      </c>
      <c r="G313" s="164" t="s">
        <v>574</v>
      </c>
      <c r="H313" s="165">
        <v>20</v>
      </c>
      <c r="I313" s="166"/>
      <c r="J313" s="167">
        <f>ROUND(I313*H313,2)</f>
        <v>0</v>
      </c>
      <c r="K313" s="163" t="s">
        <v>139</v>
      </c>
      <c r="L313" s="36"/>
      <c r="M313" s="168" t="s">
        <v>1</v>
      </c>
      <c r="N313" s="169" t="s">
        <v>43</v>
      </c>
      <c r="O313" s="68"/>
      <c r="P313" s="170">
        <f>O313*H313</f>
        <v>0</v>
      </c>
      <c r="Q313" s="170">
        <v>0</v>
      </c>
      <c r="R313" s="170">
        <f>Q313*H313</f>
        <v>0</v>
      </c>
      <c r="S313" s="170">
        <v>0</v>
      </c>
      <c r="T313" s="171">
        <f>S313*H313</f>
        <v>0</v>
      </c>
      <c r="U313" s="31"/>
      <c r="V313" s="31"/>
      <c r="W313" s="31"/>
      <c r="X313" s="31"/>
      <c r="Y313" s="31"/>
      <c r="Z313" s="31"/>
      <c r="AA313" s="31"/>
      <c r="AB313" s="31"/>
      <c r="AC313" s="31"/>
      <c r="AD313" s="31"/>
      <c r="AE313" s="31"/>
      <c r="AR313" s="172" t="s">
        <v>140</v>
      </c>
      <c r="AT313" s="172" t="s">
        <v>135</v>
      </c>
      <c r="AU313" s="172" t="s">
        <v>78</v>
      </c>
      <c r="AY313" s="14" t="s">
        <v>141</v>
      </c>
      <c r="BE313" s="173">
        <f>IF(N313="základní",J313,0)</f>
        <v>0</v>
      </c>
      <c r="BF313" s="173">
        <f>IF(N313="snížená",J313,0)</f>
        <v>0</v>
      </c>
      <c r="BG313" s="173">
        <f>IF(N313="zákl. přenesená",J313,0)</f>
        <v>0</v>
      </c>
      <c r="BH313" s="173">
        <f>IF(N313="sníž. přenesená",J313,0)</f>
        <v>0</v>
      </c>
      <c r="BI313" s="173">
        <f>IF(N313="nulová",J313,0)</f>
        <v>0</v>
      </c>
      <c r="BJ313" s="14" t="s">
        <v>86</v>
      </c>
      <c r="BK313" s="173">
        <f>ROUND(I313*H313,2)</f>
        <v>0</v>
      </c>
      <c r="BL313" s="14" t="s">
        <v>140</v>
      </c>
      <c r="BM313" s="172" t="s">
        <v>2552</v>
      </c>
    </row>
    <row r="314" spans="1:65" s="2" customFormat="1" ht="58.5">
      <c r="A314" s="31"/>
      <c r="B314" s="32"/>
      <c r="C314" s="33"/>
      <c r="D314" s="174" t="s">
        <v>143</v>
      </c>
      <c r="E314" s="33"/>
      <c r="F314" s="175" t="s">
        <v>2553</v>
      </c>
      <c r="G314" s="33"/>
      <c r="H314" s="33"/>
      <c r="I314" s="176"/>
      <c r="J314" s="33"/>
      <c r="K314" s="33"/>
      <c r="L314" s="36"/>
      <c r="M314" s="177"/>
      <c r="N314" s="178"/>
      <c r="O314" s="68"/>
      <c r="P314" s="68"/>
      <c r="Q314" s="68"/>
      <c r="R314" s="68"/>
      <c r="S314" s="68"/>
      <c r="T314" s="69"/>
      <c r="U314" s="31"/>
      <c r="V314" s="31"/>
      <c r="W314" s="31"/>
      <c r="X314" s="31"/>
      <c r="Y314" s="31"/>
      <c r="Z314" s="31"/>
      <c r="AA314" s="31"/>
      <c r="AB314" s="31"/>
      <c r="AC314" s="31"/>
      <c r="AD314" s="31"/>
      <c r="AE314" s="31"/>
      <c r="AT314" s="14" t="s">
        <v>143</v>
      </c>
      <c r="AU314" s="14" t="s">
        <v>78</v>
      </c>
    </row>
    <row r="315" spans="1:65" s="2" customFormat="1" ht="24.2" customHeight="1">
      <c r="A315" s="31"/>
      <c r="B315" s="32"/>
      <c r="C315" s="161" t="s">
        <v>636</v>
      </c>
      <c r="D315" s="161" t="s">
        <v>135</v>
      </c>
      <c r="E315" s="162" t="s">
        <v>2554</v>
      </c>
      <c r="F315" s="163" t="s">
        <v>2555</v>
      </c>
      <c r="G315" s="164" t="s">
        <v>172</v>
      </c>
      <c r="H315" s="165">
        <v>40</v>
      </c>
      <c r="I315" s="166"/>
      <c r="J315" s="167">
        <f>ROUND(I315*H315,2)</f>
        <v>0</v>
      </c>
      <c r="K315" s="163" t="s">
        <v>139</v>
      </c>
      <c r="L315" s="36"/>
      <c r="M315" s="168" t="s">
        <v>1</v>
      </c>
      <c r="N315" s="169" t="s">
        <v>43</v>
      </c>
      <c r="O315" s="68"/>
      <c r="P315" s="170">
        <f>O315*H315</f>
        <v>0</v>
      </c>
      <c r="Q315" s="170">
        <v>0</v>
      </c>
      <c r="R315" s="170">
        <f>Q315*H315</f>
        <v>0</v>
      </c>
      <c r="S315" s="170">
        <v>0</v>
      </c>
      <c r="T315" s="171">
        <f>S315*H315</f>
        <v>0</v>
      </c>
      <c r="U315" s="31"/>
      <c r="V315" s="31"/>
      <c r="W315" s="31"/>
      <c r="X315" s="31"/>
      <c r="Y315" s="31"/>
      <c r="Z315" s="31"/>
      <c r="AA315" s="31"/>
      <c r="AB315" s="31"/>
      <c r="AC315" s="31"/>
      <c r="AD315" s="31"/>
      <c r="AE315" s="31"/>
      <c r="AR315" s="172" t="s">
        <v>140</v>
      </c>
      <c r="AT315" s="172" t="s">
        <v>135</v>
      </c>
      <c r="AU315" s="172" t="s">
        <v>78</v>
      </c>
      <c r="AY315" s="14" t="s">
        <v>141</v>
      </c>
      <c r="BE315" s="173">
        <f>IF(N315="základní",J315,0)</f>
        <v>0</v>
      </c>
      <c r="BF315" s="173">
        <f>IF(N315="snížená",J315,0)</f>
        <v>0</v>
      </c>
      <c r="BG315" s="173">
        <f>IF(N315="zákl. přenesená",J315,0)</f>
        <v>0</v>
      </c>
      <c r="BH315" s="173">
        <f>IF(N315="sníž. přenesená",J315,0)</f>
        <v>0</v>
      </c>
      <c r="BI315" s="173">
        <f>IF(N315="nulová",J315,0)</f>
        <v>0</v>
      </c>
      <c r="BJ315" s="14" t="s">
        <v>86</v>
      </c>
      <c r="BK315" s="173">
        <f>ROUND(I315*H315,2)</f>
        <v>0</v>
      </c>
      <c r="BL315" s="14" t="s">
        <v>140</v>
      </c>
      <c r="BM315" s="172" t="s">
        <v>2556</v>
      </c>
    </row>
    <row r="316" spans="1:65" s="2" customFormat="1" ht="39">
      <c r="A316" s="31"/>
      <c r="B316" s="32"/>
      <c r="C316" s="33"/>
      <c r="D316" s="174" t="s">
        <v>143</v>
      </c>
      <c r="E316" s="33"/>
      <c r="F316" s="175" t="s">
        <v>2557</v>
      </c>
      <c r="G316" s="33"/>
      <c r="H316" s="33"/>
      <c r="I316" s="176"/>
      <c r="J316" s="33"/>
      <c r="K316" s="33"/>
      <c r="L316" s="36"/>
      <c r="M316" s="177"/>
      <c r="N316" s="178"/>
      <c r="O316" s="68"/>
      <c r="P316" s="68"/>
      <c r="Q316" s="68"/>
      <c r="R316" s="68"/>
      <c r="S316" s="68"/>
      <c r="T316" s="69"/>
      <c r="U316" s="31"/>
      <c r="V316" s="31"/>
      <c r="W316" s="31"/>
      <c r="X316" s="31"/>
      <c r="Y316" s="31"/>
      <c r="Z316" s="31"/>
      <c r="AA316" s="31"/>
      <c r="AB316" s="31"/>
      <c r="AC316" s="31"/>
      <c r="AD316" s="31"/>
      <c r="AE316" s="31"/>
      <c r="AT316" s="14" t="s">
        <v>143</v>
      </c>
      <c r="AU316" s="14" t="s">
        <v>78</v>
      </c>
    </row>
    <row r="317" spans="1:65" s="2" customFormat="1" ht="19.5">
      <c r="A317" s="31"/>
      <c r="B317" s="32"/>
      <c r="C317" s="33"/>
      <c r="D317" s="174" t="s">
        <v>224</v>
      </c>
      <c r="E317" s="33"/>
      <c r="F317" s="179" t="s">
        <v>2558</v>
      </c>
      <c r="G317" s="33"/>
      <c r="H317" s="33"/>
      <c r="I317" s="176"/>
      <c r="J317" s="33"/>
      <c r="K317" s="33"/>
      <c r="L317" s="36"/>
      <c r="M317" s="177"/>
      <c r="N317" s="178"/>
      <c r="O317" s="68"/>
      <c r="P317" s="68"/>
      <c r="Q317" s="68"/>
      <c r="R317" s="68"/>
      <c r="S317" s="68"/>
      <c r="T317" s="69"/>
      <c r="U317" s="31"/>
      <c r="V317" s="31"/>
      <c r="W317" s="31"/>
      <c r="X317" s="31"/>
      <c r="Y317" s="31"/>
      <c r="Z317" s="31"/>
      <c r="AA317" s="31"/>
      <c r="AB317" s="31"/>
      <c r="AC317" s="31"/>
      <c r="AD317" s="31"/>
      <c r="AE317" s="31"/>
      <c r="AT317" s="14" t="s">
        <v>224</v>
      </c>
      <c r="AU317" s="14" t="s">
        <v>78</v>
      </c>
    </row>
    <row r="318" spans="1:65" s="2" customFormat="1" ht="16.5" customHeight="1">
      <c r="A318" s="31"/>
      <c r="B318" s="32"/>
      <c r="C318" s="161" t="s">
        <v>642</v>
      </c>
      <c r="D318" s="161" t="s">
        <v>135</v>
      </c>
      <c r="E318" s="162" t="s">
        <v>2559</v>
      </c>
      <c r="F318" s="163" t="s">
        <v>2560</v>
      </c>
      <c r="G318" s="164" t="s">
        <v>172</v>
      </c>
      <c r="H318" s="165">
        <v>60</v>
      </c>
      <c r="I318" s="166"/>
      <c r="J318" s="167">
        <f>ROUND(I318*H318,2)</f>
        <v>0</v>
      </c>
      <c r="K318" s="163" t="s">
        <v>139</v>
      </c>
      <c r="L318" s="36"/>
      <c r="M318" s="168" t="s">
        <v>1</v>
      </c>
      <c r="N318" s="169" t="s">
        <v>43</v>
      </c>
      <c r="O318" s="68"/>
      <c r="P318" s="170">
        <f>O318*H318</f>
        <v>0</v>
      </c>
      <c r="Q318" s="170">
        <v>0</v>
      </c>
      <c r="R318" s="170">
        <f>Q318*H318</f>
        <v>0</v>
      </c>
      <c r="S318" s="170">
        <v>0</v>
      </c>
      <c r="T318" s="171">
        <f>S318*H318</f>
        <v>0</v>
      </c>
      <c r="U318" s="31"/>
      <c r="V318" s="31"/>
      <c r="W318" s="31"/>
      <c r="X318" s="31"/>
      <c r="Y318" s="31"/>
      <c r="Z318" s="31"/>
      <c r="AA318" s="31"/>
      <c r="AB318" s="31"/>
      <c r="AC318" s="31"/>
      <c r="AD318" s="31"/>
      <c r="AE318" s="31"/>
      <c r="AR318" s="172" t="s">
        <v>140</v>
      </c>
      <c r="AT318" s="172" t="s">
        <v>135</v>
      </c>
      <c r="AU318" s="172" t="s">
        <v>78</v>
      </c>
      <c r="AY318" s="14" t="s">
        <v>141</v>
      </c>
      <c r="BE318" s="173">
        <f>IF(N318="základní",J318,0)</f>
        <v>0</v>
      </c>
      <c r="BF318" s="173">
        <f>IF(N318="snížená",J318,0)</f>
        <v>0</v>
      </c>
      <c r="BG318" s="173">
        <f>IF(N318="zákl. přenesená",J318,0)</f>
        <v>0</v>
      </c>
      <c r="BH318" s="173">
        <f>IF(N318="sníž. přenesená",J318,0)</f>
        <v>0</v>
      </c>
      <c r="BI318" s="173">
        <f>IF(N318="nulová",J318,0)</f>
        <v>0</v>
      </c>
      <c r="BJ318" s="14" t="s">
        <v>86</v>
      </c>
      <c r="BK318" s="173">
        <f>ROUND(I318*H318,2)</f>
        <v>0</v>
      </c>
      <c r="BL318" s="14" t="s">
        <v>140</v>
      </c>
      <c r="BM318" s="172" t="s">
        <v>2561</v>
      </c>
    </row>
    <row r="319" spans="1:65" s="2" customFormat="1" ht="39">
      <c r="A319" s="31"/>
      <c r="B319" s="32"/>
      <c r="C319" s="33"/>
      <c r="D319" s="174" t="s">
        <v>143</v>
      </c>
      <c r="E319" s="33"/>
      <c r="F319" s="175" t="s">
        <v>2562</v>
      </c>
      <c r="G319" s="33"/>
      <c r="H319" s="33"/>
      <c r="I319" s="176"/>
      <c r="J319" s="33"/>
      <c r="K319" s="33"/>
      <c r="L319" s="36"/>
      <c r="M319" s="177"/>
      <c r="N319" s="178"/>
      <c r="O319" s="68"/>
      <c r="P319" s="68"/>
      <c r="Q319" s="68"/>
      <c r="R319" s="68"/>
      <c r="S319" s="68"/>
      <c r="T319" s="69"/>
      <c r="U319" s="31"/>
      <c r="V319" s="31"/>
      <c r="W319" s="31"/>
      <c r="X319" s="31"/>
      <c r="Y319" s="31"/>
      <c r="Z319" s="31"/>
      <c r="AA319" s="31"/>
      <c r="AB319" s="31"/>
      <c r="AC319" s="31"/>
      <c r="AD319" s="31"/>
      <c r="AE319" s="31"/>
      <c r="AT319" s="14" t="s">
        <v>143</v>
      </c>
      <c r="AU319" s="14" t="s">
        <v>78</v>
      </c>
    </row>
    <row r="320" spans="1:65" s="2" customFormat="1" ht="19.5">
      <c r="A320" s="31"/>
      <c r="B320" s="32"/>
      <c r="C320" s="33"/>
      <c r="D320" s="174" t="s">
        <v>224</v>
      </c>
      <c r="E320" s="33"/>
      <c r="F320" s="179" t="s">
        <v>2563</v>
      </c>
      <c r="G320" s="33"/>
      <c r="H320" s="33"/>
      <c r="I320" s="176"/>
      <c r="J320" s="33"/>
      <c r="K320" s="33"/>
      <c r="L320" s="36"/>
      <c r="M320" s="177"/>
      <c r="N320" s="178"/>
      <c r="O320" s="68"/>
      <c r="P320" s="68"/>
      <c r="Q320" s="68"/>
      <c r="R320" s="68"/>
      <c r="S320" s="68"/>
      <c r="T320" s="69"/>
      <c r="U320" s="31"/>
      <c r="V320" s="31"/>
      <c r="W320" s="31"/>
      <c r="X320" s="31"/>
      <c r="Y320" s="31"/>
      <c r="Z320" s="31"/>
      <c r="AA320" s="31"/>
      <c r="AB320" s="31"/>
      <c r="AC320" s="31"/>
      <c r="AD320" s="31"/>
      <c r="AE320" s="31"/>
      <c r="AT320" s="14" t="s">
        <v>224</v>
      </c>
      <c r="AU320" s="14" t="s">
        <v>78</v>
      </c>
    </row>
    <row r="321" spans="1:65" s="2" customFormat="1" ht="16.5" customHeight="1">
      <c r="A321" s="31"/>
      <c r="B321" s="32"/>
      <c r="C321" s="161" t="s">
        <v>647</v>
      </c>
      <c r="D321" s="161" t="s">
        <v>135</v>
      </c>
      <c r="E321" s="162" t="s">
        <v>2564</v>
      </c>
      <c r="F321" s="163" t="s">
        <v>2565</v>
      </c>
      <c r="G321" s="164" t="s">
        <v>172</v>
      </c>
      <c r="H321" s="165">
        <v>60</v>
      </c>
      <c r="I321" s="166"/>
      <c r="J321" s="167">
        <f>ROUND(I321*H321,2)</f>
        <v>0</v>
      </c>
      <c r="K321" s="163" t="s">
        <v>139</v>
      </c>
      <c r="L321" s="36"/>
      <c r="M321" s="168" t="s">
        <v>1</v>
      </c>
      <c r="N321" s="169" t="s">
        <v>43</v>
      </c>
      <c r="O321" s="68"/>
      <c r="P321" s="170">
        <f>O321*H321</f>
        <v>0</v>
      </c>
      <c r="Q321" s="170">
        <v>0</v>
      </c>
      <c r="R321" s="170">
        <f>Q321*H321</f>
        <v>0</v>
      </c>
      <c r="S321" s="170">
        <v>0</v>
      </c>
      <c r="T321" s="171">
        <f>S321*H321</f>
        <v>0</v>
      </c>
      <c r="U321" s="31"/>
      <c r="V321" s="31"/>
      <c r="W321" s="31"/>
      <c r="X321" s="31"/>
      <c r="Y321" s="31"/>
      <c r="Z321" s="31"/>
      <c r="AA321" s="31"/>
      <c r="AB321" s="31"/>
      <c r="AC321" s="31"/>
      <c r="AD321" s="31"/>
      <c r="AE321" s="31"/>
      <c r="AR321" s="172" t="s">
        <v>140</v>
      </c>
      <c r="AT321" s="172" t="s">
        <v>135</v>
      </c>
      <c r="AU321" s="172" t="s">
        <v>78</v>
      </c>
      <c r="AY321" s="14" t="s">
        <v>141</v>
      </c>
      <c r="BE321" s="173">
        <f>IF(N321="základní",J321,0)</f>
        <v>0</v>
      </c>
      <c r="BF321" s="173">
        <f>IF(N321="snížená",J321,0)</f>
        <v>0</v>
      </c>
      <c r="BG321" s="173">
        <f>IF(N321="zákl. přenesená",J321,0)</f>
        <v>0</v>
      </c>
      <c r="BH321" s="173">
        <f>IF(N321="sníž. přenesená",J321,0)</f>
        <v>0</v>
      </c>
      <c r="BI321" s="173">
        <f>IF(N321="nulová",J321,0)</f>
        <v>0</v>
      </c>
      <c r="BJ321" s="14" t="s">
        <v>86</v>
      </c>
      <c r="BK321" s="173">
        <f>ROUND(I321*H321,2)</f>
        <v>0</v>
      </c>
      <c r="BL321" s="14" t="s">
        <v>140</v>
      </c>
      <c r="BM321" s="172" t="s">
        <v>2566</v>
      </c>
    </row>
    <row r="322" spans="1:65" s="2" customFormat="1" ht="39">
      <c r="A322" s="31"/>
      <c r="B322" s="32"/>
      <c r="C322" s="33"/>
      <c r="D322" s="174" t="s">
        <v>143</v>
      </c>
      <c r="E322" s="33"/>
      <c r="F322" s="175" t="s">
        <v>2567</v>
      </c>
      <c r="G322" s="33"/>
      <c r="H322" s="33"/>
      <c r="I322" s="176"/>
      <c r="J322" s="33"/>
      <c r="K322" s="33"/>
      <c r="L322" s="36"/>
      <c r="M322" s="177"/>
      <c r="N322" s="178"/>
      <c r="O322" s="68"/>
      <c r="P322" s="68"/>
      <c r="Q322" s="68"/>
      <c r="R322" s="68"/>
      <c r="S322" s="68"/>
      <c r="T322" s="69"/>
      <c r="U322" s="31"/>
      <c r="V322" s="31"/>
      <c r="W322" s="31"/>
      <c r="X322" s="31"/>
      <c r="Y322" s="31"/>
      <c r="Z322" s="31"/>
      <c r="AA322" s="31"/>
      <c r="AB322" s="31"/>
      <c r="AC322" s="31"/>
      <c r="AD322" s="31"/>
      <c r="AE322" s="31"/>
      <c r="AT322" s="14" t="s">
        <v>143</v>
      </c>
      <c r="AU322" s="14" t="s">
        <v>78</v>
      </c>
    </row>
    <row r="323" spans="1:65" s="2" customFormat="1" ht="19.5">
      <c r="A323" s="31"/>
      <c r="B323" s="32"/>
      <c r="C323" s="33"/>
      <c r="D323" s="174" t="s">
        <v>224</v>
      </c>
      <c r="E323" s="33"/>
      <c r="F323" s="179" t="s">
        <v>2563</v>
      </c>
      <c r="G323" s="33"/>
      <c r="H323" s="33"/>
      <c r="I323" s="176"/>
      <c r="J323" s="33"/>
      <c r="K323" s="33"/>
      <c r="L323" s="36"/>
      <c r="M323" s="177"/>
      <c r="N323" s="178"/>
      <c r="O323" s="68"/>
      <c r="P323" s="68"/>
      <c r="Q323" s="68"/>
      <c r="R323" s="68"/>
      <c r="S323" s="68"/>
      <c r="T323" s="69"/>
      <c r="U323" s="31"/>
      <c r="V323" s="31"/>
      <c r="W323" s="31"/>
      <c r="X323" s="31"/>
      <c r="Y323" s="31"/>
      <c r="Z323" s="31"/>
      <c r="AA323" s="31"/>
      <c r="AB323" s="31"/>
      <c r="AC323" s="31"/>
      <c r="AD323" s="31"/>
      <c r="AE323" s="31"/>
      <c r="AT323" s="14" t="s">
        <v>224</v>
      </c>
      <c r="AU323" s="14" t="s">
        <v>78</v>
      </c>
    </row>
    <row r="324" spans="1:65" s="2" customFormat="1" ht="16.5" customHeight="1">
      <c r="A324" s="31"/>
      <c r="B324" s="32"/>
      <c r="C324" s="161" t="s">
        <v>652</v>
      </c>
      <c r="D324" s="161" t="s">
        <v>135</v>
      </c>
      <c r="E324" s="162" t="s">
        <v>2568</v>
      </c>
      <c r="F324" s="163" t="s">
        <v>2569</v>
      </c>
      <c r="G324" s="164" t="s">
        <v>172</v>
      </c>
      <c r="H324" s="165">
        <v>60</v>
      </c>
      <c r="I324" s="166"/>
      <c r="J324" s="167">
        <f>ROUND(I324*H324,2)</f>
        <v>0</v>
      </c>
      <c r="K324" s="163" t="s">
        <v>139</v>
      </c>
      <c r="L324" s="36"/>
      <c r="M324" s="168" t="s">
        <v>1</v>
      </c>
      <c r="N324" s="169" t="s">
        <v>43</v>
      </c>
      <c r="O324" s="68"/>
      <c r="P324" s="170">
        <f>O324*H324</f>
        <v>0</v>
      </c>
      <c r="Q324" s="170">
        <v>0</v>
      </c>
      <c r="R324" s="170">
        <f>Q324*H324</f>
        <v>0</v>
      </c>
      <c r="S324" s="170">
        <v>0</v>
      </c>
      <c r="T324" s="171">
        <f>S324*H324</f>
        <v>0</v>
      </c>
      <c r="U324" s="31"/>
      <c r="V324" s="31"/>
      <c r="W324" s="31"/>
      <c r="X324" s="31"/>
      <c r="Y324" s="31"/>
      <c r="Z324" s="31"/>
      <c r="AA324" s="31"/>
      <c r="AB324" s="31"/>
      <c r="AC324" s="31"/>
      <c r="AD324" s="31"/>
      <c r="AE324" s="31"/>
      <c r="AR324" s="172" t="s">
        <v>140</v>
      </c>
      <c r="AT324" s="172" t="s">
        <v>135</v>
      </c>
      <c r="AU324" s="172" t="s">
        <v>78</v>
      </c>
      <c r="AY324" s="14" t="s">
        <v>141</v>
      </c>
      <c r="BE324" s="173">
        <f>IF(N324="základní",J324,0)</f>
        <v>0</v>
      </c>
      <c r="BF324" s="173">
        <f>IF(N324="snížená",J324,0)</f>
        <v>0</v>
      </c>
      <c r="BG324" s="173">
        <f>IF(N324="zákl. přenesená",J324,0)</f>
        <v>0</v>
      </c>
      <c r="BH324" s="173">
        <f>IF(N324="sníž. přenesená",J324,0)</f>
        <v>0</v>
      </c>
      <c r="BI324" s="173">
        <f>IF(N324="nulová",J324,0)</f>
        <v>0</v>
      </c>
      <c r="BJ324" s="14" t="s">
        <v>86</v>
      </c>
      <c r="BK324" s="173">
        <f>ROUND(I324*H324,2)</f>
        <v>0</v>
      </c>
      <c r="BL324" s="14" t="s">
        <v>140</v>
      </c>
      <c r="BM324" s="172" t="s">
        <v>2570</v>
      </c>
    </row>
    <row r="325" spans="1:65" s="2" customFormat="1" ht="39">
      <c r="A325" s="31"/>
      <c r="B325" s="32"/>
      <c r="C325" s="33"/>
      <c r="D325" s="174" t="s">
        <v>143</v>
      </c>
      <c r="E325" s="33"/>
      <c r="F325" s="175" t="s">
        <v>2571</v>
      </c>
      <c r="G325" s="33"/>
      <c r="H325" s="33"/>
      <c r="I325" s="176"/>
      <c r="J325" s="33"/>
      <c r="K325" s="33"/>
      <c r="L325" s="36"/>
      <c r="M325" s="177"/>
      <c r="N325" s="178"/>
      <c r="O325" s="68"/>
      <c r="P325" s="68"/>
      <c r="Q325" s="68"/>
      <c r="R325" s="68"/>
      <c r="S325" s="68"/>
      <c r="T325" s="69"/>
      <c r="U325" s="31"/>
      <c r="V325" s="31"/>
      <c r="W325" s="31"/>
      <c r="X325" s="31"/>
      <c r="Y325" s="31"/>
      <c r="Z325" s="31"/>
      <c r="AA325" s="31"/>
      <c r="AB325" s="31"/>
      <c r="AC325" s="31"/>
      <c r="AD325" s="31"/>
      <c r="AE325" s="31"/>
      <c r="AT325" s="14" t="s">
        <v>143</v>
      </c>
      <c r="AU325" s="14" t="s">
        <v>78</v>
      </c>
    </row>
    <row r="326" spans="1:65" s="2" customFormat="1" ht="19.5">
      <c r="A326" s="31"/>
      <c r="B326" s="32"/>
      <c r="C326" s="33"/>
      <c r="D326" s="174" t="s">
        <v>224</v>
      </c>
      <c r="E326" s="33"/>
      <c r="F326" s="179" t="s">
        <v>2563</v>
      </c>
      <c r="G326" s="33"/>
      <c r="H326" s="33"/>
      <c r="I326" s="176"/>
      <c r="J326" s="33"/>
      <c r="K326" s="33"/>
      <c r="L326" s="36"/>
      <c r="M326" s="177"/>
      <c r="N326" s="178"/>
      <c r="O326" s="68"/>
      <c r="P326" s="68"/>
      <c r="Q326" s="68"/>
      <c r="R326" s="68"/>
      <c r="S326" s="68"/>
      <c r="T326" s="69"/>
      <c r="U326" s="31"/>
      <c r="V326" s="31"/>
      <c r="W326" s="31"/>
      <c r="X326" s="31"/>
      <c r="Y326" s="31"/>
      <c r="Z326" s="31"/>
      <c r="AA326" s="31"/>
      <c r="AB326" s="31"/>
      <c r="AC326" s="31"/>
      <c r="AD326" s="31"/>
      <c r="AE326" s="31"/>
      <c r="AT326" s="14" t="s">
        <v>224</v>
      </c>
      <c r="AU326" s="14" t="s">
        <v>78</v>
      </c>
    </row>
    <row r="327" spans="1:65" s="2" customFormat="1" ht="16.5" customHeight="1">
      <c r="A327" s="31"/>
      <c r="B327" s="32"/>
      <c r="C327" s="161" t="s">
        <v>657</v>
      </c>
      <c r="D327" s="161" t="s">
        <v>135</v>
      </c>
      <c r="E327" s="162" t="s">
        <v>2572</v>
      </c>
      <c r="F327" s="163" t="s">
        <v>2573</v>
      </c>
      <c r="G327" s="164" t="s">
        <v>503</v>
      </c>
      <c r="H327" s="165">
        <v>20</v>
      </c>
      <c r="I327" s="166"/>
      <c r="J327" s="167">
        <f>ROUND(I327*H327,2)</f>
        <v>0</v>
      </c>
      <c r="K327" s="163" t="s">
        <v>139</v>
      </c>
      <c r="L327" s="36"/>
      <c r="M327" s="168" t="s">
        <v>1</v>
      </c>
      <c r="N327" s="169" t="s">
        <v>43</v>
      </c>
      <c r="O327" s="68"/>
      <c r="P327" s="170">
        <f>O327*H327</f>
        <v>0</v>
      </c>
      <c r="Q327" s="170">
        <v>0</v>
      </c>
      <c r="R327" s="170">
        <f>Q327*H327</f>
        <v>0</v>
      </c>
      <c r="S327" s="170">
        <v>0</v>
      </c>
      <c r="T327" s="171">
        <f>S327*H327</f>
        <v>0</v>
      </c>
      <c r="U327" s="31"/>
      <c r="V327" s="31"/>
      <c r="W327" s="31"/>
      <c r="X327" s="31"/>
      <c r="Y327" s="31"/>
      <c r="Z327" s="31"/>
      <c r="AA327" s="31"/>
      <c r="AB327" s="31"/>
      <c r="AC327" s="31"/>
      <c r="AD327" s="31"/>
      <c r="AE327" s="31"/>
      <c r="AR327" s="172" t="s">
        <v>140</v>
      </c>
      <c r="AT327" s="172" t="s">
        <v>135</v>
      </c>
      <c r="AU327" s="172" t="s">
        <v>78</v>
      </c>
      <c r="AY327" s="14" t="s">
        <v>141</v>
      </c>
      <c r="BE327" s="173">
        <f>IF(N327="základní",J327,0)</f>
        <v>0</v>
      </c>
      <c r="BF327" s="173">
        <f>IF(N327="snížená",J327,0)</f>
        <v>0</v>
      </c>
      <c r="BG327" s="173">
        <f>IF(N327="zákl. přenesená",J327,0)</f>
        <v>0</v>
      </c>
      <c r="BH327" s="173">
        <f>IF(N327="sníž. přenesená",J327,0)</f>
        <v>0</v>
      </c>
      <c r="BI327" s="173">
        <f>IF(N327="nulová",J327,0)</f>
        <v>0</v>
      </c>
      <c r="BJ327" s="14" t="s">
        <v>86</v>
      </c>
      <c r="BK327" s="173">
        <f>ROUND(I327*H327,2)</f>
        <v>0</v>
      </c>
      <c r="BL327" s="14" t="s">
        <v>140</v>
      </c>
      <c r="BM327" s="172" t="s">
        <v>2574</v>
      </c>
    </row>
    <row r="328" spans="1:65" s="2" customFormat="1" ht="39">
      <c r="A328" s="31"/>
      <c r="B328" s="32"/>
      <c r="C328" s="33"/>
      <c r="D328" s="174" t="s">
        <v>143</v>
      </c>
      <c r="E328" s="33"/>
      <c r="F328" s="175" t="s">
        <v>2575</v>
      </c>
      <c r="G328" s="33"/>
      <c r="H328" s="33"/>
      <c r="I328" s="176"/>
      <c r="J328" s="33"/>
      <c r="K328" s="33"/>
      <c r="L328" s="36"/>
      <c r="M328" s="177"/>
      <c r="N328" s="178"/>
      <c r="O328" s="68"/>
      <c r="P328" s="68"/>
      <c r="Q328" s="68"/>
      <c r="R328" s="68"/>
      <c r="S328" s="68"/>
      <c r="T328" s="69"/>
      <c r="U328" s="31"/>
      <c r="V328" s="31"/>
      <c r="W328" s="31"/>
      <c r="X328" s="31"/>
      <c r="Y328" s="31"/>
      <c r="Z328" s="31"/>
      <c r="AA328" s="31"/>
      <c r="AB328" s="31"/>
      <c r="AC328" s="31"/>
      <c r="AD328" s="31"/>
      <c r="AE328" s="31"/>
      <c r="AT328" s="14" t="s">
        <v>143</v>
      </c>
      <c r="AU328" s="14" t="s">
        <v>78</v>
      </c>
    </row>
    <row r="329" spans="1:65" s="2" customFormat="1" ht="24.2" customHeight="1">
      <c r="A329" s="31"/>
      <c r="B329" s="32"/>
      <c r="C329" s="161" t="s">
        <v>662</v>
      </c>
      <c r="D329" s="161" t="s">
        <v>135</v>
      </c>
      <c r="E329" s="162" t="s">
        <v>2576</v>
      </c>
      <c r="F329" s="163" t="s">
        <v>2577</v>
      </c>
      <c r="G329" s="164" t="s">
        <v>503</v>
      </c>
      <c r="H329" s="165">
        <v>20</v>
      </c>
      <c r="I329" s="166"/>
      <c r="J329" s="167">
        <f>ROUND(I329*H329,2)</f>
        <v>0</v>
      </c>
      <c r="K329" s="163" t="s">
        <v>139</v>
      </c>
      <c r="L329" s="36"/>
      <c r="M329" s="168" t="s">
        <v>1</v>
      </c>
      <c r="N329" s="169" t="s">
        <v>43</v>
      </c>
      <c r="O329" s="68"/>
      <c r="P329" s="170">
        <f>O329*H329</f>
        <v>0</v>
      </c>
      <c r="Q329" s="170">
        <v>0</v>
      </c>
      <c r="R329" s="170">
        <f>Q329*H329</f>
        <v>0</v>
      </c>
      <c r="S329" s="170">
        <v>0</v>
      </c>
      <c r="T329" s="171">
        <f>S329*H329</f>
        <v>0</v>
      </c>
      <c r="U329" s="31"/>
      <c r="V329" s="31"/>
      <c r="W329" s="31"/>
      <c r="X329" s="31"/>
      <c r="Y329" s="31"/>
      <c r="Z329" s="31"/>
      <c r="AA329" s="31"/>
      <c r="AB329" s="31"/>
      <c r="AC329" s="31"/>
      <c r="AD329" s="31"/>
      <c r="AE329" s="31"/>
      <c r="AR329" s="172" t="s">
        <v>140</v>
      </c>
      <c r="AT329" s="172" t="s">
        <v>135</v>
      </c>
      <c r="AU329" s="172" t="s">
        <v>78</v>
      </c>
      <c r="AY329" s="14" t="s">
        <v>141</v>
      </c>
      <c r="BE329" s="173">
        <f>IF(N329="základní",J329,0)</f>
        <v>0</v>
      </c>
      <c r="BF329" s="173">
        <f>IF(N329="snížená",J329,0)</f>
        <v>0</v>
      </c>
      <c r="BG329" s="173">
        <f>IF(N329="zákl. přenesená",J329,0)</f>
        <v>0</v>
      </c>
      <c r="BH329" s="173">
        <f>IF(N329="sníž. přenesená",J329,0)</f>
        <v>0</v>
      </c>
      <c r="BI329" s="173">
        <f>IF(N329="nulová",J329,0)</f>
        <v>0</v>
      </c>
      <c r="BJ329" s="14" t="s">
        <v>86</v>
      </c>
      <c r="BK329" s="173">
        <f>ROUND(I329*H329,2)</f>
        <v>0</v>
      </c>
      <c r="BL329" s="14" t="s">
        <v>140</v>
      </c>
      <c r="BM329" s="172" t="s">
        <v>2578</v>
      </c>
    </row>
    <row r="330" spans="1:65" s="2" customFormat="1" ht="39">
      <c r="A330" s="31"/>
      <c r="B330" s="32"/>
      <c r="C330" s="33"/>
      <c r="D330" s="174" t="s">
        <v>143</v>
      </c>
      <c r="E330" s="33"/>
      <c r="F330" s="175" t="s">
        <v>2579</v>
      </c>
      <c r="G330" s="33"/>
      <c r="H330" s="33"/>
      <c r="I330" s="176"/>
      <c r="J330" s="33"/>
      <c r="K330" s="33"/>
      <c r="L330" s="36"/>
      <c r="M330" s="177"/>
      <c r="N330" s="178"/>
      <c r="O330" s="68"/>
      <c r="P330" s="68"/>
      <c r="Q330" s="68"/>
      <c r="R330" s="68"/>
      <c r="S330" s="68"/>
      <c r="T330" s="69"/>
      <c r="U330" s="31"/>
      <c r="V330" s="31"/>
      <c r="W330" s="31"/>
      <c r="X330" s="31"/>
      <c r="Y330" s="31"/>
      <c r="Z330" s="31"/>
      <c r="AA330" s="31"/>
      <c r="AB330" s="31"/>
      <c r="AC330" s="31"/>
      <c r="AD330" s="31"/>
      <c r="AE330" s="31"/>
      <c r="AT330" s="14" t="s">
        <v>143</v>
      </c>
      <c r="AU330" s="14" t="s">
        <v>78</v>
      </c>
    </row>
    <row r="331" spans="1:65" s="2" customFormat="1" ht="24.2" customHeight="1">
      <c r="A331" s="31"/>
      <c r="B331" s="32"/>
      <c r="C331" s="161" t="s">
        <v>667</v>
      </c>
      <c r="D331" s="161" t="s">
        <v>135</v>
      </c>
      <c r="E331" s="162" t="s">
        <v>2580</v>
      </c>
      <c r="F331" s="163" t="s">
        <v>2581</v>
      </c>
      <c r="G331" s="164" t="s">
        <v>172</v>
      </c>
      <c r="H331" s="165">
        <v>20</v>
      </c>
      <c r="I331" s="166"/>
      <c r="J331" s="167">
        <f>ROUND(I331*H331,2)</f>
        <v>0</v>
      </c>
      <c r="K331" s="163" t="s">
        <v>139</v>
      </c>
      <c r="L331" s="36"/>
      <c r="M331" s="168" t="s">
        <v>1</v>
      </c>
      <c r="N331" s="169" t="s">
        <v>43</v>
      </c>
      <c r="O331" s="68"/>
      <c r="P331" s="170">
        <f>O331*H331</f>
        <v>0</v>
      </c>
      <c r="Q331" s="170">
        <v>0</v>
      </c>
      <c r="R331" s="170">
        <f>Q331*H331</f>
        <v>0</v>
      </c>
      <c r="S331" s="170">
        <v>0</v>
      </c>
      <c r="T331" s="171">
        <f>S331*H331</f>
        <v>0</v>
      </c>
      <c r="U331" s="31"/>
      <c r="V331" s="31"/>
      <c r="W331" s="31"/>
      <c r="X331" s="31"/>
      <c r="Y331" s="31"/>
      <c r="Z331" s="31"/>
      <c r="AA331" s="31"/>
      <c r="AB331" s="31"/>
      <c r="AC331" s="31"/>
      <c r="AD331" s="31"/>
      <c r="AE331" s="31"/>
      <c r="AR331" s="172" t="s">
        <v>140</v>
      </c>
      <c r="AT331" s="172" t="s">
        <v>135</v>
      </c>
      <c r="AU331" s="172" t="s">
        <v>78</v>
      </c>
      <c r="AY331" s="14" t="s">
        <v>141</v>
      </c>
      <c r="BE331" s="173">
        <f>IF(N331="základní",J331,0)</f>
        <v>0</v>
      </c>
      <c r="BF331" s="173">
        <f>IF(N331="snížená",J331,0)</f>
        <v>0</v>
      </c>
      <c r="BG331" s="173">
        <f>IF(N331="zákl. přenesená",J331,0)</f>
        <v>0</v>
      </c>
      <c r="BH331" s="173">
        <f>IF(N331="sníž. přenesená",J331,0)</f>
        <v>0</v>
      </c>
      <c r="BI331" s="173">
        <f>IF(N331="nulová",J331,0)</f>
        <v>0</v>
      </c>
      <c r="BJ331" s="14" t="s">
        <v>86</v>
      </c>
      <c r="BK331" s="173">
        <f>ROUND(I331*H331,2)</f>
        <v>0</v>
      </c>
      <c r="BL331" s="14" t="s">
        <v>140</v>
      </c>
      <c r="BM331" s="172" t="s">
        <v>2582</v>
      </c>
    </row>
    <row r="332" spans="1:65" s="2" customFormat="1" ht="48.75">
      <c r="A332" s="31"/>
      <c r="B332" s="32"/>
      <c r="C332" s="33"/>
      <c r="D332" s="174" t="s">
        <v>143</v>
      </c>
      <c r="E332" s="33"/>
      <c r="F332" s="175" t="s">
        <v>2583</v>
      </c>
      <c r="G332" s="33"/>
      <c r="H332" s="33"/>
      <c r="I332" s="176"/>
      <c r="J332" s="33"/>
      <c r="K332" s="33"/>
      <c r="L332" s="36"/>
      <c r="M332" s="177"/>
      <c r="N332" s="178"/>
      <c r="O332" s="68"/>
      <c r="P332" s="68"/>
      <c r="Q332" s="68"/>
      <c r="R332" s="68"/>
      <c r="S332" s="68"/>
      <c r="T332" s="69"/>
      <c r="U332" s="31"/>
      <c r="V332" s="31"/>
      <c r="W332" s="31"/>
      <c r="X332" s="31"/>
      <c r="Y332" s="31"/>
      <c r="Z332" s="31"/>
      <c r="AA332" s="31"/>
      <c r="AB332" s="31"/>
      <c r="AC332" s="31"/>
      <c r="AD332" s="31"/>
      <c r="AE332" s="31"/>
      <c r="AT332" s="14" t="s">
        <v>143</v>
      </c>
      <c r="AU332" s="14" t="s">
        <v>78</v>
      </c>
    </row>
    <row r="333" spans="1:65" s="2" customFormat="1" ht="24.2" customHeight="1">
      <c r="A333" s="31"/>
      <c r="B333" s="32"/>
      <c r="C333" s="161" t="s">
        <v>672</v>
      </c>
      <c r="D333" s="161" t="s">
        <v>135</v>
      </c>
      <c r="E333" s="162" t="s">
        <v>2584</v>
      </c>
      <c r="F333" s="163" t="s">
        <v>2585</v>
      </c>
      <c r="G333" s="164" t="s">
        <v>503</v>
      </c>
      <c r="H333" s="165">
        <v>20</v>
      </c>
      <c r="I333" s="166"/>
      <c r="J333" s="167">
        <f>ROUND(I333*H333,2)</f>
        <v>0</v>
      </c>
      <c r="K333" s="163" t="s">
        <v>139</v>
      </c>
      <c r="L333" s="36"/>
      <c r="M333" s="168" t="s">
        <v>1</v>
      </c>
      <c r="N333" s="169" t="s">
        <v>43</v>
      </c>
      <c r="O333" s="68"/>
      <c r="P333" s="170">
        <f>O333*H333</f>
        <v>0</v>
      </c>
      <c r="Q333" s="170">
        <v>0</v>
      </c>
      <c r="R333" s="170">
        <f>Q333*H333</f>
        <v>0</v>
      </c>
      <c r="S333" s="170">
        <v>0</v>
      </c>
      <c r="T333" s="171">
        <f>S333*H333</f>
        <v>0</v>
      </c>
      <c r="U333" s="31"/>
      <c r="V333" s="31"/>
      <c r="W333" s="31"/>
      <c r="X333" s="31"/>
      <c r="Y333" s="31"/>
      <c r="Z333" s="31"/>
      <c r="AA333" s="31"/>
      <c r="AB333" s="31"/>
      <c r="AC333" s="31"/>
      <c r="AD333" s="31"/>
      <c r="AE333" s="31"/>
      <c r="AR333" s="172" t="s">
        <v>140</v>
      </c>
      <c r="AT333" s="172" t="s">
        <v>135</v>
      </c>
      <c r="AU333" s="172" t="s">
        <v>78</v>
      </c>
      <c r="AY333" s="14" t="s">
        <v>141</v>
      </c>
      <c r="BE333" s="173">
        <f>IF(N333="základní",J333,0)</f>
        <v>0</v>
      </c>
      <c r="BF333" s="173">
        <f>IF(N333="snížená",J333,0)</f>
        <v>0</v>
      </c>
      <c r="BG333" s="173">
        <f>IF(N333="zákl. přenesená",J333,0)</f>
        <v>0</v>
      </c>
      <c r="BH333" s="173">
        <f>IF(N333="sníž. přenesená",J333,0)</f>
        <v>0</v>
      </c>
      <c r="BI333" s="173">
        <f>IF(N333="nulová",J333,0)</f>
        <v>0</v>
      </c>
      <c r="BJ333" s="14" t="s">
        <v>86</v>
      </c>
      <c r="BK333" s="173">
        <f>ROUND(I333*H333,2)</f>
        <v>0</v>
      </c>
      <c r="BL333" s="14" t="s">
        <v>140</v>
      </c>
      <c r="BM333" s="172" t="s">
        <v>2586</v>
      </c>
    </row>
    <row r="334" spans="1:65" s="2" customFormat="1" ht="48.75">
      <c r="A334" s="31"/>
      <c r="B334" s="32"/>
      <c r="C334" s="33"/>
      <c r="D334" s="174" t="s">
        <v>143</v>
      </c>
      <c r="E334" s="33"/>
      <c r="F334" s="175" t="s">
        <v>2587</v>
      </c>
      <c r="G334" s="33"/>
      <c r="H334" s="33"/>
      <c r="I334" s="176"/>
      <c r="J334" s="33"/>
      <c r="K334" s="33"/>
      <c r="L334" s="36"/>
      <c r="M334" s="177"/>
      <c r="N334" s="178"/>
      <c r="O334" s="68"/>
      <c r="P334" s="68"/>
      <c r="Q334" s="68"/>
      <c r="R334" s="68"/>
      <c r="S334" s="68"/>
      <c r="T334" s="69"/>
      <c r="U334" s="31"/>
      <c r="V334" s="31"/>
      <c r="W334" s="31"/>
      <c r="X334" s="31"/>
      <c r="Y334" s="31"/>
      <c r="Z334" s="31"/>
      <c r="AA334" s="31"/>
      <c r="AB334" s="31"/>
      <c r="AC334" s="31"/>
      <c r="AD334" s="31"/>
      <c r="AE334" s="31"/>
      <c r="AT334" s="14" t="s">
        <v>143</v>
      </c>
      <c r="AU334" s="14" t="s">
        <v>78</v>
      </c>
    </row>
    <row r="335" spans="1:65" s="2" customFormat="1" ht="21.75" customHeight="1">
      <c r="A335" s="31"/>
      <c r="B335" s="32"/>
      <c r="C335" s="161" t="s">
        <v>677</v>
      </c>
      <c r="D335" s="161" t="s">
        <v>135</v>
      </c>
      <c r="E335" s="162" t="s">
        <v>2588</v>
      </c>
      <c r="F335" s="163" t="s">
        <v>2589</v>
      </c>
      <c r="G335" s="164" t="s">
        <v>147</v>
      </c>
      <c r="H335" s="165">
        <v>20</v>
      </c>
      <c r="I335" s="166"/>
      <c r="J335" s="167">
        <f>ROUND(I335*H335,2)</f>
        <v>0</v>
      </c>
      <c r="K335" s="163" t="s">
        <v>139</v>
      </c>
      <c r="L335" s="36"/>
      <c r="M335" s="168" t="s">
        <v>1</v>
      </c>
      <c r="N335" s="169" t="s">
        <v>43</v>
      </c>
      <c r="O335" s="68"/>
      <c r="P335" s="170">
        <f>O335*H335</f>
        <v>0</v>
      </c>
      <c r="Q335" s="170">
        <v>0</v>
      </c>
      <c r="R335" s="170">
        <f>Q335*H335</f>
        <v>0</v>
      </c>
      <c r="S335" s="170">
        <v>0</v>
      </c>
      <c r="T335" s="171">
        <f>S335*H335</f>
        <v>0</v>
      </c>
      <c r="U335" s="31"/>
      <c r="V335" s="31"/>
      <c r="W335" s="31"/>
      <c r="X335" s="31"/>
      <c r="Y335" s="31"/>
      <c r="Z335" s="31"/>
      <c r="AA335" s="31"/>
      <c r="AB335" s="31"/>
      <c r="AC335" s="31"/>
      <c r="AD335" s="31"/>
      <c r="AE335" s="31"/>
      <c r="AR335" s="172" t="s">
        <v>140</v>
      </c>
      <c r="AT335" s="172" t="s">
        <v>135</v>
      </c>
      <c r="AU335" s="172" t="s">
        <v>78</v>
      </c>
      <c r="AY335" s="14" t="s">
        <v>141</v>
      </c>
      <c r="BE335" s="173">
        <f>IF(N335="základní",J335,0)</f>
        <v>0</v>
      </c>
      <c r="BF335" s="173">
        <f>IF(N335="snížená",J335,0)</f>
        <v>0</v>
      </c>
      <c r="BG335" s="173">
        <f>IF(N335="zákl. přenesená",J335,0)</f>
        <v>0</v>
      </c>
      <c r="BH335" s="173">
        <f>IF(N335="sníž. přenesená",J335,0)</f>
        <v>0</v>
      </c>
      <c r="BI335" s="173">
        <f>IF(N335="nulová",J335,0)</f>
        <v>0</v>
      </c>
      <c r="BJ335" s="14" t="s">
        <v>86</v>
      </c>
      <c r="BK335" s="173">
        <f>ROUND(I335*H335,2)</f>
        <v>0</v>
      </c>
      <c r="BL335" s="14" t="s">
        <v>140</v>
      </c>
      <c r="BM335" s="172" t="s">
        <v>2590</v>
      </c>
    </row>
    <row r="336" spans="1:65" s="2" customFormat="1" ht="29.25">
      <c r="A336" s="31"/>
      <c r="B336" s="32"/>
      <c r="C336" s="33"/>
      <c r="D336" s="174" t="s">
        <v>143</v>
      </c>
      <c r="E336" s="33"/>
      <c r="F336" s="175" t="s">
        <v>2591</v>
      </c>
      <c r="G336" s="33"/>
      <c r="H336" s="33"/>
      <c r="I336" s="176"/>
      <c r="J336" s="33"/>
      <c r="K336" s="33"/>
      <c r="L336" s="36"/>
      <c r="M336" s="177"/>
      <c r="N336" s="178"/>
      <c r="O336" s="68"/>
      <c r="P336" s="68"/>
      <c r="Q336" s="68"/>
      <c r="R336" s="68"/>
      <c r="S336" s="68"/>
      <c r="T336" s="69"/>
      <c r="U336" s="31"/>
      <c r="V336" s="31"/>
      <c r="W336" s="31"/>
      <c r="X336" s="31"/>
      <c r="Y336" s="31"/>
      <c r="Z336" s="31"/>
      <c r="AA336" s="31"/>
      <c r="AB336" s="31"/>
      <c r="AC336" s="31"/>
      <c r="AD336" s="31"/>
      <c r="AE336" s="31"/>
      <c r="AT336" s="14" t="s">
        <v>143</v>
      </c>
      <c r="AU336" s="14" t="s">
        <v>78</v>
      </c>
    </row>
    <row r="337" spans="1:65" s="2" customFormat="1" ht="16.5" customHeight="1">
      <c r="A337" s="31"/>
      <c r="B337" s="32"/>
      <c r="C337" s="161" t="s">
        <v>682</v>
      </c>
      <c r="D337" s="161" t="s">
        <v>135</v>
      </c>
      <c r="E337" s="162" t="s">
        <v>2592</v>
      </c>
      <c r="F337" s="163" t="s">
        <v>2593</v>
      </c>
      <c r="G337" s="164" t="s">
        <v>147</v>
      </c>
      <c r="H337" s="165">
        <v>20</v>
      </c>
      <c r="I337" s="166"/>
      <c r="J337" s="167">
        <f>ROUND(I337*H337,2)</f>
        <v>0</v>
      </c>
      <c r="K337" s="163" t="s">
        <v>139</v>
      </c>
      <c r="L337" s="36"/>
      <c r="M337" s="168" t="s">
        <v>1</v>
      </c>
      <c r="N337" s="169" t="s">
        <v>43</v>
      </c>
      <c r="O337" s="68"/>
      <c r="P337" s="170">
        <f>O337*H337</f>
        <v>0</v>
      </c>
      <c r="Q337" s="170">
        <v>0</v>
      </c>
      <c r="R337" s="170">
        <f>Q337*H337</f>
        <v>0</v>
      </c>
      <c r="S337" s="170">
        <v>0</v>
      </c>
      <c r="T337" s="171">
        <f>S337*H337</f>
        <v>0</v>
      </c>
      <c r="U337" s="31"/>
      <c r="V337" s="31"/>
      <c r="W337" s="31"/>
      <c r="X337" s="31"/>
      <c r="Y337" s="31"/>
      <c r="Z337" s="31"/>
      <c r="AA337" s="31"/>
      <c r="AB337" s="31"/>
      <c r="AC337" s="31"/>
      <c r="AD337" s="31"/>
      <c r="AE337" s="31"/>
      <c r="AR337" s="172" t="s">
        <v>140</v>
      </c>
      <c r="AT337" s="172" t="s">
        <v>135</v>
      </c>
      <c r="AU337" s="172" t="s">
        <v>78</v>
      </c>
      <c r="AY337" s="14" t="s">
        <v>141</v>
      </c>
      <c r="BE337" s="173">
        <f>IF(N337="základní",J337,0)</f>
        <v>0</v>
      </c>
      <c r="BF337" s="173">
        <f>IF(N337="snížená",J337,0)</f>
        <v>0</v>
      </c>
      <c r="BG337" s="173">
        <f>IF(N337="zákl. přenesená",J337,0)</f>
        <v>0</v>
      </c>
      <c r="BH337" s="173">
        <f>IF(N337="sníž. přenesená",J337,0)</f>
        <v>0</v>
      </c>
      <c r="BI337" s="173">
        <f>IF(N337="nulová",J337,0)</f>
        <v>0</v>
      </c>
      <c r="BJ337" s="14" t="s">
        <v>86</v>
      </c>
      <c r="BK337" s="173">
        <f>ROUND(I337*H337,2)</f>
        <v>0</v>
      </c>
      <c r="BL337" s="14" t="s">
        <v>140</v>
      </c>
      <c r="BM337" s="172" t="s">
        <v>2594</v>
      </c>
    </row>
    <row r="338" spans="1:65" s="2" customFormat="1" ht="29.25">
      <c r="A338" s="31"/>
      <c r="B338" s="32"/>
      <c r="C338" s="33"/>
      <c r="D338" s="174" t="s">
        <v>143</v>
      </c>
      <c r="E338" s="33"/>
      <c r="F338" s="175" t="s">
        <v>2595</v>
      </c>
      <c r="G338" s="33"/>
      <c r="H338" s="33"/>
      <c r="I338" s="176"/>
      <c r="J338" s="33"/>
      <c r="K338" s="33"/>
      <c r="L338" s="36"/>
      <c r="M338" s="177"/>
      <c r="N338" s="178"/>
      <c r="O338" s="68"/>
      <c r="P338" s="68"/>
      <c r="Q338" s="68"/>
      <c r="R338" s="68"/>
      <c r="S338" s="68"/>
      <c r="T338" s="69"/>
      <c r="U338" s="31"/>
      <c r="V338" s="31"/>
      <c r="W338" s="31"/>
      <c r="X338" s="31"/>
      <c r="Y338" s="31"/>
      <c r="Z338" s="31"/>
      <c r="AA338" s="31"/>
      <c r="AB338" s="31"/>
      <c r="AC338" s="31"/>
      <c r="AD338" s="31"/>
      <c r="AE338" s="31"/>
      <c r="AT338" s="14" t="s">
        <v>143</v>
      </c>
      <c r="AU338" s="14" t="s">
        <v>78</v>
      </c>
    </row>
    <row r="339" spans="1:65" s="2" customFormat="1" ht="21.75" customHeight="1">
      <c r="A339" s="31"/>
      <c r="B339" s="32"/>
      <c r="C339" s="161" t="s">
        <v>687</v>
      </c>
      <c r="D339" s="161" t="s">
        <v>135</v>
      </c>
      <c r="E339" s="162" t="s">
        <v>2596</v>
      </c>
      <c r="F339" s="163" t="s">
        <v>2597</v>
      </c>
      <c r="G339" s="164" t="s">
        <v>574</v>
      </c>
      <c r="H339" s="165">
        <v>40</v>
      </c>
      <c r="I339" s="166"/>
      <c r="J339" s="167">
        <f>ROUND(I339*H339,2)</f>
        <v>0</v>
      </c>
      <c r="K339" s="163" t="s">
        <v>139</v>
      </c>
      <c r="L339" s="36"/>
      <c r="M339" s="168" t="s">
        <v>1</v>
      </c>
      <c r="N339" s="169" t="s">
        <v>43</v>
      </c>
      <c r="O339" s="68"/>
      <c r="P339" s="170">
        <f>O339*H339</f>
        <v>0</v>
      </c>
      <c r="Q339" s="170">
        <v>0</v>
      </c>
      <c r="R339" s="170">
        <f>Q339*H339</f>
        <v>0</v>
      </c>
      <c r="S339" s="170">
        <v>0</v>
      </c>
      <c r="T339" s="171">
        <f>S339*H339</f>
        <v>0</v>
      </c>
      <c r="U339" s="31"/>
      <c r="V339" s="31"/>
      <c r="W339" s="31"/>
      <c r="X339" s="31"/>
      <c r="Y339" s="31"/>
      <c r="Z339" s="31"/>
      <c r="AA339" s="31"/>
      <c r="AB339" s="31"/>
      <c r="AC339" s="31"/>
      <c r="AD339" s="31"/>
      <c r="AE339" s="31"/>
      <c r="AR339" s="172" t="s">
        <v>140</v>
      </c>
      <c r="AT339" s="172" t="s">
        <v>135</v>
      </c>
      <c r="AU339" s="172" t="s">
        <v>78</v>
      </c>
      <c r="AY339" s="14" t="s">
        <v>141</v>
      </c>
      <c r="BE339" s="173">
        <f>IF(N339="základní",J339,0)</f>
        <v>0</v>
      </c>
      <c r="BF339" s="173">
        <f>IF(N339="snížená",J339,0)</f>
        <v>0</v>
      </c>
      <c r="BG339" s="173">
        <f>IF(N339="zákl. přenesená",J339,0)</f>
        <v>0</v>
      </c>
      <c r="BH339" s="173">
        <f>IF(N339="sníž. přenesená",J339,0)</f>
        <v>0</v>
      </c>
      <c r="BI339" s="173">
        <f>IF(N339="nulová",J339,0)</f>
        <v>0</v>
      </c>
      <c r="BJ339" s="14" t="s">
        <v>86</v>
      </c>
      <c r="BK339" s="173">
        <f>ROUND(I339*H339,2)</f>
        <v>0</v>
      </c>
      <c r="BL339" s="14" t="s">
        <v>140</v>
      </c>
      <c r="BM339" s="172" t="s">
        <v>2598</v>
      </c>
    </row>
    <row r="340" spans="1:65" s="2" customFormat="1" ht="39">
      <c r="A340" s="31"/>
      <c r="B340" s="32"/>
      <c r="C340" s="33"/>
      <c r="D340" s="174" t="s">
        <v>143</v>
      </c>
      <c r="E340" s="33"/>
      <c r="F340" s="175" t="s">
        <v>2599</v>
      </c>
      <c r="G340" s="33"/>
      <c r="H340" s="33"/>
      <c r="I340" s="176"/>
      <c r="J340" s="33"/>
      <c r="K340" s="33"/>
      <c r="L340" s="36"/>
      <c r="M340" s="177"/>
      <c r="N340" s="178"/>
      <c r="O340" s="68"/>
      <c r="P340" s="68"/>
      <c r="Q340" s="68"/>
      <c r="R340" s="68"/>
      <c r="S340" s="68"/>
      <c r="T340" s="69"/>
      <c r="U340" s="31"/>
      <c r="V340" s="31"/>
      <c r="W340" s="31"/>
      <c r="X340" s="31"/>
      <c r="Y340" s="31"/>
      <c r="Z340" s="31"/>
      <c r="AA340" s="31"/>
      <c r="AB340" s="31"/>
      <c r="AC340" s="31"/>
      <c r="AD340" s="31"/>
      <c r="AE340" s="31"/>
      <c r="AT340" s="14" t="s">
        <v>143</v>
      </c>
      <c r="AU340" s="14" t="s">
        <v>78</v>
      </c>
    </row>
    <row r="341" spans="1:65" s="2" customFormat="1" ht="16.5" customHeight="1">
      <c r="A341" s="31"/>
      <c r="B341" s="32"/>
      <c r="C341" s="161" t="s">
        <v>692</v>
      </c>
      <c r="D341" s="161" t="s">
        <v>135</v>
      </c>
      <c r="E341" s="162" t="s">
        <v>2600</v>
      </c>
      <c r="F341" s="163" t="s">
        <v>2601</v>
      </c>
      <c r="G341" s="164" t="s">
        <v>574</v>
      </c>
      <c r="H341" s="165">
        <v>20</v>
      </c>
      <c r="I341" s="166"/>
      <c r="J341" s="167">
        <f>ROUND(I341*H341,2)</f>
        <v>0</v>
      </c>
      <c r="K341" s="163" t="s">
        <v>139</v>
      </c>
      <c r="L341" s="36"/>
      <c r="M341" s="168" t="s">
        <v>1</v>
      </c>
      <c r="N341" s="169" t="s">
        <v>43</v>
      </c>
      <c r="O341" s="68"/>
      <c r="P341" s="170">
        <f>O341*H341</f>
        <v>0</v>
      </c>
      <c r="Q341" s="170">
        <v>0</v>
      </c>
      <c r="R341" s="170">
        <f>Q341*H341</f>
        <v>0</v>
      </c>
      <c r="S341" s="170">
        <v>0</v>
      </c>
      <c r="T341" s="171">
        <f>S341*H341</f>
        <v>0</v>
      </c>
      <c r="U341" s="31"/>
      <c r="V341" s="31"/>
      <c r="W341" s="31"/>
      <c r="X341" s="31"/>
      <c r="Y341" s="31"/>
      <c r="Z341" s="31"/>
      <c r="AA341" s="31"/>
      <c r="AB341" s="31"/>
      <c r="AC341" s="31"/>
      <c r="AD341" s="31"/>
      <c r="AE341" s="31"/>
      <c r="AR341" s="172" t="s">
        <v>140</v>
      </c>
      <c r="AT341" s="172" t="s">
        <v>135</v>
      </c>
      <c r="AU341" s="172" t="s">
        <v>78</v>
      </c>
      <c r="AY341" s="14" t="s">
        <v>141</v>
      </c>
      <c r="BE341" s="173">
        <f>IF(N341="základní",J341,0)</f>
        <v>0</v>
      </c>
      <c r="BF341" s="173">
        <f>IF(N341="snížená",J341,0)</f>
        <v>0</v>
      </c>
      <c r="BG341" s="173">
        <f>IF(N341="zákl. přenesená",J341,0)</f>
        <v>0</v>
      </c>
      <c r="BH341" s="173">
        <f>IF(N341="sníž. přenesená",J341,0)</f>
        <v>0</v>
      </c>
      <c r="BI341" s="173">
        <f>IF(N341="nulová",J341,0)</f>
        <v>0</v>
      </c>
      <c r="BJ341" s="14" t="s">
        <v>86</v>
      </c>
      <c r="BK341" s="173">
        <f>ROUND(I341*H341,2)</f>
        <v>0</v>
      </c>
      <c r="BL341" s="14" t="s">
        <v>140</v>
      </c>
      <c r="BM341" s="172" t="s">
        <v>2602</v>
      </c>
    </row>
    <row r="342" spans="1:65" s="2" customFormat="1" ht="39">
      <c r="A342" s="31"/>
      <c r="B342" s="32"/>
      <c r="C342" s="33"/>
      <c r="D342" s="174" t="s">
        <v>143</v>
      </c>
      <c r="E342" s="33"/>
      <c r="F342" s="175" t="s">
        <v>2603</v>
      </c>
      <c r="G342" s="33"/>
      <c r="H342" s="33"/>
      <c r="I342" s="176"/>
      <c r="J342" s="33"/>
      <c r="K342" s="33"/>
      <c r="L342" s="36"/>
      <c r="M342" s="177"/>
      <c r="N342" s="178"/>
      <c r="O342" s="68"/>
      <c r="P342" s="68"/>
      <c r="Q342" s="68"/>
      <c r="R342" s="68"/>
      <c r="S342" s="68"/>
      <c r="T342" s="69"/>
      <c r="U342" s="31"/>
      <c r="V342" s="31"/>
      <c r="W342" s="31"/>
      <c r="X342" s="31"/>
      <c r="Y342" s="31"/>
      <c r="Z342" s="31"/>
      <c r="AA342" s="31"/>
      <c r="AB342" s="31"/>
      <c r="AC342" s="31"/>
      <c r="AD342" s="31"/>
      <c r="AE342" s="31"/>
      <c r="AT342" s="14" t="s">
        <v>143</v>
      </c>
      <c r="AU342" s="14" t="s">
        <v>78</v>
      </c>
    </row>
    <row r="343" spans="1:65" s="2" customFormat="1" ht="24.2" customHeight="1">
      <c r="A343" s="31"/>
      <c r="B343" s="32"/>
      <c r="C343" s="161" t="s">
        <v>697</v>
      </c>
      <c r="D343" s="161" t="s">
        <v>135</v>
      </c>
      <c r="E343" s="162" t="s">
        <v>2604</v>
      </c>
      <c r="F343" s="163" t="s">
        <v>2605</v>
      </c>
      <c r="G343" s="164" t="s">
        <v>574</v>
      </c>
      <c r="H343" s="165">
        <v>20</v>
      </c>
      <c r="I343" s="166"/>
      <c r="J343" s="167">
        <f>ROUND(I343*H343,2)</f>
        <v>0</v>
      </c>
      <c r="K343" s="163" t="s">
        <v>139</v>
      </c>
      <c r="L343" s="36"/>
      <c r="M343" s="168" t="s">
        <v>1</v>
      </c>
      <c r="N343" s="169" t="s">
        <v>43</v>
      </c>
      <c r="O343" s="68"/>
      <c r="P343" s="170">
        <f>O343*H343</f>
        <v>0</v>
      </c>
      <c r="Q343" s="170">
        <v>0</v>
      </c>
      <c r="R343" s="170">
        <f>Q343*H343</f>
        <v>0</v>
      </c>
      <c r="S343" s="170">
        <v>0</v>
      </c>
      <c r="T343" s="171">
        <f>S343*H343</f>
        <v>0</v>
      </c>
      <c r="U343" s="31"/>
      <c r="V343" s="31"/>
      <c r="W343" s="31"/>
      <c r="X343" s="31"/>
      <c r="Y343" s="31"/>
      <c r="Z343" s="31"/>
      <c r="AA343" s="31"/>
      <c r="AB343" s="31"/>
      <c r="AC343" s="31"/>
      <c r="AD343" s="31"/>
      <c r="AE343" s="31"/>
      <c r="AR343" s="172" t="s">
        <v>140</v>
      </c>
      <c r="AT343" s="172" t="s">
        <v>135</v>
      </c>
      <c r="AU343" s="172" t="s">
        <v>78</v>
      </c>
      <c r="AY343" s="14" t="s">
        <v>141</v>
      </c>
      <c r="BE343" s="173">
        <f>IF(N343="základní",J343,0)</f>
        <v>0</v>
      </c>
      <c r="BF343" s="173">
        <f>IF(N343="snížená",J343,0)</f>
        <v>0</v>
      </c>
      <c r="BG343" s="173">
        <f>IF(N343="zákl. přenesená",J343,0)</f>
        <v>0</v>
      </c>
      <c r="BH343" s="173">
        <f>IF(N343="sníž. přenesená",J343,0)</f>
        <v>0</v>
      </c>
      <c r="BI343" s="173">
        <f>IF(N343="nulová",J343,0)</f>
        <v>0</v>
      </c>
      <c r="BJ343" s="14" t="s">
        <v>86</v>
      </c>
      <c r="BK343" s="173">
        <f>ROUND(I343*H343,2)</f>
        <v>0</v>
      </c>
      <c r="BL343" s="14" t="s">
        <v>140</v>
      </c>
      <c r="BM343" s="172" t="s">
        <v>2606</v>
      </c>
    </row>
    <row r="344" spans="1:65" s="2" customFormat="1" ht="39">
      <c r="A344" s="31"/>
      <c r="B344" s="32"/>
      <c r="C344" s="33"/>
      <c r="D344" s="174" t="s">
        <v>143</v>
      </c>
      <c r="E344" s="33"/>
      <c r="F344" s="175" t="s">
        <v>2607</v>
      </c>
      <c r="G344" s="33"/>
      <c r="H344" s="33"/>
      <c r="I344" s="176"/>
      <c r="J344" s="33"/>
      <c r="K344" s="33"/>
      <c r="L344" s="36"/>
      <c r="M344" s="177"/>
      <c r="N344" s="178"/>
      <c r="O344" s="68"/>
      <c r="P344" s="68"/>
      <c r="Q344" s="68"/>
      <c r="R344" s="68"/>
      <c r="S344" s="68"/>
      <c r="T344" s="69"/>
      <c r="U344" s="31"/>
      <c r="V344" s="31"/>
      <c r="W344" s="31"/>
      <c r="X344" s="31"/>
      <c r="Y344" s="31"/>
      <c r="Z344" s="31"/>
      <c r="AA344" s="31"/>
      <c r="AB344" s="31"/>
      <c r="AC344" s="31"/>
      <c r="AD344" s="31"/>
      <c r="AE344" s="31"/>
      <c r="AT344" s="14" t="s">
        <v>143</v>
      </c>
      <c r="AU344" s="14" t="s">
        <v>78</v>
      </c>
    </row>
    <row r="345" spans="1:65" s="2" customFormat="1" ht="24.2" customHeight="1">
      <c r="A345" s="31"/>
      <c r="B345" s="32"/>
      <c r="C345" s="161" t="s">
        <v>702</v>
      </c>
      <c r="D345" s="161" t="s">
        <v>135</v>
      </c>
      <c r="E345" s="162" t="s">
        <v>2608</v>
      </c>
      <c r="F345" s="163" t="s">
        <v>2609</v>
      </c>
      <c r="G345" s="164" t="s">
        <v>574</v>
      </c>
      <c r="H345" s="165">
        <v>20</v>
      </c>
      <c r="I345" s="166"/>
      <c r="J345" s="167">
        <f>ROUND(I345*H345,2)</f>
        <v>0</v>
      </c>
      <c r="K345" s="163" t="s">
        <v>139</v>
      </c>
      <c r="L345" s="36"/>
      <c r="M345" s="168" t="s">
        <v>1</v>
      </c>
      <c r="N345" s="169" t="s">
        <v>43</v>
      </c>
      <c r="O345" s="68"/>
      <c r="P345" s="170">
        <f>O345*H345</f>
        <v>0</v>
      </c>
      <c r="Q345" s="170">
        <v>0</v>
      </c>
      <c r="R345" s="170">
        <f>Q345*H345</f>
        <v>0</v>
      </c>
      <c r="S345" s="170">
        <v>0</v>
      </c>
      <c r="T345" s="171">
        <f>S345*H345</f>
        <v>0</v>
      </c>
      <c r="U345" s="31"/>
      <c r="V345" s="31"/>
      <c r="W345" s="31"/>
      <c r="X345" s="31"/>
      <c r="Y345" s="31"/>
      <c r="Z345" s="31"/>
      <c r="AA345" s="31"/>
      <c r="AB345" s="31"/>
      <c r="AC345" s="31"/>
      <c r="AD345" s="31"/>
      <c r="AE345" s="31"/>
      <c r="AR345" s="172" t="s">
        <v>140</v>
      </c>
      <c r="AT345" s="172" t="s">
        <v>135</v>
      </c>
      <c r="AU345" s="172" t="s">
        <v>78</v>
      </c>
      <c r="AY345" s="14" t="s">
        <v>141</v>
      </c>
      <c r="BE345" s="173">
        <f>IF(N345="základní",J345,0)</f>
        <v>0</v>
      </c>
      <c r="BF345" s="173">
        <f>IF(N345="snížená",J345,0)</f>
        <v>0</v>
      </c>
      <c r="BG345" s="173">
        <f>IF(N345="zákl. přenesená",J345,0)</f>
        <v>0</v>
      </c>
      <c r="BH345" s="173">
        <f>IF(N345="sníž. přenesená",J345,0)</f>
        <v>0</v>
      </c>
      <c r="BI345" s="173">
        <f>IF(N345="nulová",J345,0)</f>
        <v>0</v>
      </c>
      <c r="BJ345" s="14" t="s">
        <v>86</v>
      </c>
      <c r="BK345" s="173">
        <f>ROUND(I345*H345,2)</f>
        <v>0</v>
      </c>
      <c r="BL345" s="14" t="s">
        <v>140</v>
      </c>
      <c r="BM345" s="172" t="s">
        <v>2610</v>
      </c>
    </row>
    <row r="346" spans="1:65" s="2" customFormat="1" ht="39">
      <c r="A346" s="31"/>
      <c r="B346" s="32"/>
      <c r="C346" s="33"/>
      <c r="D346" s="174" t="s">
        <v>143</v>
      </c>
      <c r="E346" s="33"/>
      <c r="F346" s="175" t="s">
        <v>2611</v>
      </c>
      <c r="G346" s="33"/>
      <c r="H346" s="33"/>
      <c r="I346" s="176"/>
      <c r="J346" s="33"/>
      <c r="K346" s="33"/>
      <c r="L346" s="36"/>
      <c r="M346" s="177"/>
      <c r="N346" s="178"/>
      <c r="O346" s="68"/>
      <c r="P346" s="68"/>
      <c r="Q346" s="68"/>
      <c r="R346" s="68"/>
      <c r="S346" s="68"/>
      <c r="T346" s="69"/>
      <c r="U346" s="31"/>
      <c r="V346" s="31"/>
      <c r="W346" s="31"/>
      <c r="X346" s="31"/>
      <c r="Y346" s="31"/>
      <c r="Z346" s="31"/>
      <c r="AA346" s="31"/>
      <c r="AB346" s="31"/>
      <c r="AC346" s="31"/>
      <c r="AD346" s="31"/>
      <c r="AE346" s="31"/>
      <c r="AT346" s="14" t="s">
        <v>143</v>
      </c>
      <c r="AU346" s="14" t="s">
        <v>78</v>
      </c>
    </row>
    <row r="347" spans="1:65" s="2" customFormat="1" ht="21.75" customHeight="1">
      <c r="A347" s="31"/>
      <c r="B347" s="32"/>
      <c r="C347" s="161" t="s">
        <v>707</v>
      </c>
      <c r="D347" s="161" t="s">
        <v>135</v>
      </c>
      <c r="E347" s="162" t="s">
        <v>2612</v>
      </c>
      <c r="F347" s="163" t="s">
        <v>2613</v>
      </c>
      <c r="G347" s="164" t="s">
        <v>574</v>
      </c>
      <c r="H347" s="165">
        <v>20</v>
      </c>
      <c r="I347" s="166"/>
      <c r="J347" s="167">
        <f>ROUND(I347*H347,2)</f>
        <v>0</v>
      </c>
      <c r="K347" s="163" t="s">
        <v>139</v>
      </c>
      <c r="L347" s="36"/>
      <c r="M347" s="168" t="s">
        <v>1</v>
      </c>
      <c r="N347" s="169" t="s">
        <v>43</v>
      </c>
      <c r="O347" s="68"/>
      <c r="P347" s="170">
        <f>O347*H347</f>
        <v>0</v>
      </c>
      <c r="Q347" s="170">
        <v>0</v>
      </c>
      <c r="R347" s="170">
        <f>Q347*H347</f>
        <v>0</v>
      </c>
      <c r="S347" s="170">
        <v>0</v>
      </c>
      <c r="T347" s="171">
        <f>S347*H347</f>
        <v>0</v>
      </c>
      <c r="U347" s="31"/>
      <c r="V347" s="31"/>
      <c r="W347" s="31"/>
      <c r="X347" s="31"/>
      <c r="Y347" s="31"/>
      <c r="Z347" s="31"/>
      <c r="AA347" s="31"/>
      <c r="AB347" s="31"/>
      <c r="AC347" s="31"/>
      <c r="AD347" s="31"/>
      <c r="AE347" s="31"/>
      <c r="AR347" s="172" t="s">
        <v>140</v>
      </c>
      <c r="AT347" s="172" t="s">
        <v>135</v>
      </c>
      <c r="AU347" s="172" t="s">
        <v>78</v>
      </c>
      <c r="AY347" s="14" t="s">
        <v>141</v>
      </c>
      <c r="BE347" s="173">
        <f>IF(N347="základní",J347,0)</f>
        <v>0</v>
      </c>
      <c r="BF347" s="173">
        <f>IF(N347="snížená",J347,0)</f>
        <v>0</v>
      </c>
      <c r="BG347" s="173">
        <f>IF(N347="zákl. přenesená",J347,0)</f>
        <v>0</v>
      </c>
      <c r="BH347" s="173">
        <f>IF(N347="sníž. přenesená",J347,0)</f>
        <v>0</v>
      </c>
      <c r="BI347" s="173">
        <f>IF(N347="nulová",J347,0)</f>
        <v>0</v>
      </c>
      <c r="BJ347" s="14" t="s">
        <v>86</v>
      </c>
      <c r="BK347" s="173">
        <f>ROUND(I347*H347,2)</f>
        <v>0</v>
      </c>
      <c r="BL347" s="14" t="s">
        <v>140</v>
      </c>
      <c r="BM347" s="172" t="s">
        <v>2614</v>
      </c>
    </row>
    <row r="348" spans="1:65" s="2" customFormat="1" ht="39">
      <c r="A348" s="31"/>
      <c r="B348" s="32"/>
      <c r="C348" s="33"/>
      <c r="D348" s="174" t="s">
        <v>143</v>
      </c>
      <c r="E348" s="33"/>
      <c r="F348" s="175" t="s">
        <v>2615</v>
      </c>
      <c r="G348" s="33"/>
      <c r="H348" s="33"/>
      <c r="I348" s="176"/>
      <c r="J348" s="33"/>
      <c r="K348" s="33"/>
      <c r="L348" s="36"/>
      <c r="M348" s="177"/>
      <c r="N348" s="178"/>
      <c r="O348" s="68"/>
      <c r="P348" s="68"/>
      <c r="Q348" s="68"/>
      <c r="R348" s="68"/>
      <c r="S348" s="68"/>
      <c r="T348" s="69"/>
      <c r="U348" s="31"/>
      <c r="V348" s="31"/>
      <c r="W348" s="31"/>
      <c r="X348" s="31"/>
      <c r="Y348" s="31"/>
      <c r="Z348" s="31"/>
      <c r="AA348" s="31"/>
      <c r="AB348" s="31"/>
      <c r="AC348" s="31"/>
      <c r="AD348" s="31"/>
      <c r="AE348" s="31"/>
      <c r="AT348" s="14" t="s">
        <v>143</v>
      </c>
      <c r="AU348" s="14" t="s">
        <v>78</v>
      </c>
    </row>
    <row r="349" spans="1:65" s="2" customFormat="1" ht="16.5" customHeight="1">
      <c r="A349" s="31"/>
      <c r="B349" s="32"/>
      <c r="C349" s="161" t="s">
        <v>712</v>
      </c>
      <c r="D349" s="161" t="s">
        <v>135</v>
      </c>
      <c r="E349" s="162" t="s">
        <v>2616</v>
      </c>
      <c r="F349" s="163" t="s">
        <v>2617</v>
      </c>
      <c r="G349" s="164" t="s">
        <v>574</v>
      </c>
      <c r="H349" s="165">
        <v>20</v>
      </c>
      <c r="I349" s="166"/>
      <c r="J349" s="167">
        <f>ROUND(I349*H349,2)</f>
        <v>0</v>
      </c>
      <c r="K349" s="163" t="s">
        <v>139</v>
      </c>
      <c r="L349" s="36"/>
      <c r="M349" s="168" t="s">
        <v>1</v>
      </c>
      <c r="N349" s="169" t="s">
        <v>43</v>
      </c>
      <c r="O349" s="68"/>
      <c r="P349" s="170">
        <f>O349*H349</f>
        <v>0</v>
      </c>
      <c r="Q349" s="170">
        <v>0</v>
      </c>
      <c r="R349" s="170">
        <f>Q349*H349</f>
        <v>0</v>
      </c>
      <c r="S349" s="170">
        <v>0</v>
      </c>
      <c r="T349" s="171">
        <f>S349*H349</f>
        <v>0</v>
      </c>
      <c r="U349" s="31"/>
      <c r="V349" s="31"/>
      <c r="W349" s="31"/>
      <c r="X349" s="31"/>
      <c r="Y349" s="31"/>
      <c r="Z349" s="31"/>
      <c r="AA349" s="31"/>
      <c r="AB349" s="31"/>
      <c r="AC349" s="31"/>
      <c r="AD349" s="31"/>
      <c r="AE349" s="31"/>
      <c r="AR349" s="172" t="s">
        <v>140</v>
      </c>
      <c r="AT349" s="172" t="s">
        <v>135</v>
      </c>
      <c r="AU349" s="172" t="s">
        <v>78</v>
      </c>
      <c r="AY349" s="14" t="s">
        <v>141</v>
      </c>
      <c r="BE349" s="173">
        <f>IF(N349="základní",J349,0)</f>
        <v>0</v>
      </c>
      <c r="BF349" s="173">
        <f>IF(N349="snížená",J349,0)</f>
        <v>0</v>
      </c>
      <c r="BG349" s="173">
        <f>IF(N349="zákl. přenesená",J349,0)</f>
        <v>0</v>
      </c>
      <c r="BH349" s="173">
        <f>IF(N349="sníž. přenesená",J349,0)</f>
        <v>0</v>
      </c>
      <c r="BI349" s="173">
        <f>IF(N349="nulová",J349,0)</f>
        <v>0</v>
      </c>
      <c r="BJ349" s="14" t="s">
        <v>86</v>
      </c>
      <c r="BK349" s="173">
        <f>ROUND(I349*H349,2)</f>
        <v>0</v>
      </c>
      <c r="BL349" s="14" t="s">
        <v>140</v>
      </c>
      <c r="BM349" s="172" t="s">
        <v>2618</v>
      </c>
    </row>
    <row r="350" spans="1:65" s="2" customFormat="1" ht="39">
      <c r="A350" s="31"/>
      <c r="B350" s="32"/>
      <c r="C350" s="33"/>
      <c r="D350" s="174" t="s">
        <v>143</v>
      </c>
      <c r="E350" s="33"/>
      <c r="F350" s="175" t="s">
        <v>2619</v>
      </c>
      <c r="G350" s="33"/>
      <c r="H350" s="33"/>
      <c r="I350" s="176"/>
      <c r="J350" s="33"/>
      <c r="K350" s="33"/>
      <c r="L350" s="36"/>
      <c r="M350" s="177"/>
      <c r="N350" s="178"/>
      <c r="O350" s="68"/>
      <c r="P350" s="68"/>
      <c r="Q350" s="68"/>
      <c r="R350" s="68"/>
      <c r="S350" s="68"/>
      <c r="T350" s="69"/>
      <c r="U350" s="31"/>
      <c r="V350" s="31"/>
      <c r="W350" s="31"/>
      <c r="X350" s="31"/>
      <c r="Y350" s="31"/>
      <c r="Z350" s="31"/>
      <c r="AA350" s="31"/>
      <c r="AB350" s="31"/>
      <c r="AC350" s="31"/>
      <c r="AD350" s="31"/>
      <c r="AE350" s="31"/>
      <c r="AT350" s="14" t="s">
        <v>143</v>
      </c>
      <c r="AU350" s="14" t="s">
        <v>78</v>
      </c>
    </row>
    <row r="351" spans="1:65" s="2" customFormat="1" ht="21.75" customHeight="1">
      <c r="A351" s="31"/>
      <c r="B351" s="32"/>
      <c r="C351" s="161" t="s">
        <v>717</v>
      </c>
      <c r="D351" s="161" t="s">
        <v>135</v>
      </c>
      <c r="E351" s="162" t="s">
        <v>2620</v>
      </c>
      <c r="F351" s="163" t="s">
        <v>2621</v>
      </c>
      <c r="G351" s="164" t="s">
        <v>574</v>
      </c>
      <c r="H351" s="165">
        <v>20</v>
      </c>
      <c r="I351" s="166"/>
      <c r="J351" s="167">
        <f>ROUND(I351*H351,2)</f>
        <v>0</v>
      </c>
      <c r="K351" s="163" t="s">
        <v>139</v>
      </c>
      <c r="L351" s="36"/>
      <c r="M351" s="168" t="s">
        <v>1</v>
      </c>
      <c r="N351" s="169" t="s">
        <v>43</v>
      </c>
      <c r="O351" s="68"/>
      <c r="P351" s="170">
        <f>O351*H351</f>
        <v>0</v>
      </c>
      <c r="Q351" s="170">
        <v>0</v>
      </c>
      <c r="R351" s="170">
        <f>Q351*H351</f>
        <v>0</v>
      </c>
      <c r="S351" s="170">
        <v>0</v>
      </c>
      <c r="T351" s="171">
        <f>S351*H351</f>
        <v>0</v>
      </c>
      <c r="U351" s="31"/>
      <c r="V351" s="31"/>
      <c r="W351" s="31"/>
      <c r="X351" s="31"/>
      <c r="Y351" s="31"/>
      <c r="Z351" s="31"/>
      <c r="AA351" s="31"/>
      <c r="AB351" s="31"/>
      <c r="AC351" s="31"/>
      <c r="AD351" s="31"/>
      <c r="AE351" s="31"/>
      <c r="AR351" s="172" t="s">
        <v>140</v>
      </c>
      <c r="AT351" s="172" t="s">
        <v>135</v>
      </c>
      <c r="AU351" s="172" t="s">
        <v>78</v>
      </c>
      <c r="AY351" s="14" t="s">
        <v>141</v>
      </c>
      <c r="BE351" s="173">
        <f>IF(N351="základní",J351,0)</f>
        <v>0</v>
      </c>
      <c r="BF351" s="173">
        <f>IF(N351="snížená",J351,0)</f>
        <v>0</v>
      </c>
      <c r="BG351" s="173">
        <f>IF(N351="zákl. přenesená",J351,0)</f>
        <v>0</v>
      </c>
      <c r="BH351" s="173">
        <f>IF(N351="sníž. přenesená",J351,0)</f>
        <v>0</v>
      </c>
      <c r="BI351" s="173">
        <f>IF(N351="nulová",J351,0)</f>
        <v>0</v>
      </c>
      <c r="BJ351" s="14" t="s">
        <v>86</v>
      </c>
      <c r="BK351" s="173">
        <f>ROUND(I351*H351,2)</f>
        <v>0</v>
      </c>
      <c r="BL351" s="14" t="s">
        <v>140</v>
      </c>
      <c r="BM351" s="172" t="s">
        <v>2622</v>
      </c>
    </row>
    <row r="352" spans="1:65" s="2" customFormat="1" ht="39">
      <c r="A352" s="31"/>
      <c r="B352" s="32"/>
      <c r="C352" s="33"/>
      <c r="D352" s="174" t="s">
        <v>143</v>
      </c>
      <c r="E352" s="33"/>
      <c r="F352" s="175" t="s">
        <v>2623</v>
      </c>
      <c r="G352" s="33"/>
      <c r="H352" s="33"/>
      <c r="I352" s="176"/>
      <c r="J352" s="33"/>
      <c r="K352" s="33"/>
      <c r="L352" s="36"/>
      <c r="M352" s="177"/>
      <c r="N352" s="178"/>
      <c r="O352" s="68"/>
      <c r="P352" s="68"/>
      <c r="Q352" s="68"/>
      <c r="R352" s="68"/>
      <c r="S352" s="68"/>
      <c r="T352" s="69"/>
      <c r="U352" s="31"/>
      <c r="V352" s="31"/>
      <c r="W352" s="31"/>
      <c r="X352" s="31"/>
      <c r="Y352" s="31"/>
      <c r="Z352" s="31"/>
      <c r="AA352" s="31"/>
      <c r="AB352" s="31"/>
      <c r="AC352" s="31"/>
      <c r="AD352" s="31"/>
      <c r="AE352" s="31"/>
      <c r="AT352" s="14" t="s">
        <v>143</v>
      </c>
      <c r="AU352" s="14" t="s">
        <v>78</v>
      </c>
    </row>
    <row r="353" spans="1:65" s="2" customFormat="1" ht="16.5" customHeight="1">
      <c r="A353" s="31"/>
      <c r="B353" s="32"/>
      <c r="C353" s="161" t="s">
        <v>722</v>
      </c>
      <c r="D353" s="161" t="s">
        <v>135</v>
      </c>
      <c r="E353" s="162" t="s">
        <v>2624</v>
      </c>
      <c r="F353" s="163" t="s">
        <v>2625</v>
      </c>
      <c r="G353" s="164" t="s">
        <v>574</v>
      </c>
      <c r="H353" s="165">
        <v>20</v>
      </c>
      <c r="I353" s="166"/>
      <c r="J353" s="167">
        <f>ROUND(I353*H353,2)</f>
        <v>0</v>
      </c>
      <c r="K353" s="163" t="s">
        <v>139</v>
      </c>
      <c r="L353" s="36"/>
      <c r="M353" s="168" t="s">
        <v>1</v>
      </c>
      <c r="N353" s="169" t="s">
        <v>43</v>
      </c>
      <c r="O353" s="68"/>
      <c r="P353" s="170">
        <f>O353*H353</f>
        <v>0</v>
      </c>
      <c r="Q353" s="170">
        <v>0</v>
      </c>
      <c r="R353" s="170">
        <f>Q353*H353</f>
        <v>0</v>
      </c>
      <c r="S353" s="170">
        <v>0</v>
      </c>
      <c r="T353" s="171">
        <f>S353*H353</f>
        <v>0</v>
      </c>
      <c r="U353" s="31"/>
      <c r="V353" s="31"/>
      <c r="W353" s="31"/>
      <c r="X353" s="31"/>
      <c r="Y353" s="31"/>
      <c r="Z353" s="31"/>
      <c r="AA353" s="31"/>
      <c r="AB353" s="31"/>
      <c r="AC353" s="31"/>
      <c r="AD353" s="31"/>
      <c r="AE353" s="31"/>
      <c r="AR353" s="172" t="s">
        <v>140</v>
      </c>
      <c r="AT353" s="172" t="s">
        <v>135</v>
      </c>
      <c r="AU353" s="172" t="s">
        <v>78</v>
      </c>
      <c r="AY353" s="14" t="s">
        <v>141</v>
      </c>
      <c r="BE353" s="173">
        <f>IF(N353="základní",J353,0)</f>
        <v>0</v>
      </c>
      <c r="BF353" s="173">
        <f>IF(N353="snížená",J353,0)</f>
        <v>0</v>
      </c>
      <c r="BG353" s="173">
        <f>IF(N353="zákl. přenesená",J353,0)</f>
        <v>0</v>
      </c>
      <c r="BH353" s="173">
        <f>IF(N353="sníž. přenesená",J353,0)</f>
        <v>0</v>
      </c>
      <c r="BI353" s="173">
        <f>IF(N353="nulová",J353,0)</f>
        <v>0</v>
      </c>
      <c r="BJ353" s="14" t="s">
        <v>86</v>
      </c>
      <c r="BK353" s="173">
        <f>ROUND(I353*H353,2)</f>
        <v>0</v>
      </c>
      <c r="BL353" s="14" t="s">
        <v>140</v>
      </c>
      <c r="BM353" s="172" t="s">
        <v>2626</v>
      </c>
    </row>
    <row r="354" spans="1:65" s="2" customFormat="1" ht="39">
      <c r="A354" s="31"/>
      <c r="B354" s="32"/>
      <c r="C354" s="33"/>
      <c r="D354" s="174" t="s">
        <v>143</v>
      </c>
      <c r="E354" s="33"/>
      <c r="F354" s="175" t="s">
        <v>2627</v>
      </c>
      <c r="G354" s="33"/>
      <c r="H354" s="33"/>
      <c r="I354" s="176"/>
      <c r="J354" s="33"/>
      <c r="K354" s="33"/>
      <c r="L354" s="36"/>
      <c r="M354" s="177"/>
      <c r="N354" s="178"/>
      <c r="O354" s="68"/>
      <c r="P354" s="68"/>
      <c r="Q354" s="68"/>
      <c r="R354" s="68"/>
      <c r="S354" s="68"/>
      <c r="T354" s="69"/>
      <c r="U354" s="31"/>
      <c r="V354" s="31"/>
      <c r="W354" s="31"/>
      <c r="X354" s="31"/>
      <c r="Y354" s="31"/>
      <c r="Z354" s="31"/>
      <c r="AA354" s="31"/>
      <c r="AB354" s="31"/>
      <c r="AC354" s="31"/>
      <c r="AD354" s="31"/>
      <c r="AE354" s="31"/>
      <c r="AT354" s="14" t="s">
        <v>143</v>
      </c>
      <c r="AU354" s="14" t="s">
        <v>78</v>
      </c>
    </row>
    <row r="355" spans="1:65" s="2" customFormat="1" ht="21.75" customHeight="1">
      <c r="A355" s="31"/>
      <c r="B355" s="32"/>
      <c r="C355" s="161" t="s">
        <v>727</v>
      </c>
      <c r="D355" s="161" t="s">
        <v>135</v>
      </c>
      <c r="E355" s="162" t="s">
        <v>2628</v>
      </c>
      <c r="F355" s="163" t="s">
        <v>2629</v>
      </c>
      <c r="G355" s="164" t="s">
        <v>574</v>
      </c>
      <c r="H355" s="165">
        <v>20</v>
      </c>
      <c r="I355" s="166"/>
      <c r="J355" s="167">
        <f>ROUND(I355*H355,2)</f>
        <v>0</v>
      </c>
      <c r="K355" s="163" t="s">
        <v>139</v>
      </c>
      <c r="L355" s="36"/>
      <c r="M355" s="168" t="s">
        <v>1</v>
      </c>
      <c r="N355" s="169" t="s">
        <v>43</v>
      </c>
      <c r="O355" s="68"/>
      <c r="P355" s="170">
        <f>O355*H355</f>
        <v>0</v>
      </c>
      <c r="Q355" s="170">
        <v>0</v>
      </c>
      <c r="R355" s="170">
        <f>Q355*H355</f>
        <v>0</v>
      </c>
      <c r="S355" s="170">
        <v>0</v>
      </c>
      <c r="T355" s="171">
        <f>S355*H355</f>
        <v>0</v>
      </c>
      <c r="U355" s="31"/>
      <c r="V355" s="31"/>
      <c r="W355" s="31"/>
      <c r="X355" s="31"/>
      <c r="Y355" s="31"/>
      <c r="Z355" s="31"/>
      <c r="AA355" s="31"/>
      <c r="AB355" s="31"/>
      <c r="AC355" s="31"/>
      <c r="AD355" s="31"/>
      <c r="AE355" s="31"/>
      <c r="AR355" s="172" t="s">
        <v>140</v>
      </c>
      <c r="AT355" s="172" t="s">
        <v>135</v>
      </c>
      <c r="AU355" s="172" t="s">
        <v>78</v>
      </c>
      <c r="AY355" s="14" t="s">
        <v>141</v>
      </c>
      <c r="BE355" s="173">
        <f>IF(N355="základní",J355,0)</f>
        <v>0</v>
      </c>
      <c r="BF355" s="173">
        <f>IF(N355="snížená",J355,0)</f>
        <v>0</v>
      </c>
      <c r="BG355" s="173">
        <f>IF(N355="zákl. přenesená",J355,0)</f>
        <v>0</v>
      </c>
      <c r="BH355" s="173">
        <f>IF(N355="sníž. přenesená",J355,0)</f>
        <v>0</v>
      </c>
      <c r="BI355" s="173">
        <f>IF(N355="nulová",J355,0)</f>
        <v>0</v>
      </c>
      <c r="BJ355" s="14" t="s">
        <v>86</v>
      </c>
      <c r="BK355" s="173">
        <f>ROUND(I355*H355,2)</f>
        <v>0</v>
      </c>
      <c r="BL355" s="14" t="s">
        <v>140</v>
      </c>
      <c r="BM355" s="172" t="s">
        <v>2630</v>
      </c>
    </row>
    <row r="356" spans="1:65" s="2" customFormat="1" ht="39">
      <c r="A356" s="31"/>
      <c r="B356" s="32"/>
      <c r="C356" s="33"/>
      <c r="D356" s="174" t="s">
        <v>143</v>
      </c>
      <c r="E356" s="33"/>
      <c r="F356" s="175" t="s">
        <v>2631</v>
      </c>
      <c r="G356" s="33"/>
      <c r="H356" s="33"/>
      <c r="I356" s="176"/>
      <c r="J356" s="33"/>
      <c r="K356" s="33"/>
      <c r="L356" s="36"/>
      <c r="M356" s="177"/>
      <c r="N356" s="178"/>
      <c r="O356" s="68"/>
      <c r="P356" s="68"/>
      <c r="Q356" s="68"/>
      <c r="R356" s="68"/>
      <c r="S356" s="68"/>
      <c r="T356" s="69"/>
      <c r="U356" s="31"/>
      <c r="V356" s="31"/>
      <c r="W356" s="31"/>
      <c r="X356" s="31"/>
      <c r="Y356" s="31"/>
      <c r="Z356" s="31"/>
      <c r="AA356" s="31"/>
      <c r="AB356" s="31"/>
      <c r="AC356" s="31"/>
      <c r="AD356" s="31"/>
      <c r="AE356" s="31"/>
      <c r="AT356" s="14" t="s">
        <v>143</v>
      </c>
      <c r="AU356" s="14" t="s">
        <v>78</v>
      </c>
    </row>
    <row r="357" spans="1:65" s="2" customFormat="1" ht="16.5" customHeight="1">
      <c r="A357" s="31"/>
      <c r="B357" s="32"/>
      <c r="C357" s="161" t="s">
        <v>732</v>
      </c>
      <c r="D357" s="161" t="s">
        <v>135</v>
      </c>
      <c r="E357" s="162" t="s">
        <v>2632</v>
      </c>
      <c r="F357" s="163" t="s">
        <v>2633</v>
      </c>
      <c r="G357" s="164" t="s">
        <v>147</v>
      </c>
      <c r="H357" s="165">
        <v>4</v>
      </c>
      <c r="I357" s="166"/>
      <c r="J357" s="167">
        <f>ROUND(I357*H357,2)</f>
        <v>0</v>
      </c>
      <c r="K357" s="163" t="s">
        <v>139</v>
      </c>
      <c r="L357" s="36"/>
      <c r="M357" s="168" t="s">
        <v>1</v>
      </c>
      <c r="N357" s="169" t="s">
        <v>43</v>
      </c>
      <c r="O357" s="68"/>
      <c r="P357" s="170">
        <f>O357*H357</f>
        <v>0</v>
      </c>
      <c r="Q357" s="170">
        <v>0</v>
      </c>
      <c r="R357" s="170">
        <f>Q357*H357</f>
        <v>0</v>
      </c>
      <c r="S357" s="170">
        <v>0</v>
      </c>
      <c r="T357" s="171">
        <f>S357*H357</f>
        <v>0</v>
      </c>
      <c r="U357" s="31"/>
      <c r="V357" s="31"/>
      <c r="W357" s="31"/>
      <c r="X357" s="31"/>
      <c r="Y357" s="31"/>
      <c r="Z357" s="31"/>
      <c r="AA357" s="31"/>
      <c r="AB357" s="31"/>
      <c r="AC357" s="31"/>
      <c r="AD357" s="31"/>
      <c r="AE357" s="31"/>
      <c r="AR357" s="172" t="s">
        <v>140</v>
      </c>
      <c r="AT357" s="172" t="s">
        <v>135</v>
      </c>
      <c r="AU357" s="172" t="s">
        <v>78</v>
      </c>
      <c r="AY357" s="14" t="s">
        <v>141</v>
      </c>
      <c r="BE357" s="173">
        <f>IF(N357="základní",J357,0)</f>
        <v>0</v>
      </c>
      <c r="BF357" s="173">
        <f>IF(N357="snížená",J357,0)</f>
        <v>0</v>
      </c>
      <c r="BG357" s="173">
        <f>IF(N357="zákl. přenesená",J357,0)</f>
        <v>0</v>
      </c>
      <c r="BH357" s="173">
        <f>IF(N357="sníž. přenesená",J357,0)</f>
        <v>0</v>
      </c>
      <c r="BI357" s="173">
        <f>IF(N357="nulová",J357,0)</f>
        <v>0</v>
      </c>
      <c r="BJ357" s="14" t="s">
        <v>86</v>
      </c>
      <c r="BK357" s="173">
        <f>ROUND(I357*H357,2)</f>
        <v>0</v>
      </c>
      <c r="BL357" s="14" t="s">
        <v>140</v>
      </c>
      <c r="BM357" s="172" t="s">
        <v>2634</v>
      </c>
    </row>
    <row r="358" spans="1:65" s="2" customFormat="1" ht="29.25">
      <c r="A358" s="31"/>
      <c r="B358" s="32"/>
      <c r="C358" s="33"/>
      <c r="D358" s="174" t="s">
        <v>143</v>
      </c>
      <c r="E358" s="33"/>
      <c r="F358" s="175" t="s">
        <v>2635</v>
      </c>
      <c r="G358" s="33"/>
      <c r="H358" s="33"/>
      <c r="I358" s="176"/>
      <c r="J358" s="33"/>
      <c r="K358" s="33"/>
      <c r="L358" s="36"/>
      <c r="M358" s="177"/>
      <c r="N358" s="178"/>
      <c r="O358" s="68"/>
      <c r="P358" s="68"/>
      <c r="Q358" s="68"/>
      <c r="R358" s="68"/>
      <c r="S358" s="68"/>
      <c r="T358" s="69"/>
      <c r="U358" s="31"/>
      <c r="V358" s="31"/>
      <c r="W358" s="31"/>
      <c r="X358" s="31"/>
      <c r="Y358" s="31"/>
      <c r="Z358" s="31"/>
      <c r="AA358" s="31"/>
      <c r="AB358" s="31"/>
      <c r="AC358" s="31"/>
      <c r="AD358" s="31"/>
      <c r="AE358" s="31"/>
      <c r="AT358" s="14" t="s">
        <v>143</v>
      </c>
      <c r="AU358" s="14" t="s">
        <v>78</v>
      </c>
    </row>
    <row r="359" spans="1:65" s="2" customFormat="1" ht="16.5" customHeight="1">
      <c r="A359" s="31"/>
      <c r="B359" s="32"/>
      <c r="C359" s="161" t="s">
        <v>737</v>
      </c>
      <c r="D359" s="161" t="s">
        <v>135</v>
      </c>
      <c r="E359" s="162" t="s">
        <v>2636</v>
      </c>
      <c r="F359" s="163" t="s">
        <v>2637</v>
      </c>
      <c r="G359" s="164" t="s">
        <v>147</v>
      </c>
      <c r="H359" s="165">
        <v>4</v>
      </c>
      <c r="I359" s="166"/>
      <c r="J359" s="167">
        <f>ROUND(I359*H359,2)</f>
        <v>0</v>
      </c>
      <c r="K359" s="163" t="s">
        <v>139</v>
      </c>
      <c r="L359" s="36"/>
      <c r="M359" s="168" t="s">
        <v>1</v>
      </c>
      <c r="N359" s="169" t="s">
        <v>43</v>
      </c>
      <c r="O359" s="68"/>
      <c r="P359" s="170">
        <f>O359*H359</f>
        <v>0</v>
      </c>
      <c r="Q359" s="170">
        <v>0</v>
      </c>
      <c r="R359" s="170">
        <f>Q359*H359</f>
        <v>0</v>
      </c>
      <c r="S359" s="170">
        <v>0</v>
      </c>
      <c r="T359" s="171">
        <f>S359*H359</f>
        <v>0</v>
      </c>
      <c r="U359" s="31"/>
      <c r="V359" s="31"/>
      <c r="W359" s="31"/>
      <c r="X359" s="31"/>
      <c r="Y359" s="31"/>
      <c r="Z359" s="31"/>
      <c r="AA359" s="31"/>
      <c r="AB359" s="31"/>
      <c r="AC359" s="31"/>
      <c r="AD359" s="31"/>
      <c r="AE359" s="31"/>
      <c r="AR359" s="172" t="s">
        <v>140</v>
      </c>
      <c r="AT359" s="172" t="s">
        <v>135</v>
      </c>
      <c r="AU359" s="172" t="s">
        <v>78</v>
      </c>
      <c r="AY359" s="14" t="s">
        <v>141</v>
      </c>
      <c r="BE359" s="173">
        <f>IF(N359="základní",J359,0)</f>
        <v>0</v>
      </c>
      <c r="BF359" s="173">
        <f>IF(N359="snížená",J359,0)</f>
        <v>0</v>
      </c>
      <c r="BG359" s="173">
        <f>IF(N359="zákl. přenesená",J359,0)</f>
        <v>0</v>
      </c>
      <c r="BH359" s="173">
        <f>IF(N359="sníž. přenesená",J359,0)</f>
        <v>0</v>
      </c>
      <c r="BI359" s="173">
        <f>IF(N359="nulová",J359,0)</f>
        <v>0</v>
      </c>
      <c r="BJ359" s="14" t="s">
        <v>86</v>
      </c>
      <c r="BK359" s="173">
        <f>ROUND(I359*H359,2)</f>
        <v>0</v>
      </c>
      <c r="BL359" s="14" t="s">
        <v>140</v>
      </c>
      <c r="BM359" s="172" t="s">
        <v>2638</v>
      </c>
    </row>
    <row r="360" spans="1:65" s="2" customFormat="1" ht="29.25">
      <c r="A360" s="31"/>
      <c r="B360" s="32"/>
      <c r="C360" s="33"/>
      <c r="D360" s="174" t="s">
        <v>143</v>
      </c>
      <c r="E360" s="33"/>
      <c r="F360" s="175" t="s">
        <v>2639</v>
      </c>
      <c r="G360" s="33"/>
      <c r="H360" s="33"/>
      <c r="I360" s="176"/>
      <c r="J360" s="33"/>
      <c r="K360" s="33"/>
      <c r="L360" s="36"/>
      <c r="M360" s="177"/>
      <c r="N360" s="178"/>
      <c r="O360" s="68"/>
      <c r="P360" s="68"/>
      <c r="Q360" s="68"/>
      <c r="R360" s="68"/>
      <c r="S360" s="68"/>
      <c r="T360" s="69"/>
      <c r="U360" s="31"/>
      <c r="V360" s="31"/>
      <c r="W360" s="31"/>
      <c r="X360" s="31"/>
      <c r="Y360" s="31"/>
      <c r="Z360" s="31"/>
      <c r="AA360" s="31"/>
      <c r="AB360" s="31"/>
      <c r="AC360" s="31"/>
      <c r="AD360" s="31"/>
      <c r="AE360" s="31"/>
      <c r="AT360" s="14" t="s">
        <v>143</v>
      </c>
      <c r="AU360" s="14" t="s">
        <v>78</v>
      </c>
    </row>
    <row r="361" spans="1:65" s="2" customFormat="1" ht="16.5" customHeight="1">
      <c r="A361" s="31"/>
      <c r="B361" s="32"/>
      <c r="C361" s="161" t="s">
        <v>742</v>
      </c>
      <c r="D361" s="161" t="s">
        <v>135</v>
      </c>
      <c r="E361" s="162" t="s">
        <v>2640</v>
      </c>
      <c r="F361" s="163" t="s">
        <v>2641</v>
      </c>
      <c r="G361" s="164" t="s">
        <v>147</v>
      </c>
      <c r="H361" s="165">
        <v>4</v>
      </c>
      <c r="I361" s="166"/>
      <c r="J361" s="167">
        <f>ROUND(I361*H361,2)</f>
        <v>0</v>
      </c>
      <c r="K361" s="163" t="s">
        <v>139</v>
      </c>
      <c r="L361" s="36"/>
      <c r="M361" s="168" t="s">
        <v>1</v>
      </c>
      <c r="N361" s="169" t="s">
        <v>43</v>
      </c>
      <c r="O361" s="68"/>
      <c r="P361" s="170">
        <f>O361*H361</f>
        <v>0</v>
      </c>
      <c r="Q361" s="170">
        <v>0</v>
      </c>
      <c r="R361" s="170">
        <f>Q361*H361</f>
        <v>0</v>
      </c>
      <c r="S361" s="170">
        <v>0</v>
      </c>
      <c r="T361" s="171">
        <f>S361*H361</f>
        <v>0</v>
      </c>
      <c r="U361" s="31"/>
      <c r="V361" s="31"/>
      <c r="W361" s="31"/>
      <c r="X361" s="31"/>
      <c r="Y361" s="31"/>
      <c r="Z361" s="31"/>
      <c r="AA361" s="31"/>
      <c r="AB361" s="31"/>
      <c r="AC361" s="31"/>
      <c r="AD361" s="31"/>
      <c r="AE361" s="31"/>
      <c r="AR361" s="172" t="s">
        <v>140</v>
      </c>
      <c r="AT361" s="172" t="s">
        <v>135</v>
      </c>
      <c r="AU361" s="172" t="s">
        <v>78</v>
      </c>
      <c r="AY361" s="14" t="s">
        <v>141</v>
      </c>
      <c r="BE361" s="173">
        <f>IF(N361="základní",J361,0)</f>
        <v>0</v>
      </c>
      <c r="BF361" s="173">
        <f>IF(N361="snížená",J361,0)</f>
        <v>0</v>
      </c>
      <c r="BG361" s="173">
        <f>IF(N361="zákl. přenesená",J361,0)</f>
        <v>0</v>
      </c>
      <c r="BH361" s="173">
        <f>IF(N361="sníž. přenesená",J361,0)</f>
        <v>0</v>
      </c>
      <c r="BI361" s="173">
        <f>IF(N361="nulová",J361,0)</f>
        <v>0</v>
      </c>
      <c r="BJ361" s="14" t="s">
        <v>86</v>
      </c>
      <c r="BK361" s="173">
        <f>ROUND(I361*H361,2)</f>
        <v>0</v>
      </c>
      <c r="BL361" s="14" t="s">
        <v>140</v>
      </c>
      <c r="BM361" s="172" t="s">
        <v>2642</v>
      </c>
    </row>
    <row r="362" spans="1:65" s="2" customFormat="1" ht="39">
      <c r="A362" s="31"/>
      <c r="B362" s="32"/>
      <c r="C362" s="33"/>
      <c r="D362" s="174" t="s">
        <v>143</v>
      </c>
      <c r="E362" s="33"/>
      <c r="F362" s="175" t="s">
        <v>2643</v>
      </c>
      <c r="G362" s="33"/>
      <c r="H362" s="33"/>
      <c r="I362" s="176"/>
      <c r="J362" s="33"/>
      <c r="K362" s="33"/>
      <c r="L362" s="36"/>
      <c r="M362" s="177"/>
      <c r="N362" s="178"/>
      <c r="O362" s="68"/>
      <c r="P362" s="68"/>
      <c r="Q362" s="68"/>
      <c r="R362" s="68"/>
      <c r="S362" s="68"/>
      <c r="T362" s="69"/>
      <c r="U362" s="31"/>
      <c r="V362" s="31"/>
      <c r="W362" s="31"/>
      <c r="X362" s="31"/>
      <c r="Y362" s="31"/>
      <c r="Z362" s="31"/>
      <c r="AA362" s="31"/>
      <c r="AB362" s="31"/>
      <c r="AC362" s="31"/>
      <c r="AD362" s="31"/>
      <c r="AE362" s="31"/>
      <c r="AT362" s="14" t="s">
        <v>143</v>
      </c>
      <c r="AU362" s="14" t="s">
        <v>78</v>
      </c>
    </row>
    <row r="363" spans="1:65" s="2" customFormat="1" ht="16.5" customHeight="1">
      <c r="A363" s="31"/>
      <c r="B363" s="32"/>
      <c r="C363" s="161" t="s">
        <v>747</v>
      </c>
      <c r="D363" s="161" t="s">
        <v>135</v>
      </c>
      <c r="E363" s="162" t="s">
        <v>2644</v>
      </c>
      <c r="F363" s="163" t="s">
        <v>2645</v>
      </c>
      <c r="G363" s="164" t="s">
        <v>147</v>
      </c>
      <c r="H363" s="165">
        <v>4</v>
      </c>
      <c r="I363" s="166"/>
      <c r="J363" s="167">
        <f>ROUND(I363*H363,2)</f>
        <v>0</v>
      </c>
      <c r="K363" s="163" t="s">
        <v>139</v>
      </c>
      <c r="L363" s="36"/>
      <c r="M363" s="168" t="s">
        <v>1</v>
      </c>
      <c r="N363" s="169" t="s">
        <v>43</v>
      </c>
      <c r="O363" s="68"/>
      <c r="P363" s="170">
        <f>O363*H363</f>
        <v>0</v>
      </c>
      <c r="Q363" s="170">
        <v>0</v>
      </c>
      <c r="R363" s="170">
        <f>Q363*H363</f>
        <v>0</v>
      </c>
      <c r="S363" s="170">
        <v>0</v>
      </c>
      <c r="T363" s="171">
        <f>S363*H363</f>
        <v>0</v>
      </c>
      <c r="U363" s="31"/>
      <c r="V363" s="31"/>
      <c r="W363" s="31"/>
      <c r="X363" s="31"/>
      <c r="Y363" s="31"/>
      <c r="Z363" s="31"/>
      <c r="AA363" s="31"/>
      <c r="AB363" s="31"/>
      <c r="AC363" s="31"/>
      <c r="AD363" s="31"/>
      <c r="AE363" s="31"/>
      <c r="AR363" s="172" t="s">
        <v>140</v>
      </c>
      <c r="AT363" s="172" t="s">
        <v>135</v>
      </c>
      <c r="AU363" s="172" t="s">
        <v>78</v>
      </c>
      <c r="AY363" s="14" t="s">
        <v>141</v>
      </c>
      <c r="BE363" s="173">
        <f>IF(N363="základní",J363,0)</f>
        <v>0</v>
      </c>
      <c r="BF363" s="173">
        <f>IF(N363="snížená",J363,0)</f>
        <v>0</v>
      </c>
      <c r="BG363" s="173">
        <f>IF(N363="zákl. přenesená",J363,0)</f>
        <v>0</v>
      </c>
      <c r="BH363" s="173">
        <f>IF(N363="sníž. přenesená",J363,0)</f>
        <v>0</v>
      </c>
      <c r="BI363" s="173">
        <f>IF(N363="nulová",J363,0)</f>
        <v>0</v>
      </c>
      <c r="BJ363" s="14" t="s">
        <v>86</v>
      </c>
      <c r="BK363" s="173">
        <f>ROUND(I363*H363,2)</f>
        <v>0</v>
      </c>
      <c r="BL363" s="14" t="s">
        <v>140</v>
      </c>
      <c r="BM363" s="172" t="s">
        <v>2646</v>
      </c>
    </row>
    <row r="364" spans="1:65" s="2" customFormat="1" ht="39">
      <c r="A364" s="31"/>
      <c r="B364" s="32"/>
      <c r="C364" s="33"/>
      <c r="D364" s="174" t="s">
        <v>143</v>
      </c>
      <c r="E364" s="33"/>
      <c r="F364" s="175" t="s">
        <v>2647</v>
      </c>
      <c r="G364" s="33"/>
      <c r="H364" s="33"/>
      <c r="I364" s="176"/>
      <c r="J364" s="33"/>
      <c r="K364" s="33"/>
      <c r="L364" s="36"/>
      <c r="M364" s="177"/>
      <c r="N364" s="178"/>
      <c r="O364" s="68"/>
      <c r="P364" s="68"/>
      <c r="Q364" s="68"/>
      <c r="R364" s="68"/>
      <c r="S364" s="68"/>
      <c r="T364" s="69"/>
      <c r="U364" s="31"/>
      <c r="V364" s="31"/>
      <c r="W364" s="31"/>
      <c r="X364" s="31"/>
      <c r="Y364" s="31"/>
      <c r="Z364" s="31"/>
      <c r="AA364" s="31"/>
      <c r="AB364" s="31"/>
      <c r="AC364" s="31"/>
      <c r="AD364" s="31"/>
      <c r="AE364" s="31"/>
      <c r="AT364" s="14" t="s">
        <v>143</v>
      </c>
      <c r="AU364" s="14" t="s">
        <v>78</v>
      </c>
    </row>
    <row r="365" spans="1:65" s="2" customFormat="1" ht="21.75" customHeight="1">
      <c r="A365" s="31"/>
      <c r="B365" s="32"/>
      <c r="C365" s="161" t="s">
        <v>752</v>
      </c>
      <c r="D365" s="161" t="s">
        <v>135</v>
      </c>
      <c r="E365" s="162" t="s">
        <v>2648</v>
      </c>
      <c r="F365" s="163" t="s">
        <v>2649</v>
      </c>
      <c r="G365" s="164" t="s">
        <v>503</v>
      </c>
      <c r="H365" s="165">
        <v>20</v>
      </c>
      <c r="I365" s="166"/>
      <c r="J365" s="167">
        <f>ROUND(I365*H365,2)</f>
        <v>0</v>
      </c>
      <c r="K365" s="163" t="s">
        <v>139</v>
      </c>
      <c r="L365" s="36"/>
      <c r="M365" s="168" t="s">
        <v>1</v>
      </c>
      <c r="N365" s="169" t="s">
        <v>43</v>
      </c>
      <c r="O365" s="68"/>
      <c r="P365" s="170">
        <f>O365*H365</f>
        <v>0</v>
      </c>
      <c r="Q365" s="170">
        <v>0</v>
      </c>
      <c r="R365" s="170">
        <f>Q365*H365</f>
        <v>0</v>
      </c>
      <c r="S365" s="170">
        <v>0</v>
      </c>
      <c r="T365" s="171">
        <f>S365*H365</f>
        <v>0</v>
      </c>
      <c r="U365" s="31"/>
      <c r="V365" s="31"/>
      <c r="W365" s="31"/>
      <c r="X365" s="31"/>
      <c r="Y365" s="31"/>
      <c r="Z365" s="31"/>
      <c r="AA365" s="31"/>
      <c r="AB365" s="31"/>
      <c r="AC365" s="31"/>
      <c r="AD365" s="31"/>
      <c r="AE365" s="31"/>
      <c r="AR365" s="172" t="s">
        <v>140</v>
      </c>
      <c r="AT365" s="172" t="s">
        <v>135</v>
      </c>
      <c r="AU365" s="172" t="s">
        <v>78</v>
      </c>
      <c r="AY365" s="14" t="s">
        <v>141</v>
      </c>
      <c r="BE365" s="173">
        <f>IF(N365="základní",J365,0)</f>
        <v>0</v>
      </c>
      <c r="BF365" s="173">
        <f>IF(N365="snížená",J365,0)</f>
        <v>0</v>
      </c>
      <c r="BG365" s="173">
        <f>IF(N365="zákl. přenesená",J365,0)</f>
        <v>0</v>
      </c>
      <c r="BH365" s="173">
        <f>IF(N365="sníž. přenesená",J365,0)</f>
        <v>0</v>
      </c>
      <c r="BI365" s="173">
        <f>IF(N365="nulová",J365,0)</f>
        <v>0</v>
      </c>
      <c r="BJ365" s="14" t="s">
        <v>86</v>
      </c>
      <c r="BK365" s="173">
        <f>ROUND(I365*H365,2)</f>
        <v>0</v>
      </c>
      <c r="BL365" s="14" t="s">
        <v>140</v>
      </c>
      <c r="BM365" s="172" t="s">
        <v>2650</v>
      </c>
    </row>
    <row r="366" spans="1:65" s="2" customFormat="1" ht="29.25">
      <c r="A366" s="31"/>
      <c r="B366" s="32"/>
      <c r="C366" s="33"/>
      <c r="D366" s="174" t="s">
        <v>143</v>
      </c>
      <c r="E366" s="33"/>
      <c r="F366" s="175" t="s">
        <v>2651</v>
      </c>
      <c r="G366" s="33"/>
      <c r="H366" s="33"/>
      <c r="I366" s="176"/>
      <c r="J366" s="33"/>
      <c r="K366" s="33"/>
      <c r="L366" s="36"/>
      <c r="M366" s="177"/>
      <c r="N366" s="178"/>
      <c r="O366" s="68"/>
      <c r="P366" s="68"/>
      <c r="Q366" s="68"/>
      <c r="R366" s="68"/>
      <c r="S366" s="68"/>
      <c r="T366" s="69"/>
      <c r="U366" s="31"/>
      <c r="V366" s="31"/>
      <c r="W366" s="31"/>
      <c r="X366" s="31"/>
      <c r="Y366" s="31"/>
      <c r="Z366" s="31"/>
      <c r="AA366" s="31"/>
      <c r="AB366" s="31"/>
      <c r="AC366" s="31"/>
      <c r="AD366" s="31"/>
      <c r="AE366" s="31"/>
      <c r="AT366" s="14" t="s">
        <v>143</v>
      </c>
      <c r="AU366" s="14" t="s">
        <v>78</v>
      </c>
    </row>
    <row r="367" spans="1:65" s="2" customFormat="1" ht="21.75" customHeight="1">
      <c r="A367" s="31"/>
      <c r="B367" s="32"/>
      <c r="C367" s="161" t="s">
        <v>757</v>
      </c>
      <c r="D367" s="161" t="s">
        <v>135</v>
      </c>
      <c r="E367" s="162" t="s">
        <v>2652</v>
      </c>
      <c r="F367" s="163" t="s">
        <v>2653</v>
      </c>
      <c r="G367" s="164" t="s">
        <v>503</v>
      </c>
      <c r="H367" s="165">
        <v>20</v>
      </c>
      <c r="I367" s="166"/>
      <c r="J367" s="167">
        <f>ROUND(I367*H367,2)</f>
        <v>0</v>
      </c>
      <c r="K367" s="163" t="s">
        <v>139</v>
      </c>
      <c r="L367" s="36"/>
      <c r="M367" s="168" t="s">
        <v>1</v>
      </c>
      <c r="N367" s="169" t="s">
        <v>43</v>
      </c>
      <c r="O367" s="68"/>
      <c r="P367" s="170">
        <f>O367*H367</f>
        <v>0</v>
      </c>
      <c r="Q367" s="170">
        <v>0</v>
      </c>
      <c r="R367" s="170">
        <f>Q367*H367</f>
        <v>0</v>
      </c>
      <c r="S367" s="170">
        <v>0</v>
      </c>
      <c r="T367" s="171">
        <f>S367*H367</f>
        <v>0</v>
      </c>
      <c r="U367" s="31"/>
      <c r="V367" s="31"/>
      <c r="W367" s="31"/>
      <c r="X367" s="31"/>
      <c r="Y367" s="31"/>
      <c r="Z367" s="31"/>
      <c r="AA367" s="31"/>
      <c r="AB367" s="31"/>
      <c r="AC367" s="31"/>
      <c r="AD367" s="31"/>
      <c r="AE367" s="31"/>
      <c r="AR367" s="172" t="s">
        <v>140</v>
      </c>
      <c r="AT367" s="172" t="s">
        <v>135</v>
      </c>
      <c r="AU367" s="172" t="s">
        <v>78</v>
      </c>
      <c r="AY367" s="14" t="s">
        <v>141</v>
      </c>
      <c r="BE367" s="173">
        <f>IF(N367="základní",J367,0)</f>
        <v>0</v>
      </c>
      <c r="BF367" s="173">
        <f>IF(N367="snížená",J367,0)</f>
        <v>0</v>
      </c>
      <c r="BG367" s="173">
        <f>IF(N367="zákl. přenesená",J367,0)</f>
        <v>0</v>
      </c>
      <c r="BH367" s="173">
        <f>IF(N367="sníž. přenesená",J367,0)</f>
        <v>0</v>
      </c>
      <c r="BI367" s="173">
        <f>IF(N367="nulová",J367,0)</f>
        <v>0</v>
      </c>
      <c r="BJ367" s="14" t="s">
        <v>86</v>
      </c>
      <c r="BK367" s="173">
        <f>ROUND(I367*H367,2)</f>
        <v>0</v>
      </c>
      <c r="BL367" s="14" t="s">
        <v>140</v>
      </c>
      <c r="BM367" s="172" t="s">
        <v>2654</v>
      </c>
    </row>
    <row r="368" spans="1:65" s="2" customFormat="1" ht="29.25">
      <c r="A368" s="31"/>
      <c r="B368" s="32"/>
      <c r="C368" s="33"/>
      <c r="D368" s="174" t="s">
        <v>143</v>
      </c>
      <c r="E368" s="33"/>
      <c r="F368" s="175" t="s">
        <v>2655</v>
      </c>
      <c r="G368" s="33"/>
      <c r="H368" s="33"/>
      <c r="I368" s="176"/>
      <c r="J368" s="33"/>
      <c r="K368" s="33"/>
      <c r="L368" s="36"/>
      <c r="M368" s="177"/>
      <c r="N368" s="178"/>
      <c r="O368" s="68"/>
      <c r="P368" s="68"/>
      <c r="Q368" s="68"/>
      <c r="R368" s="68"/>
      <c r="S368" s="68"/>
      <c r="T368" s="69"/>
      <c r="U368" s="31"/>
      <c r="V368" s="31"/>
      <c r="W368" s="31"/>
      <c r="X368" s="31"/>
      <c r="Y368" s="31"/>
      <c r="Z368" s="31"/>
      <c r="AA368" s="31"/>
      <c r="AB368" s="31"/>
      <c r="AC368" s="31"/>
      <c r="AD368" s="31"/>
      <c r="AE368" s="31"/>
      <c r="AT368" s="14" t="s">
        <v>143</v>
      </c>
      <c r="AU368" s="14" t="s">
        <v>78</v>
      </c>
    </row>
    <row r="369" spans="1:65" s="2" customFormat="1" ht="21.75" customHeight="1">
      <c r="A369" s="31"/>
      <c r="B369" s="32"/>
      <c r="C369" s="161" t="s">
        <v>762</v>
      </c>
      <c r="D369" s="161" t="s">
        <v>135</v>
      </c>
      <c r="E369" s="162" t="s">
        <v>2656</v>
      </c>
      <c r="F369" s="163" t="s">
        <v>2657</v>
      </c>
      <c r="G369" s="164" t="s">
        <v>503</v>
      </c>
      <c r="H369" s="165">
        <v>20</v>
      </c>
      <c r="I369" s="166"/>
      <c r="J369" s="167">
        <f>ROUND(I369*H369,2)</f>
        <v>0</v>
      </c>
      <c r="K369" s="163" t="s">
        <v>139</v>
      </c>
      <c r="L369" s="36"/>
      <c r="M369" s="168" t="s">
        <v>1</v>
      </c>
      <c r="N369" s="169" t="s">
        <v>43</v>
      </c>
      <c r="O369" s="68"/>
      <c r="P369" s="170">
        <f>O369*H369</f>
        <v>0</v>
      </c>
      <c r="Q369" s="170">
        <v>0</v>
      </c>
      <c r="R369" s="170">
        <f>Q369*H369</f>
        <v>0</v>
      </c>
      <c r="S369" s="170">
        <v>0</v>
      </c>
      <c r="T369" s="171">
        <f>S369*H369</f>
        <v>0</v>
      </c>
      <c r="U369" s="31"/>
      <c r="V369" s="31"/>
      <c r="W369" s="31"/>
      <c r="X369" s="31"/>
      <c r="Y369" s="31"/>
      <c r="Z369" s="31"/>
      <c r="AA369" s="31"/>
      <c r="AB369" s="31"/>
      <c r="AC369" s="31"/>
      <c r="AD369" s="31"/>
      <c r="AE369" s="31"/>
      <c r="AR369" s="172" t="s">
        <v>140</v>
      </c>
      <c r="AT369" s="172" t="s">
        <v>135</v>
      </c>
      <c r="AU369" s="172" t="s">
        <v>78</v>
      </c>
      <c r="AY369" s="14" t="s">
        <v>141</v>
      </c>
      <c r="BE369" s="173">
        <f>IF(N369="základní",J369,0)</f>
        <v>0</v>
      </c>
      <c r="BF369" s="173">
        <f>IF(N369="snížená",J369,0)</f>
        <v>0</v>
      </c>
      <c r="BG369" s="173">
        <f>IF(N369="zákl. přenesená",J369,0)</f>
        <v>0</v>
      </c>
      <c r="BH369" s="173">
        <f>IF(N369="sníž. přenesená",J369,0)</f>
        <v>0</v>
      </c>
      <c r="BI369" s="173">
        <f>IF(N369="nulová",J369,0)</f>
        <v>0</v>
      </c>
      <c r="BJ369" s="14" t="s">
        <v>86</v>
      </c>
      <c r="BK369" s="173">
        <f>ROUND(I369*H369,2)</f>
        <v>0</v>
      </c>
      <c r="BL369" s="14" t="s">
        <v>140</v>
      </c>
      <c r="BM369" s="172" t="s">
        <v>2658</v>
      </c>
    </row>
    <row r="370" spans="1:65" s="2" customFormat="1" ht="29.25">
      <c r="A370" s="31"/>
      <c r="B370" s="32"/>
      <c r="C370" s="33"/>
      <c r="D370" s="174" t="s">
        <v>143</v>
      </c>
      <c r="E370" s="33"/>
      <c r="F370" s="175" t="s">
        <v>2659</v>
      </c>
      <c r="G370" s="33"/>
      <c r="H370" s="33"/>
      <c r="I370" s="176"/>
      <c r="J370" s="33"/>
      <c r="K370" s="33"/>
      <c r="L370" s="36"/>
      <c r="M370" s="177"/>
      <c r="N370" s="178"/>
      <c r="O370" s="68"/>
      <c r="P370" s="68"/>
      <c r="Q370" s="68"/>
      <c r="R370" s="68"/>
      <c r="S370" s="68"/>
      <c r="T370" s="69"/>
      <c r="U370" s="31"/>
      <c r="V370" s="31"/>
      <c r="W370" s="31"/>
      <c r="X370" s="31"/>
      <c r="Y370" s="31"/>
      <c r="Z370" s="31"/>
      <c r="AA370" s="31"/>
      <c r="AB370" s="31"/>
      <c r="AC370" s="31"/>
      <c r="AD370" s="31"/>
      <c r="AE370" s="31"/>
      <c r="AT370" s="14" t="s">
        <v>143</v>
      </c>
      <c r="AU370" s="14" t="s">
        <v>78</v>
      </c>
    </row>
    <row r="371" spans="1:65" s="2" customFormat="1" ht="21.75" customHeight="1">
      <c r="A371" s="31"/>
      <c r="B371" s="32"/>
      <c r="C371" s="161" t="s">
        <v>767</v>
      </c>
      <c r="D371" s="161" t="s">
        <v>135</v>
      </c>
      <c r="E371" s="162" t="s">
        <v>2660</v>
      </c>
      <c r="F371" s="163" t="s">
        <v>2661</v>
      </c>
      <c r="G371" s="164" t="s">
        <v>503</v>
      </c>
      <c r="H371" s="165">
        <v>20</v>
      </c>
      <c r="I371" s="166"/>
      <c r="J371" s="167">
        <f>ROUND(I371*H371,2)</f>
        <v>0</v>
      </c>
      <c r="K371" s="163" t="s">
        <v>139</v>
      </c>
      <c r="L371" s="36"/>
      <c r="M371" s="168" t="s">
        <v>1</v>
      </c>
      <c r="N371" s="169" t="s">
        <v>43</v>
      </c>
      <c r="O371" s="68"/>
      <c r="P371" s="170">
        <f>O371*H371</f>
        <v>0</v>
      </c>
      <c r="Q371" s="170">
        <v>0</v>
      </c>
      <c r="R371" s="170">
        <f>Q371*H371</f>
        <v>0</v>
      </c>
      <c r="S371" s="170">
        <v>0</v>
      </c>
      <c r="T371" s="171">
        <f>S371*H371</f>
        <v>0</v>
      </c>
      <c r="U371" s="31"/>
      <c r="V371" s="31"/>
      <c r="W371" s="31"/>
      <c r="X371" s="31"/>
      <c r="Y371" s="31"/>
      <c r="Z371" s="31"/>
      <c r="AA371" s="31"/>
      <c r="AB371" s="31"/>
      <c r="AC371" s="31"/>
      <c r="AD371" s="31"/>
      <c r="AE371" s="31"/>
      <c r="AR371" s="172" t="s">
        <v>140</v>
      </c>
      <c r="AT371" s="172" t="s">
        <v>135</v>
      </c>
      <c r="AU371" s="172" t="s">
        <v>78</v>
      </c>
      <c r="AY371" s="14" t="s">
        <v>141</v>
      </c>
      <c r="BE371" s="173">
        <f>IF(N371="základní",J371,0)</f>
        <v>0</v>
      </c>
      <c r="BF371" s="173">
        <f>IF(N371="snížená",J371,0)</f>
        <v>0</v>
      </c>
      <c r="BG371" s="173">
        <f>IF(N371="zákl. přenesená",J371,0)</f>
        <v>0</v>
      </c>
      <c r="BH371" s="173">
        <f>IF(N371="sníž. přenesená",J371,0)</f>
        <v>0</v>
      </c>
      <c r="BI371" s="173">
        <f>IF(N371="nulová",J371,0)</f>
        <v>0</v>
      </c>
      <c r="BJ371" s="14" t="s">
        <v>86</v>
      </c>
      <c r="BK371" s="173">
        <f>ROUND(I371*H371,2)</f>
        <v>0</v>
      </c>
      <c r="BL371" s="14" t="s">
        <v>140</v>
      </c>
      <c r="BM371" s="172" t="s">
        <v>2662</v>
      </c>
    </row>
    <row r="372" spans="1:65" s="2" customFormat="1" ht="29.25">
      <c r="A372" s="31"/>
      <c r="B372" s="32"/>
      <c r="C372" s="33"/>
      <c r="D372" s="174" t="s">
        <v>143</v>
      </c>
      <c r="E372" s="33"/>
      <c r="F372" s="175" t="s">
        <v>2663</v>
      </c>
      <c r="G372" s="33"/>
      <c r="H372" s="33"/>
      <c r="I372" s="176"/>
      <c r="J372" s="33"/>
      <c r="K372" s="33"/>
      <c r="L372" s="36"/>
      <c r="M372" s="177"/>
      <c r="N372" s="178"/>
      <c r="O372" s="68"/>
      <c r="P372" s="68"/>
      <c r="Q372" s="68"/>
      <c r="R372" s="68"/>
      <c r="S372" s="68"/>
      <c r="T372" s="69"/>
      <c r="U372" s="31"/>
      <c r="V372" s="31"/>
      <c r="W372" s="31"/>
      <c r="X372" s="31"/>
      <c r="Y372" s="31"/>
      <c r="Z372" s="31"/>
      <c r="AA372" s="31"/>
      <c r="AB372" s="31"/>
      <c r="AC372" s="31"/>
      <c r="AD372" s="31"/>
      <c r="AE372" s="31"/>
      <c r="AT372" s="14" t="s">
        <v>143</v>
      </c>
      <c r="AU372" s="14" t="s">
        <v>78</v>
      </c>
    </row>
    <row r="373" spans="1:65" s="2" customFormat="1" ht="24.2" customHeight="1">
      <c r="A373" s="31"/>
      <c r="B373" s="32"/>
      <c r="C373" s="161" t="s">
        <v>772</v>
      </c>
      <c r="D373" s="161" t="s">
        <v>135</v>
      </c>
      <c r="E373" s="162" t="s">
        <v>2664</v>
      </c>
      <c r="F373" s="163" t="s">
        <v>2665</v>
      </c>
      <c r="G373" s="164" t="s">
        <v>503</v>
      </c>
      <c r="H373" s="165">
        <v>20</v>
      </c>
      <c r="I373" s="166"/>
      <c r="J373" s="167">
        <f>ROUND(I373*H373,2)</f>
        <v>0</v>
      </c>
      <c r="K373" s="163" t="s">
        <v>139</v>
      </c>
      <c r="L373" s="36"/>
      <c r="M373" s="168" t="s">
        <v>1</v>
      </c>
      <c r="N373" s="169" t="s">
        <v>43</v>
      </c>
      <c r="O373" s="68"/>
      <c r="P373" s="170">
        <f>O373*H373</f>
        <v>0</v>
      </c>
      <c r="Q373" s="170">
        <v>0</v>
      </c>
      <c r="R373" s="170">
        <f>Q373*H373</f>
        <v>0</v>
      </c>
      <c r="S373" s="170">
        <v>0</v>
      </c>
      <c r="T373" s="171">
        <f>S373*H373</f>
        <v>0</v>
      </c>
      <c r="U373" s="31"/>
      <c r="V373" s="31"/>
      <c r="W373" s="31"/>
      <c r="X373" s="31"/>
      <c r="Y373" s="31"/>
      <c r="Z373" s="31"/>
      <c r="AA373" s="31"/>
      <c r="AB373" s="31"/>
      <c r="AC373" s="31"/>
      <c r="AD373" s="31"/>
      <c r="AE373" s="31"/>
      <c r="AR373" s="172" t="s">
        <v>140</v>
      </c>
      <c r="AT373" s="172" t="s">
        <v>135</v>
      </c>
      <c r="AU373" s="172" t="s">
        <v>78</v>
      </c>
      <c r="AY373" s="14" t="s">
        <v>141</v>
      </c>
      <c r="BE373" s="173">
        <f>IF(N373="základní",J373,0)</f>
        <v>0</v>
      </c>
      <c r="BF373" s="173">
        <f>IF(N373="snížená",J373,0)</f>
        <v>0</v>
      </c>
      <c r="BG373" s="173">
        <f>IF(N373="zákl. přenesená",J373,0)</f>
        <v>0</v>
      </c>
      <c r="BH373" s="173">
        <f>IF(N373="sníž. přenesená",J373,0)</f>
        <v>0</v>
      </c>
      <c r="BI373" s="173">
        <f>IF(N373="nulová",J373,0)</f>
        <v>0</v>
      </c>
      <c r="BJ373" s="14" t="s">
        <v>86</v>
      </c>
      <c r="BK373" s="173">
        <f>ROUND(I373*H373,2)</f>
        <v>0</v>
      </c>
      <c r="BL373" s="14" t="s">
        <v>140</v>
      </c>
      <c r="BM373" s="172" t="s">
        <v>2666</v>
      </c>
    </row>
    <row r="374" spans="1:65" s="2" customFormat="1" ht="39">
      <c r="A374" s="31"/>
      <c r="B374" s="32"/>
      <c r="C374" s="33"/>
      <c r="D374" s="174" t="s">
        <v>143</v>
      </c>
      <c r="E374" s="33"/>
      <c r="F374" s="175" t="s">
        <v>2667</v>
      </c>
      <c r="G374" s="33"/>
      <c r="H374" s="33"/>
      <c r="I374" s="176"/>
      <c r="J374" s="33"/>
      <c r="K374" s="33"/>
      <c r="L374" s="36"/>
      <c r="M374" s="177"/>
      <c r="N374" s="178"/>
      <c r="O374" s="68"/>
      <c r="P374" s="68"/>
      <c r="Q374" s="68"/>
      <c r="R374" s="68"/>
      <c r="S374" s="68"/>
      <c r="T374" s="69"/>
      <c r="U374" s="31"/>
      <c r="V374" s="31"/>
      <c r="W374" s="31"/>
      <c r="X374" s="31"/>
      <c r="Y374" s="31"/>
      <c r="Z374" s="31"/>
      <c r="AA374" s="31"/>
      <c r="AB374" s="31"/>
      <c r="AC374" s="31"/>
      <c r="AD374" s="31"/>
      <c r="AE374" s="31"/>
      <c r="AT374" s="14" t="s">
        <v>143</v>
      </c>
      <c r="AU374" s="14" t="s">
        <v>78</v>
      </c>
    </row>
    <row r="375" spans="1:65" s="2" customFormat="1" ht="24.2" customHeight="1">
      <c r="A375" s="31"/>
      <c r="B375" s="32"/>
      <c r="C375" s="161" t="s">
        <v>777</v>
      </c>
      <c r="D375" s="161" t="s">
        <v>135</v>
      </c>
      <c r="E375" s="162" t="s">
        <v>2668</v>
      </c>
      <c r="F375" s="163" t="s">
        <v>2669</v>
      </c>
      <c r="G375" s="164" t="s">
        <v>503</v>
      </c>
      <c r="H375" s="165">
        <v>20</v>
      </c>
      <c r="I375" s="166"/>
      <c r="J375" s="167">
        <f>ROUND(I375*H375,2)</f>
        <v>0</v>
      </c>
      <c r="K375" s="163" t="s">
        <v>139</v>
      </c>
      <c r="L375" s="36"/>
      <c r="M375" s="168" t="s">
        <v>1</v>
      </c>
      <c r="N375" s="169" t="s">
        <v>43</v>
      </c>
      <c r="O375" s="68"/>
      <c r="P375" s="170">
        <f>O375*H375</f>
        <v>0</v>
      </c>
      <c r="Q375" s="170">
        <v>0</v>
      </c>
      <c r="R375" s="170">
        <f>Q375*H375</f>
        <v>0</v>
      </c>
      <c r="S375" s="170">
        <v>0</v>
      </c>
      <c r="T375" s="171">
        <f>S375*H375</f>
        <v>0</v>
      </c>
      <c r="U375" s="31"/>
      <c r="V375" s="31"/>
      <c r="W375" s="31"/>
      <c r="X375" s="31"/>
      <c r="Y375" s="31"/>
      <c r="Z375" s="31"/>
      <c r="AA375" s="31"/>
      <c r="AB375" s="31"/>
      <c r="AC375" s="31"/>
      <c r="AD375" s="31"/>
      <c r="AE375" s="31"/>
      <c r="AR375" s="172" t="s">
        <v>140</v>
      </c>
      <c r="AT375" s="172" t="s">
        <v>135</v>
      </c>
      <c r="AU375" s="172" t="s">
        <v>78</v>
      </c>
      <c r="AY375" s="14" t="s">
        <v>141</v>
      </c>
      <c r="BE375" s="173">
        <f>IF(N375="základní",J375,0)</f>
        <v>0</v>
      </c>
      <c r="BF375" s="173">
        <f>IF(N375="snížená",J375,0)</f>
        <v>0</v>
      </c>
      <c r="BG375" s="173">
        <f>IF(N375="zákl. přenesená",J375,0)</f>
        <v>0</v>
      </c>
      <c r="BH375" s="173">
        <f>IF(N375="sníž. přenesená",J375,0)</f>
        <v>0</v>
      </c>
      <c r="BI375" s="173">
        <f>IF(N375="nulová",J375,0)</f>
        <v>0</v>
      </c>
      <c r="BJ375" s="14" t="s">
        <v>86</v>
      </c>
      <c r="BK375" s="173">
        <f>ROUND(I375*H375,2)</f>
        <v>0</v>
      </c>
      <c r="BL375" s="14" t="s">
        <v>140</v>
      </c>
      <c r="BM375" s="172" t="s">
        <v>2670</v>
      </c>
    </row>
    <row r="376" spans="1:65" s="2" customFormat="1" ht="39">
      <c r="A376" s="31"/>
      <c r="B376" s="32"/>
      <c r="C376" s="33"/>
      <c r="D376" s="174" t="s">
        <v>143</v>
      </c>
      <c r="E376" s="33"/>
      <c r="F376" s="175" t="s">
        <v>2671</v>
      </c>
      <c r="G376" s="33"/>
      <c r="H376" s="33"/>
      <c r="I376" s="176"/>
      <c r="J376" s="33"/>
      <c r="K376" s="33"/>
      <c r="L376" s="36"/>
      <c r="M376" s="177"/>
      <c r="N376" s="178"/>
      <c r="O376" s="68"/>
      <c r="P376" s="68"/>
      <c r="Q376" s="68"/>
      <c r="R376" s="68"/>
      <c r="S376" s="68"/>
      <c r="T376" s="69"/>
      <c r="U376" s="31"/>
      <c r="V376" s="31"/>
      <c r="W376" s="31"/>
      <c r="X376" s="31"/>
      <c r="Y376" s="31"/>
      <c r="Z376" s="31"/>
      <c r="AA376" s="31"/>
      <c r="AB376" s="31"/>
      <c r="AC376" s="31"/>
      <c r="AD376" s="31"/>
      <c r="AE376" s="31"/>
      <c r="AT376" s="14" t="s">
        <v>143</v>
      </c>
      <c r="AU376" s="14" t="s">
        <v>78</v>
      </c>
    </row>
    <row r="377" spans="1:65" s="2" customFormat="1" ht="24.2" customHeight="1">
      <c r="A377" s="31"/>
      <c r="B377" s="32"/>
      <c r="C377" s="161" t="s">
        <v>782</v>
      </c>
      <c r="D377" s="161" t="s">
        <v>135</v>
      </c>
      <c r="E377" s="162" t="s">
        <v>2672</v>
      </c>
      <c r="F377" s="163" t="s">
        <v>2673</v>
      </c>
      <c r="G377" s="164" t="s">
        <v>172</v>
      </c>
      <c r="H377" s="165">
        <v>40</v>
      </c>
      <c r="I377" s="166"/>
      <c r="J377" s="167">
        <f>ROUND(I377*H377,2)</f>
        <v>0</v>
      </c>
      <c r="K377" s="163" t="s">
        <v>139</v>
      </c>
      <c r="L377" s="36"/>
      <c r="M377" s="168" t="s">
        <v>1</v>
      </c>
      <c r="N377" s="169" t="s">
        <v>43</v>
      </c>
      <c r="O377" s="68"/>
      <c r="P377" s="170">
        <f>O377*H377</f>
        <v>0</v>
      </c>
      <c r="Q377" s="170">
        <v>0</v>
      </c>
      <c r="R377" s="170">
        <f>Q377*H377</f>
        <v>0</v>
      </c>
      <c r="S377" s="170">
        <v>0</v>
      </c>
      <c r="T377" s="171">
        <f>S377*H377</f>
        <v>0</v>
      </c>
      <c r="U377" s="31"/>
      <c r="V377" s="31"/>
      <c r="W377" s="31"/>
      <c r="X377" s="31"/>
      <c r="Y377" s="31"/>
      <c r="Z377" s="31"/>
      <c r="AA377" s="31"/>
      <c r="AB377" s="31"/>
      <c r="AC377" s="31"/>
      <c r="AD377" s="31"/>
      <c r="AE377" s="31"/>
      <c r="AR377" s="172" t="s">
        <v>140</v>
      </c>
      <c r="AT377" s="172" t="s">
        <v>135</v>
      </c>
      <c r="AU377" s="172" t="s">
        <v>78</v>
      </c>
      <c r="AY377" s="14" t="s">
        <v>141</v>
      </c>
      <c r="BE377" s="173">
        <f>IF(N377="základní",J377,0)</f>
        <v>0</v>
      </c>
      <c r="BF377" s="173">
        <f>IF(N377="snížená",J377,0)</f>
        <v>0</v>
      </c>
      <c r="BG377" s="173">
        <f>IF(N377="zákl. přenesená",J377,0)</f>
        <v>0</v>
      </c>
      <c r="BH377" s="173">
        <f>IF(N377="sníž. přenesená",J377,0)</f>
        <v>0</v>
      </c>
      <c r="BI377" s="173">
        <f>IF(N377="nulová",J377,0)</f>
        <v>0</v>
      </c>
      <c r="BJ377" s="14" t="s">
        <v>86</v>
      </c>
      <c r="BK377" s="173">
        <f>ROUND(I377*H377,2)</f>
        <v>0</v>
      </c>
      <c r="BL377" s="14" t="s">
        <v>140</v>
      </c>
      <c r="BM377" s="172" t="s">
        <v>2674</v>
      </c>
    </row>
    <row r="378" spans="1:65" s="2" customFormat="1" ht="39">
      <c r="A378" s="31"/>
      <c r="B378" s="32"/>
      <c r="C378" s="33"/>
      <c r="D378" s="174" t="s">
        <v>143</v>
      </c>
      <c r="E378" s="33"/>
      <c r="F378" s="175" t="s">
        <v>2675</v>
      </c>
      <c r="G378" s="33"/>
      <c r="H378" s="33"/>
      <c r="I378" s="176"/>
      <c r="J378" s="33"/>
      <c r="K378" s="33"/>
      <c r="L378" s="36"/>
      <c r="M378" s="177"/>
      <c r="N378" s="178"/>
      <c r="O378" s="68"/>
      <c r="P378" s="68"/>
      <c r="Q378" s="68"/>
      <c r="R378" s="68"/>
      <c r="S378" s="68"/>
      <c r="T378" s="69"/>
      <c r="U378" s="31"/>
      <c r="V378" s="31"/>
      <c r="W378" s="31"/>
      <c r="X378" s="31"/>
      <c r="Y378" s="31"/>
      <c r="Z378" s="31"/>
      <c r="AA378" s="31"/>
      <c r="AB378" s="31"/>
      <c r="AC378" s="31"/>
      <c r="AD378" s="31"/>
      <c r="AE378" s="31"/>
      <c r="AT378" s="14" t="s">
        <v>143</v>
      </c>
      <c r="AU378" s="14" t="s">
        <v>78</v>
      </c>
    </row>
    <row r="379" spans="1:65" s="2" customFormat="1" ht="24.2" customHeight="1">
      <c r="A379" s="31"/>
      <c r="B379" s="32"/>
      <c r="C379" s="161" t="s">
        <v>787</v>
      </c>
      <c r="D379" s="161" t="s">
        <v>135</v>
      </c>
      <c r="E379" s="162" t="s">
        <v>2676</v>
      </c>
      <c r="F379" s="163" t="s">
        <v>2677</v>
      </c>
      <c r="G379" s="164" t="s">
        <v>172</v>
      </c>
      <c r="H379" s="165">
        <v>40</v>
      </c>
      <c r="I379" s="166"/>
      <c r="J379" s="167">
        <f>ROUND(I379*H379,2)</f>
        <v>0</v>
      </c>
      <c r="K379" s="163" t="s">
        <v>139</v>
      </c>
      <c r="L379" s="36"/>
      <c r="M379" s="168" t="s">
        <v>1</v>
      </c>
      <c r="N379" s="169" t="s">
        <v>43</v>
      </c>
      <c r="O379" s="68"/>
      <c r="P379" s="170">
        <f>O379*H379</f>
        <v>0</v>
      </c>
      <c r="Q379" s="170">
        <v>0</v>
      </c>
      <c r="R379" s="170">
        <f>Q379*H379</f>
        <v>0</v>
      </c>
      <c r="S379" s="170">
        <v>0</v>
      </c>
      <c r="T379" s="171">
        <f>S379*H379</f>
        <v>0</v>
      </c>
      <c r="U379" s="31"/>
      <c r="V379" s="31"/>
      <c r="W379" s="31"/>
      <c r="X379" s="31"/>
      <c r="Y379" s="31"/>
      <c r="Z379" s="31"/>
      <c r="AA379" s="31"/>
      <c r="AB379" s="31"/>
      <c r="AC379" s="31"/>
      <c r="AD379" s="31"/>
      <c r="AE379" s="31"/>
      <c r="AR379" s="172" t="s">
        <v>140</v>
      </c>
      <c r="AT379" s="172" t="s">
        <v>135</v>
      </c>
      <c r="AU379" s="172" t="s">
        <v>78</v>
      </c>
      <c r="AY379" s="14" t="s">
        <v>141</v>
      </c>
      <c r="BE379" s="173">
        <f>IF(N379="základní",J379,0)</f>
        <v>0</v>
      </c>
      <c r="BF379" s="173">
        <f>IF(N379="snížená",J379,0)</f>
        <v>0</v>
      </c>
      <c r="BG379" s="173">
        <f>IF(N379="zákl. přenesená",J379,0)</f>
        <v>0</v>
      </c>
      <c r="BH379" s="173">
        <f>IF(N379="sníž. přenesená",J379,0)</f>
        <v>0</v>
      </c>
      <c r="BI379" s="173">
        <f>IF(N379="nulová",J379,0)</f>
        <v>0</v>
      </c>
      <c r="BJ379" s="14" t="s">
        <v>86</v>
      </c>
      <c r="BK379" s="173">
        <f>ROUND(I379*H379,2)</f>
        <v>0</v>
      </c>
      <c r="BL379" s="14" t="s">
        <v>140</v>
      </c>
      <c r="BM379" s="172" t="s">
        <v>2678</v>
      </c>
    </row>
    <row r="380" spans="1:65" s="2" customFormat="1" ht="39">
      <c r="A380" s="31"/>
      <c r="B380" s="32"/>
      <c r="C380" s="33"/>
      <c r="D380" s="174" t="s">
        <v>143</v>
      </c>
      <c r="E380" s="33"/>
      <c r="F380" s="175" t="s">
        <v>2679</v>
      </c>
      <c r="G380" s="33"/>
      <c r="H380" s="33"/>
      <c r="I380" s="176"/>
      <c r="J380" s="33"/>
      <c r="K380" s="33"/>
      <c r="L380" s="36"/>
      <c r="M380" s="177"/>
      <c r="N380" s="178"/>
      <c r="O380" s="68"/>
      <c r="P380" s="68"/>
      <c r="Q380" s="68"/>
      <c r="R380" s="68"/>
      <c r="S380" s="68"/>
      <c r="T380" s="69"/>
      <c r="U380" s="31"/>
      <c r="V380" s="31"/>
      <c r="W380" s="31"/>
      <c r="X380" s="31"/>
      <c r="Y380" s="31"/>
      <c r="Z380" s="31"/>
      <c r="AA380" s="31"/>
      <c r="AB380" s="31"/>
      <c r="AC380" s="31"/>
      <c r="AD380" s="31"/>
      <c r="AE380" s="31"/>
      <c r="AT380" s="14" t="s">
        <v>143</v>
      </c>
      <c r="AU380" s="14" t="s">
        <v>78</v>
      </c>
    </row>
    <row r="381" spans="1:65" s="2" customFormat="1" ht="16.5" customHeight="1">
      <c r="A381" s="31"/>
      <c r="B381" s="32"/>
      <c r="C381" s="161" t="s">
        <v>792</v>
      </c>
      <c r="D381" s="161" t="s">
        <v>135</v>
      </c>
      <c r="E381" s="162" t="s">
        <v>2680</v>
      </c>
      <c r="F381" s="163" t="s">
        <v>2681</v>
      </c>
      <c r="G381" s="164" t="s">
        <v>172</v>
      </c>
      <c r="H381" s="165">
        <v>40</v>
      </c>
      <c r="I381" s="166"/>
      <c r="J381" s="167">
        <f>ROUND(I381*H381,2)</f>
        <v>0</v>
      </c>
      <c r="K381" s="163" t="s">
        <v>139</v>
      </c>
      <c r="L381" s="36"/>
      <c r="M381" s="168" t="s">
        <v>1</v>
      </c>
      <c r="N381" s="169" t="s">
        <v>43</v>
      </c>
      <c r="O381" s="68"/>
      <c r="P381" s="170">
        <f>O381*H381</f>
        <v>0</v>
      </c>
      <c r="Q381" s="170">
        <v>0</v>
      </c>
      <c r="R381" s="170">
        <f>Q381*H381</f>
        <v>0</v>
      </c>
      <c r="S381" s="170">
        <v>0</v>
      </c>
      <c r="T381" s="171">
        <f>S381*H381</f>
        <v>0</v>
      </c>
      <c r="U381" s="31"/>
      <c r="V381" s="31"/>
      <c r="W381" s="31"/>
      <c r="X381" s="31"/>
      <c r="Y381" s="31"/>
      <c r="Z381" s="31"/>
      <c r="AA381" s="31"/>
      <c r="AB381" s="31"/>
      <c r="AC381" s="31"/>
      <c r="AD381" s="31"/>
      <c r="AE381" s="31"/>
      <c r="AR381" s="172" t="s">
        <v>140</v>
      </c>
      <c r="AT381" s="172" t="s">
        <v>135</v>
      </c>
      <c r="AU381" s="172" t="s">
        <v>78</v>
      </c>
      <c r="AY381" s="14" t="s">
        <v>141</v>
      </c>
      <c r="BE381" s="173">
        <f>IF(N381="základní",J381,0)</f>
        <v>0</v>
      </c>
      <c r="BF381" s="173">
        <f>IF(N381="snížená",J381,0)</f>
        <v>0</v>
      </c>
      <c r="BG381" s="173">
        <f>IF(N381="zákl. přenesená",J381,0)</f>
        <v>0</v>
      </c>
      <c r="BH381" s="173">
        <f>IF(N381="sníž. přenesená",J381,0)</f>
        <v>0</v>
      </c>
      <c r="BI381" s="173">
        <f>IF(N381="nulová",J381,0)</f>
        <v>0</v>
      </c>
      <c r="BJ381" s="14" t="s">
        <v>86</v>
      </c>
      <c r="BK381" s="173">
        <f>ROUND(I381*H381,2)</f>
        <v>0</v>
      </c>
      <c r="BL381" s="14" t="s">
        <v>140</v>
      </c>
      <c r="BM381" s="172" t="s">
        <v>2682</v>
      </c>
    </row>
    <row r="382" spans="1:65" s="2" customFormat="1" ht="29.25">
      <c r="A382" s="31"/>
      <c r="B382" s="32"/>
      <c r="C382" s="33"/>
      <c r="D382" s="174" t="s">
        <v>143</v>
      </c>
      <c r="E382" s="33"/>
      <c r="F382" s="175" t="s">
        <v>2683</v>
      </c>
      <c r="G382" s="33"/>
      <c r="H382" s="33"/>
      <c r="I382" s="176"/>
      <c r="J382" s="33"/>
      <c r="K382" s="33"/>
      <c r="L382" s="36"/>
      <c r="M382" s="177"/>
      <c r="N382" s="178"/>
      <c r="O382" s="68"/>
      <c r="P382" s="68"/>
      <c r="Q382" s="68"/>
      <c r="R382" s="68"/>
      <c r="S382" s="68"/>
      <c r="T382" s="69"/>
      <c r="U382" s="31"/>
      <c r="V382" s="31"/>
      <c r="W382" s="31"/>
      <c r="X382" s="31"/>
      <c r="Y382" s="31"/>
      <c r="Z382" s="31"/>
      <c r="AA382" s="31"/>
      <c r="AB382" s="31"/>
      <c r="AC382" s="31"/>
      <c r="AD382" s="31"/>
      <c r="AE382" s="31"/>
      <c r="AT382" s="14" t="s">
        <v>143</v>
      </c>
      <c r="AU382" s="14" t="s">
        <v>78</v>
      </c>
    </row>
    <row r="383" spans="1:65" s="2" customFormat="1" ht="24.2" customHeight="1">
      <c r="A383" s="31"/>
      <c r="B383" s="32"/>
      <c r="C383" s="161" t="s">
        <v>797</v>
      </c>
      <c r="D383" s="161" t="s">
        <v>135</v>
      </c>
      <c r="E383" s="162" t="s">
        <v>2684</v>
      </c>
      <c r="F383" s="163" t="s">
        <v>2685</v>
      </c>
      <c r="G383" s="164" t="s">
        <v>172</v>
      </c>
      <c r="H383" s="165">
        <v>40</v>
      </c>
      <c r="I383" s="166"/>
      <c r="J383" s="167">
        <f>ROUND(I383*H383,2)</f>
        <v>0</v>
      </c>
      <c r="K383" s="163" t="s">
        <v>139</v>
      </c>
      <c r="L383" s="36"/>
      <c r="M383" s="168" t="s">
        <v>1</v>
      </c>
      <c r="N383" s="169" t="s">
        <v>43</v>
      </c>
      <c r="O383" s="68"/>
      <c r="P383" s="170">
        <f>O383*H383</f>
        <v>0</v>
      </c>
      <c r="Q383" s="170">
        <v>0</v>
      </c>
      <c r="R383" s="170">
        <f>Q383*H383</f>
        <v>0</v>
      </c>
      <c r="S383" s="170">
        <v>0</v>
      </c>
      <c r="T383" s="171">
        <f>S383*H383</f>
        <v>0</v>
      </c>
      <c r="U383" s="31"/>
      <c r="V383" s="31"/>
      <c r="W383" s="31"/>
      <c r="X383" s="31"/>
      <c r="Y383" s="31"/>
      <c r="Z383" s="31"/>
      <c r="AA383" s="31"/>
      <c r="AB383" s="31"/>
      <c r="AC383" s="31"/>
      <c r="AD383" s="31"/>
      <c r="AE383" s="31"/>
      <c r="AR383" s="172" t="s">
        <v>140</v>
      </c>
      <c r="AT383" s="172" t="s">
        <v>135</v>
      </c>
      <c r="AU383" s="172" t="s">
        <v>78</v>
      </c>
      <c r="AY383" s="14" t="s">
        <v>141</v>
      </c>
      <c r="BE383" s="173">
        <f>IF(N383="základní",J383,0)</f>
        <v>0</v>
      </c>
      <c r="BF383" s="173">
        <f>IF(N383="snížená",J383,0)</f>
        <v>0</v>
      </c>
      <c r="BG383" s="173">
        <f>IF(N383="zákl. přenesená",J383,0)</f>
        <v>0</v>
      </c>
      <c r="BH383" s="173">
        <f>IF(N383="sníž. přenesená",J383,0)</f>
        <v>0</v>
      </c>
      <c r="BI383" s="173">
        <f>IF(N383="nulová",J383,0)</f>
        <v>0</v>
      </c>
      <c r="BJ383" s="14" t="s">
        <v>86</v>
      </c>
      <c r="BK383" s="173">
        <f>ROUND(I383*H383,2)</f>
        <v>0</v>
      </c>
      <c r="BL383" s="14" t="s">
        <v>140</v>
      </c>
      <c r="BM383" s="172" t="s">
        <v>2686</v>
      </c>
    </row>
    <row r="384" spans="1:65" s="2" customFormat="1" ht="29.25">
      <c r="A384" s="31"/>
      <c r="B384" s="32"/>
      <c r="C384" s="33"/>
      <c r="D384" s="174" t="s">
        <v>143</v>
      </c>
      <c r="E384" s="33"/>
      <c r="F384" s="175" t="s">
        <v>2687</v>
      </c>
      <c r="G384" s="33"/>
      <c r="H384" s="33"/>
      <c r="I384" s="176"/>
      <c r="J384" s="33"/>
      <c r="K384" s="33"/>
      <c r="L384" s="36"/>
      <c r="M384" s="177"/>
      <c r="N384" s="178"/>
      <c r="O384" s="68"/>
      <c r="P384" s="68"/>
      <c r="Q384" s="68"/>
      <c r="R384" s="68"/>
      <c r="S384" s="68"/>
      <c r="T384" s="69"/>
      <c r="U384" s="31"/>
      <c r="V384" s="31"/>
      <c r="W384" s="31"/>
      <c r="X384" s="31"/>
      <c r="Y384" s="31"/>
      <c r="Z384" s="31"/>
      <c r="AA384" s="31"/>
      <c r="AB384" s="31"/>
      <c r="AC384" s="31"/>
      <c r="AD384" s="31"/>
      <c r="AE384" s="31"/>
      <c r="AT384" s="14" t="s">
        <v>143</v>
      </c>
      <c r="AU384" s="14" t="s">
        <v>78</v>
      </c>
    </row>
    <row r="385" spans="1:65" s="2" customFormat="1" ht="24.2" customHeight="1">
      <c r="A385" s="31"/>
      <c r="B385" s="32"/>
      <c r="C385" s="161" t="s">
        <v>802</v>
      </c>
      <c r="D385" s="161" t="s">
        <v>135</v>
      </c>
      <c r="E385" s="162" t="s">
        <v>2688</v>
      </c>
      <c r="F385" s="163" t="s">
        <v>2689</v>
      </c>
      <c r="G385" s="164" t="s">
        <v>503</v>
      </c>
      <c r="H385" s="165">
        <v>10</v>
      </c>
      <c r="I385" s="166"/>
      <c r="J385" s="167">
        <f>ROUND(I385*H385,2)</f>
        <v>0</v>
      </c>
      <c r="K385" s="163" t="s">
        <v>139</v>
      </c>
      <c r="L385" s="36"/>
      <c r="M385" s="168" t="s">
        <v>1</v>
      </c>
      <c r="N385" s="169" t="s">
        <v>43</v>
      </c>
      <c r="O385" s="68"/>
      <c r="P385" s="170">
        <f>O385*H385</f>
        <v>0</v>
      </c>
      <c r="Q385" s="170">
        <v>0</v>
      </c>
      <c r="R385" s="170">
        <f>Q385*H385</f>
        <v>0</v>
      </c>
      <c r="S385" s="170">
        <v>0</v>
      </c>
      <c r="T385" s="171">
        <f>S385*H385</f>
        <v>0</v>
      </c>
      <c r="U385" s="31"/>
      <c r="V385" s="31"/>
      <c r="W385" s="31"/>
      <c r="X385" s="31"/>
      <c r="Y385" s="31"/>
      <c r="Z385" s="31"/>
      <c r="AA385" s="31"/>
      <c r="AB385" s="31"/>
      <c r="AC385" s="31"/>
      <c r="AD385" s="31"/>
      <c r="AE385" s="31"/>
      <c r="AR385" s="172" t="s">
        <v>140</v>
      </c>
      <c r="AT385" s="172" t="s">
        <v>135</v>
      </c>
      <c r="AU385" s="172" t="s">
        <v>78</v>
      </c>
      <c r="AY385" s="14" t="s">
        <v>141</v>
      </c>
      <c r="BE385" s="173">
        <f>IF(N385="základní",J385,0)</f>
        <v>0</v>
      </c>
      <c r="BF385" s="173">
        <f>IF(N385="snížená",J385,0)</f>
        <v>0</v>
      </c>
      <c r="BG385" s="173">
        <f>IF(N385="zákl. přenesená",J385,0)</f>
        <v>0</v>
      </c>
      <c r="BH385" s="173">
        <f>IF(N385="sníž. přenesená",J385,0)</f>
        <v>0</v>
      </c>
      <c r="BI385" s="173">
        <f>IF(N385="nulová",J385,0)</f>
        <v>0</v>
      </c>
      <c r="BJ385" s="14" t="s">
        <v>86</v>
      </c>
      <c r="BK385" s="173">
        <f>ROUND(I385*H385,2)</f>
        <v>0</v>
      </c>
      <c r="BL385" s="14" t="s">
        <v>140</v>
      </c>
      <c r="BM385" s="172" t="s">
        <v>2690</v>
      </c>
    </row>
    <row r="386" spans="1:65" s="2" customFormat="1" ht="39">
      <c r="A386" s="31"/>
      <c r="B386" s="32"/>
      <c r="C386" s="33"/>
      <c r="D386" s="174" t="s">
        <v>143</v>
      </c>
      <c r="E386" s="33"/>
      <c r="F386" s="175" t="s">
        <v>2691</v>
      </c>
      <c r="G386" s="33"/>
      <c r="H386" s="33"/>
      <c r="I386" s="176"/>
      <c r="J386" s="33"/>
      <c r="K386" s="33"/>
      <c r="L386" s="36"/>
      <c r="M386" s="177"/>
      <c r="N386" s="178"/>
      <c r="O386" s="68"/>
      <c r="P386" s="68"/>
      <c r="Q386" s="68"/>
      <c r="R386" s="68"/>
      <c r="S386" s="68"/>
      <c r="T386" s="69"/>
      <c r="U386" s="31"/>
      <c r="V386" s="31"/>
      <c r="W386" s="31"/>
      <c r="X386" s="31"/>
      <c r="Y386" s="31"/>
      <c r="Z386" s="31"/>
      <c r="AA386" s="31"/>
      <c r="AB386" s="31"/>
      <c r="AC386" s="31"/>
      <c r="AD386" s="31"/>
      <c r="AE386" s="31"/>
      <c r="AT386" s="14" t="s">
        <v>143</v>
      </c>
      <c r="AU386" s="14" t="s">
        <v>78</v>
      </c>
    </row>
    <row r="387" spans="1:65" s="2" customFormat="1" ht="24.2" customHeight="1">
      <c r="A387" s="31"/>
      <c r="B387" s="32"/>
      <c r="C387" s="161" t="s">
        <v>807</v>
      </c>
      <c r="D387" s="161" t="s">
        <v>135</v>
      </c>
      <c r="E387" s="162" t="s">
        <v>2692</v>
      </c>
      <c r="F387" s="163" t="s">
        <v>2693</v>
      </c>
      <c r="G387" s="164" t="s">
        <v>503</v>
      </c>
      <c r="H387" s="165">
        <v>10</v>
      </c>
      <c r="I387" s="166"/>
      <c r="J387" s="167">
        <f>ROUND(I387*H387,2)</f>
        <v>0</v>
      </c>
      <c r="K387" s="163" t="s">
        <v>139</v>
      </c>
      <c r="L387" s="36"/>
      <c r="M387" s="168" t="s">
        <v>1</v>
      </c>
      <c r="N387" s="169" t="s">
        <v>43</v>
      </c>
      <c r="O387" s="68"/>
      <c r="P387" s="170">
        <f>O387*H387</f>
        <v>0</v>
      </c>
      <c r="Q387" s="170">
        <v>0</v>
      </c>
      <c r="R387" s="170">
        <f>Q387*H387</f>
        <v>0</v>
      </c>
      <c r="S387" s="170">
        <v>0</v>
      </c>
      <c r="T387" s="171">
        <f>S387*H387</f>
        <v>0</v>
      </c>
      <c r="U387" s="31"/>
      <c r="V387" s="31"/>
      <c r="W387" s="31"/>
      <c r="X387" s="31"/>
      <c r="Y387" s="31"/>
      <c r="Z387" s="31"/>
      <c r="AA387" s="31"/>
      <c r="AB387" s="31"/>
      <c r="AC387" s="31"/>
      <c r="AD387" s="31"/>
      <c r="AE387" s="31"/>
      <c r="AR387" s="172" t="s">
        <v>140</v>
      </c>
      <c r="AT387" s="172" t="s">
        <v>135</v>
      </c>
      <c r="AU387" s="172" t="s">
        <v>78</v>
      </c>
      <c r="AY387" s="14" t="s">
        <v>141</v>
      </c>
      <c r="BE387" s="173">
        <f>IF(N387="základní",J387,0)</f>
        <v>0</v>
      </c>
      <c r="BF387" s="173">
        <f>IF(N387="snížená",J387,0)</f>
        <v>0</v>
      </c>
      <c r="BG387" s="173">
        <f>IF(N387="zákl. přenesená",J387,0)</f>
        <v>0</v>
      </c>
      <c r="BH387" s="173">
        <f>IF(N387="sníž. přenesená",J387,0)</f>
        <v>0</v>
      </c>
      <c r="BI387" s="173">
        <f>IF(N387="nulová",J387,0)</f>
        <v>0</v>
      </c>
      <c r="BJ387" s="14" t="s">
        <v>86</v>
      </c>
      <c r="BK387" s="173">
        <f>ROUND(I387*H387,2)</f>
        <v>0</v>
      </c>
      <c r="BL387" s="14" t="s">
        <v>140</v>
      </c>
      <c r="BM387" s="172" t="s">
        <v>2694</v>
      </c>
    </row>
    <row r="388" spans="1:65" s="2" customFormat="1" ht="48.75">
      <c r="A388" s="31"/>
      <c r="B388" s="32"/>
      <c r="C388" s="33"/>
      <c r="D388" s="174" t="s">
        <v>143</v>
      </c>
      <c r="E388" s="33"/>
      <c r="F388" s="175" t="s">
        <v>2695</v>
      </c>
      <c r="G388" s="33"/>
      <c r="H388" s="33"/>
      <c r="I388" s="176"/>
      <c r="J388" s="33"/>
      <c r="K388" s="33"/>
      <c r="L388" s="36"/>
      <c r="M388" s="177"/>
      <c r="N388" s="178"/>
      <c r="O388" s="68"/>
      <c r="P388" s="68"/>
      <c r="Q388" s="68"/>
      <c r="R388" s="68"/>
      <c r="S388" s="68"/>
      <c r="T388" s="69"/>
      <c r="U388" s="31"/>
      <c r="V388" s="31"/>
      <c r="W388" s="31"/>
      <c r="X388" s="31"/>
      <c r="Y388" s="31"/>
      <c r="Z388" s="31"/>
      <c r="AA388" s="31"/>
      <c r="AB388" s="31"/>
      <c r="AC388" s="31"/>
      <c r="AD388" s="31"/>
      <c r="AE388" s="31"/>
      <c r="AT388" s="14" t="s">
        <v>143</v>
      </c>
      <c r="AU388" s="14" t="s">
        <v>78</v>
      </c>
    </row>
    <row r="389" spans="1:65" s="2" customFormat="1" ht="24.2" customHeight="1">
      <c r="A389" s="31"/>
      <c r="B389" s="32"/>
      <c r="C389" s="161" t="s">
        <v>812</v>
      </c>
      <c r="D389" s="161" t="s">
        <v>135</v>
      </c>
      <c r="E389" s="162" t="s">
        <v>2696</v>
      </c>
      <c r="F389" s="163" t="s">
        <v>2697</v>
      </c>
      <c r="G389" s="164" t="s">
        <v>138</v>
      </c>
      <c r="H389" s="165">
        <v>20</v>
      </c>
      <c r="I389" s="166"/>
      <c r="J389" s="167">
        <f>ROUND(I389*H389,2)</f>
        <v>0</v>
      </c>
      <c r="K389" s="163" t="s">
        <v>139</v>
      </c>
      <c r="L389" s="36"/>
      <c r="M389" s="168" t="s">
        <v>1</v>
      </c>
      <c r="N389" s="169" t="s">
        <v>43</v>
      </c>
      <c r="O389" s="68"/>
      <c r="P389" s="170">
        <f>O389*H389</f>
        <v>0</v>
      </c>
      <c r="Q389" s="170">
        <v>0</v>
      </c>
      <c r="R389" s="170">
        <f>Q389*H389</f>
        <v>0</v>
      </c>
      <c r="S389" s="170">
        <v>0</v>
      </c>
      <c r="T389" s="171">
        <f>S389*H389</f>
        <v>0</v>
      </c>
      <c r="U389" s="31"/>
      <c r="V389" s="31"/>
      <c r="W389" s="31"/>
      <c r="X389" s="31"/>
      <c r="Y389" s="31"/>
      <c r="Z389" s="31"/>
      <c r="AA389" s="31"/>
      <c r="AB389" s="31"/>
      <c r="AC389" s="31"/>
      <c r="AD389" s="31"/>
      <c r="AE389" s="31"/>
      <c r="AR389" s="172" t="s">
        <v>140</v>
      </c>
      <c r="AT389" s="172" t="s">
        <v>135</v>
      </c>
      <c r="AU389" s="172" t="s">
        <v>78</v>
      </c>
      <c r="AY389" s="14" t="s">
        <v>141</v>
      </c>
      <c r="BE389" s="173">
        <f>IF(N389="základní",J389,0)</f>
        <v>0</v>
      </c>
      <c r="BF389" s="173">
        <f>IF(N389="snížená",J389,0)</f>
        <v>0</v>
      </c>
      <c r="BG389" s="173">
        <f>IF(N389="zákl. přenesená",J389,0)</f>
        <v>0</v>
      </c>
      <c r="BH389" s="173">
        <f>IF(N389="sníž. přenesená",J389,0)</f>
        <v>0</v>
      </c>
      <c r="BI389" s="173">
        <f>IF(N389="nulová",J389,0)</f>
        <v>0</v>
      </c>
      <c r="BJ389" s="14" t="s">
        <v>86</v>
      </c>
      <c r="BK389" s="173">
        <f>ROUND(I389*H389,2)</f>
        <v>0</v>
      </c>
      <c r="BL389" s="14" t="s">
        <v>140</v>
      </c>
      <c r="BM389" s="172" t="s">
        <v>2698</v>
      </c>
    </row>
    <row r="390" spans="1:65" s="2" customFormat="1" ht="48.75">
      <c r="A390" s="31"/>
      <c r="B390" s="32"/>
      <c r="C390" s="33"/>
      <c r="D390" s="174" t="s">
        <v>143</v>
      </c>
      <c r="E390" s="33"/>
      <c r="F390" s="175" t="s">
        <v>2699</v>
      </c>
      <c r="G390" s="33"/>
      <c r="H390" s="33"/>
      <c r="I390" s="176"/>
      <c r="J390" s="33"/>
      <c r="K390" s="33"/>
      <c r="L390" s="36"/>
      <c r="M390" s="177"/>
      <c r="N390" s="178"/>
      <c r="O390" s="68"/>
      <c r="P390" s="68"/>
      <c r="Q390" s="68"/>
      <c r="R390" s="68"/>
      <c r="S390" s="68"/>
      <c r="T390" s="69"/>
      <c r="U390" s="31"/>
      <c r="V390" s="31"/>
      <c r="W390" s="31"/>
      <c r="X390" s="31"/>
      <c r="Y390" s="31"/>
      <c r="Z390" s="31"/>
      <c r="AA390" s="31"/>
      <c r="AB390" s="31"/>
      <c r="AC390" s="31"/>
      <c r="AD390" s="31"/>
      <c r="AE390" s="31"/>
      <c r="AT390" s="14" t="s">
        <v>143</v>
      </c>
      <c r="AU390" s="14" t="s">
        <v>78</v>
      </c>
    </row>
    <row r="391" spans="1:65" s="2" customFormat="1" ht="24.2" customHeight="1">
      <c r="A391" s="31"/>
      <c r="B391" s="32"/>
      <c r="C391" s="161" t="s">
        <v>817</v>
      </c>
      <c r="D391" s="161" t="s">
        <v>135</v>
      </c>
      <c r="E391" s="162" t="s">
        <v>2700</v>
      </c>
      <c r="F391" s="163" t="s">
        <v>2701</v>
      </c>
      <c r="G391" s="164" t="s">
        <v>147</v>
      </c>
      <c r="H391" s="165">
        <v>20</v>
      </c>
      <c r="I391" s="166"/>
      <c r="J391" s="167">
        <f>ROUND(I391*H391,2)</f>
        <v>0</v>
      </c>
      <c r="K391" s="163" t="s">
        <v>139</v>
      </c>
      <c r="L391" s="36"/>
      <c r="M391" s="168" t="s">
        <v>1</v>
      </c>
      <c r="N391" s="169" t="s">
        <v>43</v>
      </c>
      <c r="O391" s="68"/>
      <c r="P391" s="170">
        <f>O391*H391</f>
        <v>0</v>
      </c>
      <c r="Q391" s="170">
        <v>0</v>
      </c>
      <c r="R391" s="170">
        <f>Q391*H391</f>
        <v>0</v>
      </c>
      <c r="S391" s="170">
        <v>0</v>
      </c>
      <c r="T391" s="171">
        <f>S391*H391</f>
        <v>0</v>
      </c>
      <c r="U391" s="31"/>
      <c r="V391" s="31"/>
      <c r="W391" s="31"/>
      <c r="X391" s="31"/>
      <c r="Y391" s="31"/>
      <c r="Z391" s="31"/>
      <c r="AA391" s="31"/>
      <c r="AB391" s="31"/>
      <c r="AC391" s="31"/>
      <c r="AD391" s="31"/>
      <c r="AE391" s="31"/>
      <c r="AR391" s="172" t="s">
        <v>140</v>
      </c>
      <c r="AT391" s="172" t="s">
        <v>135</v>
      </c>
      <c r="AU391" s="172" t="s">
        <v>78</v>
      </c>
      <c r="AY391" s="14" t="s">
        <v>141</v>
      </c>
      <c r="BE391" s="173">
        <f>IF(N391="základní",J391,0)</f>
        <v>0</v>
      </c>
      <c r="BF391" s="173">
        <f>IF(N391="snížená",J391,0)</f>
        <v>0</v>
      </c>
      <c r="BG391" s="173">
        <f>IF(N391="zákl. přenesená",J391,0)</f>
        <v>0</v>
      </c>
      <c r="BH391" s="173">
        <f>IF(N391="sníž. přenesená",J391,0)</f>
        <v>0</v>
      </c>
      <c r="BI391" s="173">
        <f>IF(N391="nulová",J391,0)</f>
        <v>0</v>
      </c>
      <c r="BJ391" s="14" t="s">
        <v>86</v>
      </c>
      <c r="BK391" s="173">
        <f>ROUND(I391*H391,2)</f>
        <v>0</v>
      </c>
      <c r="BL391" s="14" t="s">
        <v>140</v>
      </c>
      <c r="BM391" s="172" t="s">
        <v>2702</v>
      </c>
    </row>
    <row r="392" spans="1:65" s="2" customFormat="1" ht="48.75">
      <c r="A392" s="31"/>
      <c r="B392" s="32"/>
      <c r="C392" s="33"/>
      <c r="D392" s="174" t="s">
        <v>143</v>
      </c>
      <c r="E392" s="33"/>
      <c r="F392" s="175" t="s">
        <v>2703</v>
      </c>
      <c r="G392" s="33"/>
      <c r="H392" s="33"/>
      <c r="I392" s="176"/>
      <c r="J392" s="33"/>
      <c r="K392" s="33"/>
      <c r="L392" s="36"/>
      <c r="M392" s="177"/>
      <c r="N392" s="178"/>
      <c r="O392" s="68"/>
      <c r="P392" s="68"/>
      <c r="Q392" s="68"/>
      <c r="R392" s="68"/>
      <c r="S392" s="68"/>
      <c r="T392" s="69"/>
      <c r="U392" s="31"/>
      <c r="V392" s="31"/>
      <c r="W392" s="31"/>
      <c r="X392" s="31"/>
      <c r="Y392" s="31"/>
      <c r="Z392" s="31"/>
      <c r="AA392" s="31"/>
      <c r="AB392" s="31"/>
      <c r="AC392" s="31"/>
      <c r="AD392" s="31"/>
      <c r="AE392" s="31"/>
      <c r="AT392" s="14" t="s">
        <v>143</v>
      </c>
      <c r="AU392" s="14" t="s">
        <v>78</v>
      </c>
    </row>
    <row r="393" spans="1:65" s="2" customFormat="1" ht="16.5" customHeight="1">
      <c r="A393" s="31"/>
      <c r="B393" s="32"/>
      <c r="C393" s="161" t="s">
        <v>822</v>
      </c>
      <c r="D393" s="161" t="s">
        <v>135</v>
      </c>
      <c r="E393" s="162" t="s">
        <v>2704</v>
      </c>
      <c r="F393" s="163" t="s">
        <v>2705</v>
      </c>
      <c r="G393" s="164" t="s">
        <v>172</v>
      </c>
      <c r="H393" s="165">
        <v>2</v>
      </c>
      <c r="I393" s="166"/>
      <c r="J393" s="167">
        <f>ROUND(I393*H393,2)</f>
        <v>0</v>
      </c>
      <c r="K393" s="163" t="s">
        <v>139</v>
      </c>
      <c r="L393" s="36"/>
      <c r="M393" s="168" t="s">
        <v>1</v>
      </c>
      <c r="N393" s="169" t="s">
        <v>43</v>
      </c>
      <c r="O393" s="68"/>
      <c r="P393" s="170">
        <f>O393*H393</f>
        <v>0</v>
      </c>
      <c r="Q393" s="170">
        <v>0</v>
      </c>
      <c r="R393" s="170">
        <f>Q393*H393</f>
        <v>0</v>
      </c>
      <c r="S393" s="170">
        <v>0</v>
      </c>
      <c r="T393" s="171">
        <f>S393*H393</f>
        <v>0</v>
      </c>
      <c r="U393" s="31"/>
      <c r="V393" s="31"/>
      <c r="W393" s="31"/>
      <c r="X393" s="31"/>
      <c r="Y393" s="31"/>
      <c r="Z393" s="31"/>
      <c r="AA393" s="31"/>
      <c r="AB393" s="31"/>
      <c r="AC393" s="31"/>
      <c r="AD393" s="31"/>
      <c r="AE393" s="31"/>
      <c r="AR393" s="172" t="s">
        <v>140</v>
      </c>
      <c r="AT393" s="172" t="s">
        <v>135</v>
      </c>
      <c r="AU393" s="172" t="s">
        <v>78</v>
      </c>
      <c r="AY393" s="14" t="s">
        <v>141</v>
      </c>
      <c r="BE393" s="173">
        <f>IF(N393="základní",J393,0)</f>
        <v>0</v>
      </c>
      <c r="BF393" s="173">
        <f>IF(N393="snížená",J393,0)</f>
        <v>0</v>
      </c>
      <c r="BG393" s="173">
        <f>IF(N393="zákl. přenesená",J393,0)</f>
        <v>0</v>
      </c>
      <c r="BH393" s="173">
        <f>IF(N393="sníž. přenesená",J393,0)</f>
        <v>0</v>
      </c>
      <c r="BI393" s="173">
        <f>IF(N393="nulová",J393,0)</f>
        <v>0</v>
      </c>
      <c r="BJ393" s="14" t="s">
        <v>86</v>
      </c>
      <c r="BK393" s="173">
        <f>ROUND(I393*H393,2)</f>
        <v>0</v>
      </c>
      <c r="BL393" s="14" t="s">
        <v>140</v>
      </c>
      <c r="BM393" s="172" t="s">
        <v>2706</v>
      </c>
    </row>
    <row r="394" spans="1:65" s="2" customFormat="1" ht="39">
      <c r="A394" s="31"/>
      <c r="B394" s="32"/>
      <c r="C394" s="33"/>
      <c r="D394" s="174" t="s">
        <v>143</v>
      </c>
      <c r="E394" s="33"/>
      <c r="F394" s="175" t="s">
        <v>2707</v>
      </c>
      <c r="G394" s="33"/>
      <c r="H394" s="33"/>
      <c r="I394" s="176"/>
      <c r="J394" s="33"/>
      <c r="K394" s="33"/>
      <c r="L394" s="36"/>
      <c r="M394" s="177"/>
      <c r="N394" s="178"/>
      <c r="O394" s="68"/>
      <c r="P394" s="68"/>
      <c r="Q394" s="68"/>
      <c r="R394" s="68"/>
      <c r="S394" s="68"/>
      <c r="T394" s="69"/>
      <c r="U394" s="31"/>
      <c r="V394" s="31"/>
      <c r="W394" s="31"/>
      <c r="X394" s="31"/>
      <c r="Y394" s="31"/>
      <c r="Z394" s="31"/>
      <c r="AA394" s="31"/>
      <c r="AB394" s="31"/>
      <c r="AC394" s="31"/>
      <c r="AD394" s="31"/>
      <c r="AE394" s="31"/>
      <c r="AT394" s="14" t="s">
        <v>143</v>
      </c>
      <c r="AU394" s="14" t="s">
        <v>78</v>
      </c>
    </row>
    <row r="395" spans="1:65" s="2" customFormat="1" ht="16.5" customHeight="1">
      <c r="A395" s="31"/>
      <c r="B395" s="32"/>
      <c r="C395" s="161" t="s">
        <v>827</v>
      </c>
      <c r="D395" s="161" t="s">
        <v>135</v>
      </c>
      <c r="E395" s="162" t="s">
        <v>2708</v>
      </c>
      <c r="F395" s="163" t="s">
        <v>2709</v>
      </c>
      <c r="G395" s="164" t="s">
        <v>574</v>
      </c>
      <c r="H395" s="165">
        <v>10</v>
      </c>
      <c r="I395" s="166"/>
      <c r="J395" s="167">
        <f>ROUND(I395*H395,2)</f>
        <v>0</v>
      </c>
      <c r="K395" s="163" t="s">
        <v>139</v>
      </c>
      <c r="L395" s="36"/>
      <c r="M395" s="168" t="s">
        <v>1</v>
      </c>
      <c r="N395" s="169" t="s">
        <v>43</v>
      </c>
      <c r="O395" s="68"/>
      <c r="P395" s="170">
        <f>O395*H395</f>
        <v>0</v>
      </c>
      <c r="Q395" s="170">
        <v>0</v>
      </c>
      <c r="R395" s="170">
        <f>Q395*H395</f>
        <v>0</v>
      </c>
      <c r="S395" s="170">
        <v>0</v>
      </c>
      <c r="T395" s="171">
        <f>S395*H395</f>
        <v>0</v>
      </c>
      <c r="U395" s="31"/>
      <c r="V395" s="31"/>
      <c r="W395" s="31"/>
      <c r="X395" s="31"/>
      <c r="Y395" s="31"/>
      <c r="Z395" s="31"/>
      <c r="AA395" s="31"/>
      <c r="AB395" s="31"/>
      <c r="AC395" s="31"/>
      <c r="AD395" s="31"/>
      <c r="AE395" s="31"/>
      <c r="AR395" s="172" t="s">
        <v>140</v>
      </c>
      <c r="AT395" s="172" t="s">
        <v>135</v>
      </c>
      <c r="AU395" s="172" t="s">
        <v>78</v>
      </c>
      <c r="AY395" s="14" t="s">
        <v>141</v>
      </c>
      <c r="BE395" s="173">
        <f>IF(N395="základní",J395,0)</f>
        <v>0</v>
      </c>
      <c r="BF395" s="173">
        <f>IF(N395="snížená",J395,0)</f>
        <v>0</v>
      </c>
      <c r="BG395" s="173">
        <f>IF(N395="zákl. přenesená",J395,0)</f>
        <v>0</v>
      </c>
      <c r="BH395" s="173">
        <f>IF(N395="sníž. přenesená",J395,0)</f>
        <v>0</v>
      </c>
      <c r="BI395" s="173">
        <f>IF(N395="nulová",J395,0)</f>
        <v>0</v>
      </c>
      <c r="BJ395" s="14" t="s">
        <v>86</v>
      </c>
      <c r="BK395" s="173">
        <f>ROUND(I395*H395,2)</f>
        <v>0</v>
      </c>
      <c r="BL395" s="14" t="s">
        <v>140</v>
      </c>
      <c r="BM395" s="172" t="s">
        <v>2710</v>
      </c>
    </row>
    <row r="396" spans="1:65" s="2" customFormat="1" ht="39">
      <c r="A396" s="31"/>
      <c r="B396" s="32"/>
      <c r="C396" s="33"/>
      <c r="D396" s="174" t="s">
        <v>143</v>
      </c>
      <c r="E396" s="33"/>
      <c r="F396" s="175" t="s">
        <v>2711</v>
      </c>
      <c r="G396" s="33"/>
      <c r="H396" s="33"/>
      <c r="I396" s="176"/>
      <c r="J396" s="33"/>
      <c r="K396" s="33"/>
      <c r="L396" s="36"/>
      <c r="M396" s="177"/>
      <c r="N396" s="178"/>
      <c r="O396" s="68"/>
      <c r="P396" s="68"/>
      <c r="Q396" s="68"/>
      <c r="R396" s="68"/>
      <c r="S396" s="68"/>
      <c r="T396" s="69"/>
      <c r="U396" s="31"/>
      <c r="V396" s="31"/>
      <c r="W396" s="31"/>
      <c r="X396" s="31"/>
      <c r="Y396" s="31"/>
      <c r="Z396" s="31"/>
      <c r="AA396" s="31"/>
      <c r="AB396" s="31"/>
      <c r="AC396" s="31"/>
      <c r="AD396" s="31"/>
      <c r="AE396" s="31"/>
      <c r="AT396" s="14" t="s">
        <v>143</v>
      </c>
      <c r="AU396" s="14" t="s">
        <v>78</v>
      </c>
    </row>
    <row r="397" spans="1:65" s="2" customFormat="1" ht="24.2" customHeight="1">
      <c r="A397" s="31"/>
      <c r="B397" s="32"/>
      <c r="C397" s="161" t="s">
        <v>832</v>
      </c>
      <c r="D397" s="161" t="s">
        <v>135</v>
      </c>
      <c r="E397" s="162" t="s">
        <v>2712</v>
      </c>
      <c r="F397" s="163" t="s">
        <v>2713</v>
      </c>
      <c r="G397" s="164" t="s">
        <v>574</v>
      </c>
      <c r="H397" s="165">
        <v>10</v>
      </c>
      <c r="I397" s="166"/>
      <c r="J397" s="167">
        <f>ROUND(I397*H397,2)</f>
        <v>0</v>
      </c>
      <c r="K397" s="163" t="s">
        <v>139</v>
      </c>
      <c r="L397" s="36"/>
      <c r="M397" s="168" t="s">
        <v>1</v>
      </c>
      <c r="N397" s="169" t="s">
        <v>43</v>
      </c>
      <c r="O397" s="68"/>
      <c r="P397" s="170">
        <f>O397*H397</f>
        <v>0</v>
      </c>
      <c r="Q397" s="170">
        <v>0</v>
      </c>
      <c r="R397" s="170">
        <f>Q397*H397</f>
        <v>0</v>
      </c>
      <c r="S397" s="170">
        <v>0</v>
      </c>
      <c r="T397" s="171">
        <f>S397*H397</f>
        <v>0</v>
      </c>
      <c r="U397" s="31"/>
      <c r="V397" s="31"/>
      <c r="W397" s="31"/>
      <c r="X397" s="31"/>
      <c r="Y397" s="31"/>
      <c r="Z397" s="31"/>
      <c r="AA397" s="31"/>
      <c r="AB397" s="31"/>
      <c r="AC397" s="31"/>
      <c r="AD397" s="31"/>
      <c r="AE397" s="31"/>
      <c r="AR397" s="172" t="s">
        <v>140</v>
      </c>
      <c r="AT397" s="172" t="s">
        <v>135</v>
      </c>
      <c r="AU397" s="172" t="s">
        <v>78</v>
      </c>
      <c r="AY397" s="14" t="s">
        <v>141</v>
      </c>
      <c r="BE397" s="173">
        <f>IF(N397="základní",J397,0)</f>
        <v>0</v>
      </c>
      <c r="BF397" s="173">
        <f>IF(N397="snížená",J397,0)</f>
        <v>0</v>
      </c>
      <c r="BG397" s="173">
        <f>IF(N397="zákl. přenesená",J397,0)</f>
        <v>0</v>
      </c>
      <c r="BH397" s="173">
        <f>IF(N397="sníž. přenesená",J397,0)</f>
        <v>0</v>
      </c>
      <c r="BI397" s="173">
        <f>IF(N397="nulová",J397,0)</f>
        <v>0</v>
      </c>
      <c r="BJ397" s="14" t="s">
        <v>86</v>
      </c>
      <c r="BK397" s="173">
        <f>ROUND(I397*H397,2)</f>
        <v>0</v>
      </c>
      <c r="BL397" s="14" t="s">
        <v>140</v>
      </c>
      <c r="BM397" s="172" t="s">
        <v>2714</v>
      </c>
    </row>
    <row r="398" spans="1:65" s="2" customFormat="1" ht="39">
      <c r="A398" s="31"/>
      <c r="B398" s="32"/>
      <c r="C398" s="33"/>
      <c r="D398" s="174" t="s">
        <v>143</v>
      </c>
      <c r="E398" s="33"/>
      <c r="F398" s="175" t="s">
        <v>2715</v>
      </c>
      <c r="G398" s="33"/>
      <c r="H398" s="33"/>
      <c r="I398" s="176"/>
      <c r="J398" s="33"/>
      <c r="K398" s="33"/>
      <c r="L398" s="36"/>
      <c r="M398" s="177"/>
      <c r="N398" s="178"/>
      <c r="O398" s="68"/>
      <c r="P398" s="68"/>
      <c r="Q398" s="68"/>
      <c r="R398" s="68"/>
      <c r="S398" s="68"/>
      <c r="T398" s="69"/>
      <c r="U398" s="31"/>
      <c r="V398" s="31"/>
      <c r="W398" s="31"/>
      <c r="X398" s="31"/>
      <c r="Y398" s="31"/>
      <c r="Z398" s="31"/>
      <c r="AA398" s="31"/>
      <c r="AB398" s="31"/>
      <c r="AC398" s="31"/>
      <c r="AD398" s="31"/>
      <c r="AE398" s="31"/>
      <c r="AT398" s="14" t="s">
        <v>143</v>
      </c>
      <c r="AU398" s="14" t="s">
        <v>78</v>
      </c>
    </row>
    <row r="399" spans="1:65" s="2" customFormat="1" ht="24.2" customHeight="1">
      <c r="A399" s="31"/>
      <c r="B399" s="32"/>
      <c r="C399" s="161" t="s">
        <v>837</v>
      </c>
      <c r="D399" s="161" t="s">
        <v>135</v>
      </c>
      <c r="E399" s="162" t="s">
        <v>2716</v>
      </c>
      <c r="F399" s="163" t="s">
        <v>2717</v>
      </c>
      <c r="G399" s="164" t="s">
        <v>574</v>
      </c>
      <c r="H399" s="165">
        <v>10</v>
      </c>
      <c r="I399" s="166"/>
      <c r="J399" s="167">
        <f>ROUND(I399*H399,2)</f>
        <v>0</v>
      </c>
      <c r="K399" s="163" t="s">
        <v>139</v>
      </c>
      <c r="L399" s="36"/>
      <c r="M399" s="168" t="s">
        <v>1</v>
      </c>
      <c r="N399" s="169" t="s">
        <v>43</v>
      </c>
      <c r="O399" s="68"/>
      <c r="P399" s="170">
        <f>O399*H399</f>
        <v>0</v>
      </c>
      <c r="Q399" s="170">
        <v>0</v>
      </c>
      <c r="R399" s="170">
        <f>Q399*H399</f>
        <v>0</v>
      </c>
      <c r="S399" s="170">
        <v>0</v>
      </c>
      <c r="T399" s="171">
        <f>S399*H399</f>
        <v>0</v>
      </c>
      <c r="U399" s="31"/>
      <c r="V399" s="31"/>
      <c r="W399" s="31"/>
      <c r="X399" s="31"/>
      <c r="Y399" s="31"/>
      <c r="Z399" s="31"/>
      <c r="AA399" s="31"/>
      <c r="AB399" s="31"/>
      <c r="AC399" s="31"/>
      <c r="AD399" s="31"/>
      <c r="AE399" s="31"/>
      <c r="AR399" s="172" t="s">
        <v>140</v>
      </c>
      <c r="AT399" s="172" t="s">
        <v>135</v>
      </c>
      <c r="AU399" s="172" t="s">
        <v>78</v>
      </c>
      <c r="AY399" s="14" t="s">
        <v>141</v>
      </c>
      <c r="BE399" s="173">
        <f>IF(N399="základní",J399,0)</f>
        <v>0</v>
      </c>
      <c r="BF399" s="173">
        <f>IF(N399="snížená",J399,0)</f>
        <v>0</v>
      </c>
      <c r="BG399" s="173">
        <f>IF(N399="zákl. přenesená",J399,0)</f>
        <v>0</v>
      </c>
      <c r="BH399" s="173">
        <f>IF(N399="sníž. přenesená",J399,0)</f>
        <v>0</v>
      </c>
      <c r="BI399" s="173">
        <f>IF(N399="nulová",J399,0)</f>
        <v>0</v>
      </c>
      <c r="BJ399" s="14" t="s">
        <v>86</v>
      </c>
      <c r="BK399" s="173">
        <f>ROUND(I399*H399,2)</f>
        <v>0</v>
      </c>
      <c r="BL399" s="14" t="s">
        <v>140</v>
      </c>
      <c r="BM399" s="172" t="s">
        <v>2718</v>
      </c>
    </row>
    <row r="400" spans="1:65" s="2" customFormat="1" ht="39">
      <c r="A400" s="31"/>
      <c r="B400" s="32"/>
      <c r="C400" s="33"/>
      <c r="D400" s="174" t="s">
        <v>143</v>
      </c>
      <c r="E400" s="33"/>
      <c r="F400" s="175" t="s">
        <v>2719</v>
      </c>
      <c r="G400" s="33"/>
      <c r="H400" s="33"/>
      <c r="I400" s="176"/>
      <c r="J400" s="33"/>
      <c r="K400" s="33"/>
      <c r="L400" s="36"/>
      <c r="M400" s="177"/>
      <c r="N400" s="178"/>
      <c r="O400" s="68"/>
      <c r="P400" s="68"/>
      <c r="Q400" s="68"/>
      <c r="R400" s="68"/>
      <c r="S400" s="68"/>
      <c r="T400" s="69"/>
      <c r="U400" s="31"/>
      <c r="V400" s="31"/>
      <c r="W400" s="31"/>
      <c r="X400" s="31"/>
      <c r="Y400" s="31"/>
      <c r="Z400" s="31"/>
      <c r="AA400" s="31"/>
      <c r="AB400" s="31"/>
      <c r="AC400" s="31"/>
      <c r="AD400" s="31"/>
      <c r="AE400" s="31"/>
      <c r="AT400" s="14" t="s">
        <v>143</v>
      </c>
      <c r="AU400" s="14" t="s">
        <v>78</v>
      </c>
    </row>
    <row r="401" spans="1:65" s="2" customFormat="1" ht="21.75" customHeight="1">
      <c r="A401" s="31"/>
      <c r="B401" s="32"/>
      <c r="C401" s="161" t="s">
        <v>842</v>
      </c>
      <c r="D401" s="161" t="s">
        <v>135</v>
      </c>
      <c r="E401" s="162" t="s">
        <v>2720</v>
      </c>
      <c r="F401" s="163" t="s">
        <v>2721</v>
      </c>
      <c r="G401" s="164" t="s">
        <v>574</v>
      </c>
      <c r="H401" s="165">
        <v>10</v>
      </c>
      <c r="I401" s="166"/>
      <c r="J401" s="167">
        <f>ROUND(I401*H401,2)</f>
        <v>0</v>
      </c>
      <c r="K401" s="163" t="s">
        <v>139</v>
      </c>
      <c r="L401" s="36"/>
      <c r="M401" s="168" t="s">
        <v>1</v>
      </c>
      <c r="N401" s="169" t="s">
        <v>43</v>
      </c>
      <c r="O401" s="68"/>
      <c r="P401" s="170">
        <f>O401*H401</f>
        <v>0</v>
      </c>
      <c r="Q401" s="170">
        <v>0</v>
      </c>
      <c r="R401" s="170">
        <f>Q401*H401</f>
        <v>0</v>
      </c>
      <c r="S401" s="170">
        <v>0</v>
      </c>
      <c r="T401" s="171">
        <f>S401*H401</f>
        <v>0</v>
      </c>
      <c r="U401" s="31"/>
      <c r="V401" s="31"/>
      <c r="W401" s="31"/>
      <c r="X401" s="31"/>
      <c r="Y401" s="31"/>
      <c r="Z401" s="31"/>
      <c r="AA401" s="31"/>
      <c r="AB401" s="31"/>
      <c r="AC401" s="31"/>
      <c r="AD401" s="31"/>
      <c r="AE401" s="31"/>
      <c r="AR401" s="172" t="s">
        <v>140</v>
      </c>
      <c r="AT401" s="172" t="s">
        <v>135</v>
      </c>
      <c r="AU401" s="172" t="s">
        <v>78</v>
      </c>
      <c r="AY401" s="14" t="s">
        <v>141</v>
      </c>
      <c r="BE401" s="173">
        <f>IF(N401="základní",J401,0)</f>
        <v>0</v>
      </c>
      <c r="BF401" s="173">
        <f>IF(N401="snížená",J401,0)</f>
        <v>0</v>
      </c>
      <c r="BG401" s="173">
        <f>IF(N401="zákl. přenesená",J401,0)</f>
        <v>0</v>
      </c>
      <c r="BH401" s="173">
        <f>IF(N401="sníž. přenesená",J401,0)</f>
        <v>0</v>
      </c>
      <c r="BI401" s="173">
        <f>IF(N401="nulová",J401,0)</f>
        <v>0</v>
      </c>
      <c r="BJ401" s="14" t="s">
        <v>86</v>
      </c>
      <c r="BK401" s="173">
        <f>ROUND(I401*H401,2)</f>
        <v>0</v>
      </c>
      <c r="BL401" s="14" t="s">
        <v>140</v>
      </c>
      <c r="BM401" s="172" t="s">
        <v>2722</v>
      </c>
    </row>
    <row r="402" spans="1:65" s="2" customFormat="1" ht="39">
      <c r="A402" s="31"/>
      <c r="B402" s="32"/>
      <c r="C402" s="33"/>
      <c r="D402" s="174" t="s">
        <v>143</v>
      </c>
      <c r="E402" s="33"/>
      <c r="F402" s="175" t="s">
        <v>2723</v>
      </c>
      <c r="G402" s="33"/>
      <c r="H402" s="33"/>
      <c r="I402" s="176"/>
      <c r="J402" s="33"/>
      <c r="K402" s="33"/>
      <c r="L402" s="36"/>
      <c r="M402" s="177"/>
      <c r="N402" s="178"/>
      <c r="O402" s="68"/>
      <c r="P402" s="68"/>
      <c r="Q402" s="68"/>
      <c r="R402" s="68"/>
      <c r="S402" s="68"/>
      <c r="T402" s="69"/>
      <c r="U402" s="31"/>
      <c r="V402" s="31"/>
      <c r="W402" s="31"/>
      <c r="X402" s="31"/>
      <c r="Y402" s="31"/>
      <c r="Z402" s="31"/>
      <c r="AA402" s="31"/>
      <c r="AB402" s="31"/>
      <c r="AC402" s="31"/>
      <c r="AD402" s="31"/>
      <c r="AE402" s="31"/>
      <c r="AT402" s="14" t="s">
        <v>143</v>
      </c>
      <c r="AU402" s="14" t="s">
        <v>78</v>
      </c>
    </row>
    <row r="403" spans="1:65" s="2" customFormat="1" ht="16.5" customHeight="1">
      <c r="A403" s="31"/>
      <c r="B403" s="32"/>
      <c r="C403" s="161" t="s">
        <v>897</v>
      </c>
      <c r="D403" s="161" t="s">
        <v>135</v>
      </c>
      <c r="E403" s="162" t="s">
        <v>2724</v>
      </c>
      <c r="F403" s="163" t="s">
        <v>2725</v>
      </c>
      <c r="G403" s="164" t="s">
        <v>503</v>
      </c>
      <c r="H403" s="165">
        <v>1000</v>
      </c>
      <c r="I403" s="166"/>
      <c r="J403" s="167">
        <f>ROUND(I403*H403,2)</f>
        <v>0</v>
      </c>
      <c r="K403" s="163" t="s">
        <v>139</v>
      </c>
      <c r="L403" s="36"/>
      <c r="M403" s="168" t="s">
        <v>1</v>
      </c>
      <c r="N403" s="169" t="s">
        <v>43</v>
      </c>
      <c r="O403" s="68"/>
      <c r="P403" s="170">
        <f>O403*H403</f>
        <v>0</v>
      </c>
      <c r="Q403" s="170">
        <v>0</v>
      </c>
      <c r="R403" s="170">
        <f>Q403*H403</f>
        <v>0</v>
      </c>
      <c r="S403" s="170">
        <v>0</v>
      </c>
      <c r="T403" s="171">
        <f>S403*H403</f>
        <v>0</v>
      </c>
      <c r="U403" s="31"/>
      <c r="V403" s="31"/>
      <c r="W403" s="31"/>
      <c r="X403" s="31"/>
      <c r="Y403" s="31"/>
      <c r="Z403" s="31"/>
      <c r="AA403" s="31"/>
      <c r="AB403" s="31"/>
      <c r="AC403" s="31"/>
      <c r="AD403" s="31"/>
      <c r="AE403" s="31"/>
      <c r="AR403" s="172" t="s">
        <v>140</v>
      </c>
      <c r="AT403" s="172" t="s">
        <v>135</v>
      </c>
      <c r="AU403" s="172" t="s">
        <v>78</v>
      </c>
      <c r="AY403" s="14" t="s">
        <v>141</v>
      </c>
      <c r="BE403" s="173">
        <f>IF(N403="základní",J403,0)</f>
        <v>0</v>
      </c>
      <c r="BF403" s="173">
        <f>IF(N403="snížená",J403,0)</f>
        <v>0</v>
      </c>
      <c r="BG403" s="173">
        <f>IF(N403="zákl. přenesená",J403,0)</f>
        <v>0</v>
      </c>
      <c r="BH403" s="173">
        <f>IF(N403="sníž. přenesená",J403,0)</f>
        <v>0</v>
      </c>
      <c r="BI403" s="173">
        <f>IF(N403="nulová",J403,0)</f>
        <v>0</v>
      </c>
      <c r="BJ403" s="14" t="s">
        <v>86</v>
      </c>
      <c r="BK403" s="173">
        <f>ROUND(I403*H403,2)</f>
        <v>0</v>
      </c>
      <c r="BL403" s="14" t="s">
        <v>140</v>
      </c>
      <c r="BM403" s="172" t="s">
        <v>2726</v>
      </c>
    </row>
    <row r="404" spans="1:65" s="2" customFormat="1" ht="39">
      <c r="A404" s="31"/>
      <c r="B404" s="32"/>
      <c r="C404" s="33"/>
      <c r="D404" s="174" t="s">
        <v>143</v>
      </c>
      <c r="E404" s="33"/>
      <c r="F404" s="175" t="s">
        <v>2727</v>
      </c>
      <c r="G404" s="33"/>
      <c r="H404" s="33"/>
      <c r="I404" s="176"/>
      <c r="J404" s="33"/>
      <c r="K404" s="33"/>
      <c r="L404" s="36"/>
      <c r="M404" s="177"/>
      <c r="N404" s="178"/>
      <c r="O404" s="68"/>
      <c r="P404" s="68"/>
      <c r="Q404" s="68"/>
      <c r="R404" s="68"/>
      <c r="S404" s="68"/>
      <c r="T404" s="69"/>
      <c r="U404" s="31"/>
      <c r="V404" s="31"/>
      <c r="W404" s="31"/>
      <c r="X404" s="31"/>
      <c r="Y404" s="31"/>
      <c r="Z404" s="31"/>
      <c r="AA404" s="31"/>
      <c r="AB404" s="31"/>
      <c r="AC404" s="31"/>
      <c r="AD404" s="31"/>
      <c r="AE404" s="31"/>
      <c r="AT404" s="14" t="s">
        <v>143</v>
      </c>
      <c r="AU404" s="14" t="s">
        <v>78</v>
      </c>
    </row>
    <row r="405" spans="1:65" s="2" customFormat="1" ht="39">
      <c r="A405" s="31"/>
      <c r="B405" s="32"/>
      <c r="C405" s="33"/>
      <c r="D405" s="174" t="s">
        <v>1992</v>
      </c>
      <c r="E405" s="33"/>
      <c r="F405" s="179" t="s">
        <v>2728</v>
      </c>
      <c r="G405" s="33"/>
      <c r="H405" s="33"/>
      <c r="I405" s="176"/>
      <c r="J405" s="33"/>
      <c r="K405" s="33"/>
      <c r="L405" s="36"/>
      <c r="M405" s="177"/>
      <c r="N405" s="178"/>
      <c r="O405" s="68"/>
      <c r="P405" s="68"/>
      <c r="Q405" s="68"/>
      <c r="R405" s="68"/>
      <c r="S405" s="68"/>
      <c r="T405" s="69"/>
      <c r="U405" s="31"/>
      <c r="V405" s="31"/>
      <c r="W405" s="31"/>
      <c r="X405" s="31"/>
      <c r="Y405" s="31"/>
      <c r="Z405" s="31"/>
      <c r="AA405" s="31"/>
      <c r="AB405" s="31"/>
      <c r="AC405" s="31"/>
      <c r="AD405" s="31"/>
      <c r="AE405" s="31"/>
      <c r="AT405" s="14" t="s">
        <v>1992</v>
      </c>
      <c r="AU405" s="14" t="s">
        <v>78</v>
      </c>
    </row>
    <row r="406" spans="1:65" s="2" customFormat="1" ht="33" customHeight="1">
      <c r="A406" s="31"/>
      <c r="B406" s="32"/>
      <c r="C406" s="161" t="s">
        <v>892</v>
      </c>
      <c r="D406" s="161" t="s">
        <v>135</v>
      </c>
      <c r="E406" s="162" t="s">
        <v>2729</v>
      </c>
      <c r="F406" s="163" t="s">
        <v>2730</v>
      </c>
      <c r="G406" s="164" t="s">
        <v>172</v>
      </c>
      <c r="H406" s="165">
        <v>5000</v>
      </c>
      <c r="I406" s="166"/>
      <c r="J406" s="167">
        <f>ROUND(I406*H406,2)</f>
        <v>0</v>
      </c>
      <c r="K406" s="163" t="s">
        <v>139</v>
      </c>
      <c r="L406" s="36"/>
      <c r="M406" s="168" t="s">
        <v>1</v>
      </c>
      <c r="N406" s="169" t="s">
        <v>43</v>
      </c>
      <c r="O406" s="68"/>
      <c r="P406" s="170">
        <f>O406*H406</f>
        <v>0</v>
      </c>
      <c r="Q406" s="170">
        <v>0</v>
      </c>
      <c r="R406" s="170">
        <f>Q406*H406</f>
        <v>0</v>
      </c>
      <c r="S406" s="170">
        <v>0</v>
      </c>
      <c r="T406" s="171">
        <f>S406*H406</f>
        <v>0</v>
      </c>
      <c r="U406" s="31"/>
      <c r="V406" s="31"/>
      <c r="W406" s="31"/>
      <c r="X406" s="31"/>
      <c r="Y406" s="31"/>
      <c r="Z406" s="31"/>
      <c r="AA406" s="31"/>
      <c r="AB406" s="31"/>
      <c r="AC406" s="31"/>
      <c r="AD406" s="31"/>
      <c r="AE406" s="31"/>
      <c r="AR406" s="172" t="s">
        <v>140</v>
      </c>
      <c r="AT406" s="172" t="s">
        <v>135</v>
      </c>
      <c r="AU406" s="172" t="s">
        <v>78</v>
      </c>
      <c r="AY406" s="14" t="s">
        <v>141</v>
      </c>
      <c r="BE406" s="173">
        <f>IF(N406="základní",J406,0)</f>
        <v>0</v>
      </c>
      <c r="BF406" s="173">
        <f>IF(N406="snížená",J406,0)</f>
        <v>0</v>
      </c>
      <c r="BG406" s="173">
        <f>IF(N406="zákl. přenesená",J406,0)</f>
        <v>0</v>
      </c>
      <c r="BH406" s="173">
        <f>IF(N406="sníž. přenesená",J406,0)</f>
        <v>0</v>
      </c>
      <c r="BI406" s="173">
        <f>IF(N406="nulová",J406,0)</f>
        <v>0</v>
      </c>
      <c r="BJ406" s="14" t="s">
        <v>86</v>
      </c>
      <c r="BK406" s="173">
        <f>ROUND(I406*H406,2)</f>
        <v>0</v>
      </c>
      <c r="BL406" s="14" t="s">
        <v>140</v>
      </c>
      <c r="BM406" s="172" t="s">
        <v>2731</v>
      </c>
    </row>
    <row r="407" spans="1:65" s="2" customFormat="1" ht="48.75">
      <c r="A407" s="31"/>
      <c r="B407" s="32"/>
      <c r="C407" s="33"/>
      <c r="D407" s="174" t="s">
        <v>143</v>
      </c>
      <c r="E407" s="33"/>
      <c r="F407" s="175" t="s">
        <v>2732</v>
      </c>
      <c r="G407" s="33"/>
      <c r="H407" s="33"/>
      <c r="I407" s="176"/>
      <c r="J407" s="33"/>
      <c r="K407" s="33"/>
      <c r="L407" s="36"/>
      <c r="M407" s="177"/>
      <c r="N407" s="178"/>
      <c r="O407" s="68"/>
      <c r="P407" s="68"/>
      <c r="Q407" s="68"/>
      <c r="R407" s="68"/>
      <c r="S407" s="68"/>
      <c r="T407" s="69"/>
      <c r="U407" s="31"/>
      <c r="V407" s="31"/>
      <c r="W407" s="31"/>
      <c r="X407" s="31"/>
      <c r="Y407" s="31"/>
      <c r="Z407" s="31"/>
      <c r="AA407" s="31"/>
      <c r="AB407" s="31"/>
      <c r="AC407" s="31"/>
      <c r="AD407" s="31"/>
      <c r="AE407" s="31"/>
      <c r="AT407" s="14" t="s">
        <v>143</v>
      </c>
      <c r="AU407" s="14" t="s">
        <v>78</v>
      </c>
    </row>
    <row r="408" spans="1:65" s="2" customFormat="1" ht="39">
      <c r="A408" s="31"/>
      <c r="B408" s="32"/>
      <c r="C408" s="33"/>
      <c r="D408" s="174" t="s">
        <v>1992</v>
      </c>
      <c r="E408" s="33"/>
      <c r="F408" s="179" t="s">
        <v>2733</v>
      </c>
      <c r="G408" s="33"/>
      <c r="H408" s="33"/>
      <c r="I408" s="176"/>
      <c r="J408" s="33"/>
      <c r="K408" s="33"/>
      <c r="L408" s="36"/>
      <c r="M408" s="177"/>
      <c r="N408" s="178"/>
      <c r="O408" s="68"/>
      <c r="P408" s="68"/>
      <c r="Q408" s="68"/>
      <c r="R408" s="68"/>
      <c r="S408" s="68"/>
      <c r="T408" s="69"/>
      <c r="U408" s="31"/>
      <c r="V408" s="31"/>
      <c r="W408" s="31"/>
      <c r="X408" s="31"/>
      <c r="Y408" s="31"/>
      <c r="Z408" s="31"/>
      <c r="AA408" s="31"/>
      <c r="AB408" s="31"/>
      <c r="AC408" s="31"/>
      <c r="AD408" s="31"/>
      <c r="AE408" s="31"/>
      <c r="AT408" s="14" t="s">
        <v>1992</v>
      </c>
      <c r="AU408" s="14" t="s">
        <v>78</v>
      </c>
    </row>
    <row r="409" spans="1:65" s="2" customFormat="1" ht="33" customHeight="1">
      <c r="A409" s="31"/>
      <c r="B409" s="32"/>
      <c r="C409" s="161" t="s">
        <v>887</v>
      </c>
      <c r="D409" s="161" t="s">
        <v>135</v>
      </c>
      <c r="E409" s="162" t="s">
        <v>2734</v>
      </c>
      <c r="F409" s="163" t="s">
        <v>2735</v>
      </c>
      <c r="G409" s="164" t="s">
        <v>172</v>
      </c>
      <c r="H409" s="165">
        <v>5000</v>
      </c>
      <c r="I409" s="166"/>
      <c r="J409" s="167">
        <f>ROUND(I409*H409,2)</f>
        <v>0</v>
      </c>
      <c r="K409" s="163" t="s">
        <v>139</v>
      </c>
      <c r="L409" s="36"/>
      <c r="M409" s="168" t="s">
        <v>1</v>
      </c>
      <c r="N409" s="169" t="s">
        <v>43</v>
      </c>
      <c r="O409" s="68"/>
      <c r="P409" s="170">
        <f>O409*H409</f>
        <v>0</v>
      </c>
      <c r="Q409" s="170">
        <v>0</v>
      </c>
      <c r="R409" s="170">
        <f>Q409*H409</f>
        <v>0</v>
      </c>
      <c r="S409" s="170">
        <v>0</v>
      </c>
      <c r="T409" s="171">
        <f>S409*H409</f>
        <v>0</v>
      </c>
      <c r="U409" s="31"/>
      <c r="V409" s="31"/>
      <c r="W409" s="31"/>
      <c r="X409" s="31"/>
      <c r="Y409" s="31"/>
      <c r="Z409" s="31"/>
      <c r="AA409" s="31"/>
      <c r="AB409" s="31"/>
      <c r="AC409" s="31"/>
      <c r="AD409" s="31"/>
      <c r="AE409" s="31"/>
      <c r="AR409" s="172" t="s">
        <v>140</v>
      </c>
      <c r="AT409" s="172" t="s">
        <v>135</v>
      </c>
      <c r="AU409" s="172" t="s">
        <v>78</v>
      </c>
      <c r="AY409" s="14" t="s">
        <v>141</v>
      </c>
      <c r="BE409" s="173">
        <f>IF(N409="základní",J409,0)</f>
        <v>0</v>
      </c>
      <c r="BF409" s="173">
        <f>IF(N409="snížená",J409,0)</f>
        <v>0</v>
      </c>
      <c r="BG409" s="173">
        <f>IF(N409="zákl. přenesená",J409,0)</f>
        <v>0</v>
      </c>
      <c r="BH409" s="173">
        <f>IF(N409="sníž. přenesená",J409,0)</f>
        <v>0</v>
      </c>
      <c r="BI409" s="173">
        <f>IF(N409="nulová",J409,0)</f>
        <v>0</v>
      </c>
      <c r="BJ409" s="14" t="s">
        <v>86</v>
      </c>
      <c r="BK409" s="173">
        <f>ROUND(I409*H409,2)</f>
        <v>0</v>
      </c>
      <c r="BL409" s="14" t="s">
        <v>140</v>
      </c>
      <c r="BM409" s="172" t="s">
        <v>2736</v>
      </c>
    </row>
    <row r="410" spans="1:65" s="2" customFormat="1" ht="48.75">
      <c r="A410" s="31"/>
      <c r="B410" s="32"/>
      <c r="C410" s="33"/>
      <c r="D410" s="174" t="s">
        <v>143</v>
      </c>
      <c r="E410" s="33"/>
      <c r="F410" s="175" t="s">
        <v>2737</v>
      </c>
      <c r="G410" s="33"/>
      <c r="H410" s="33"/>
      <c r="I410" s="176"/>
      <c r="J410" s="33"/>
      <c r="K410" s="33"/>
      <c r="L410" s="36"/>
      <c r="M410" s="177"/>
      <c r="N410" s="178"/>
      <c r="O410" s="68"/>
      <c r="P410" s="68"/>
      <c r="Q410" s="68"/>
      <c r="R410" s="68"/>
      <c r="S410" s="68"/>
      <c r="T410" s="69"/>
      <c r="U410" s="31"/>
      <c r="V410" s="31"/>
      <c r="W410" s="31"/>
      <c r="X410" s="31"/>
      <c r="Y410" s="31"/>
      <c r="Z410" s="31"/>
      <c r="AA410" s="31"/>
      <c r="AB410" s="31"/>
      <c r="AC410" s="31"/>
      <c r="AD410" s="31"/>
      <c r="AE410" s="31"/>
      <c r="AT410" s="14" t="s">
        <v>143</v>
      </c>
      <c r="AU410" s="14" t="s">
        <v>78</v>
      </c>
    </row>
    <row r="411" spans="1:65" s="2" customFormat="1" ht="39">
      <c r="A411" s="31"/>
      <c r="B411" s="32"/>
      <c r="C411" s="33"/>
      <c r="D411" s="174" t="s">
        <v>1992</v>
      </c>
      <c r="E411" s="33"/>
      <c r="F411" s="179" t="s">
        <v>2733</v>
      </c>
      <c r="G411" s="33"/>
      <c r="H411" s="33"/>
      <c r="I411" s="176"/>
      <c r="J411" s="33"/>
      <c r="K411" s="33"/>
      <c r="L411" s="36"/>
      <c r="M411" s="177"/>
      <c r="N411" s="178"/>
      <c r="O411" s="68"/>
      <c r="P411" s="68"/>
      <c r="Q411" s="68"/>
      <c r="R411" s="68"/>
      <c r="S411" s="68"/>
      <c r="T411" s="69"/>
      <c r="U411" s="31"/>
      <c r="V411" s="31"/>
      <c r="W411" s="31"/>
      <c r="X411" s="31"/>
      <c r="Y411" s="31"/>
      <c r="Z411" s="31"/>
      <c r="AA411" s="31"/>
      <c r="AB411" s="31"/>
      <c r="AC411" s="31"/>
      <c r="AD411" s="31"/>
      <c r="AE411" s="31"/>
      <c r="AT411" s="14" t="s">
        <v>1992</v>
      </c>
      <c r="AU411" s="14" t="s">
        <v>78</v>
      </c>
    </row>
    <row r="412" spans="1:65" s="2" customFormat="1" ht="37.9" customHeight="1">
      <c r="A412" s="31"/>
      <c r="B412" s="32"/>
      <c r="C412" s="161" t="s">
        <v>882</v>
      </c>
      <c r="D412" s="161" t="s">
        <v>135</v>
      </c>
      <c r="E412" s="162" t="s">
        <v>2738</v>
      </c>
      <c r="F412" s="163" t="s">
        <v>2739</v>
      </c>
      <c r="G412" s="164" t="s">
        <v>172</v>
      </c>
      <c r="H412" s="165">
        <v>5000</v>
      </c>
      <c r="I412" s="166"/>
      <c r="J412" s="167">
        <f>ROUND(I412*H412,2)</f>
        <v>0</v>
      </c>
      <c r="K412" s="163" t="s">
        <v>139</v>
      </c>
      <c r="L412" s="36"/>
      <c r="M412" s="168" t="s">
        <v>1</v>
      </c>
      <c r="N412" s="169" t="s">
        <v>43</v>
      </c>
      <c r="O412" s="68"/>
      <c r="P412" s="170">
        <f>O412*H412</f>
        <v>0</v>
      </c>
      <c r="Q412" s="170">
        <v>0</v>
      </c>
      <c r="R412" s="170">
        <f>Q412*H412</f>
        <v>0</v>
      </c>
      <c r="S412" s="170">
        <v>0</v>
      </c>
      <c r="T412" s="171">
        <f>S412*H412</f>
        <v>0</v>
      </c>
      <c r="U412" s="31"/>
      <c r="V412" s="31"/>
      <c r="W412" s="31"/>
      <c r="X412" s="31"/>
      <c r="Y412" s="31"/>
      <c r="Z412" s="31"/>
      <c r="AA412" s="31"/>
      <c r="AB412" s="31"/>
      <c r="AC412" s="31"/>
      <c r="AD412" s="31"/>
      <c r="AE412" s="31"/>
      <c r="AR412" s="172" t="s">
        <v>140</v>
      </c>
      <c r="AT412" s="172" t="s">
        <v>135</v>
      </c>
      <c r="AU412" s="172" t="s">
        <v>78</v>
      </c>
      <c r="AY412" s="14" t="s">
        <v>141</v>
      </c>
      <c r="BE412" s="173">
        <f>IF(N412="základní",J412,0)</f>
        <v>0</v>
      </c>
      <c r="BF412" s="173">
        <f>IF(N412="snížená",J412,0)</f>
        <v>0</v>
      </c>
      <c r="BG412" s="173">
        <f>IF(N412="zákl. přenesená",J412,0)</f>
        <v>0</v>
      </c>
      <c r="BH412" s="173">
        <f>IF(N412="sníž. přenesená",J412,0)</f>
        <v>0</v>
      </c>
      <c r="BI412" s="173">
        <f>IF(N412="nulová",J412,0)</f>
        <v>0</v>
      </c>
      <c r="BJ412" s="14" t="s">
        <v>86</v>
      </c>
      <c r="BK412" s="173">
        <f>ROUND(I412*H412,2)</f>
        <v>0</v>
      </c>
      <c r="BL412" s="14" t="s">
        <v>140</v>
      </c>
      <c r="BM412" s="172" t="s">
        <v>2740</v>
      </c>
    </row>
    <row r="413" spans="1:65" s="2" customFormat="1" ht="48.75">
      <c r="A413" s="31"/>
      <c r="B413" s="32"/>
      <c r="C413" s="33"/>
      <c r="D413" s="174" t="s">
        <v>143</v>
      </c>
      <c r="E413" s="33"/>
      <c r="F413" s="175" t="s">
        <v>2741</v>
      </c>
      <c r="G413" s="33"/>
      <c r="H413" s="33"/>
      <c r="I413" s="176"/>
      <c r="J413" s="33"/>
      <c r="K413" s="33"/>
      <c r="L413" s="36"/>
      <c r="M413" s="177"/>
      <c r="N413" s="178"/>
      <c r="O413" s="68"/>
      <c r="P413" s="68"/>
      <c r="Q413" s="68"/>
      <c r="R413" s="68"/>
      <c r="S413" s="68"/>
      <c r="T413" s="69"/>
      <c r="U413" s="31"/>
      <c r="V413" s="31"/>
      <c r="W413" s="31"/>
      <c r="X413" s="31"/>
      <c r="Y413" s="31"/>
      <c r="Z413" s="31"/>
      <c r="AA413" s="31"/>
      <c r="AB413" s="31"/>
      <c r="AC413" s="31"/>
      <c r="AD413" s="31"/>
      <c r="AE413" s="31"/>
      <c r="AT413" s="14" t="s">
        <v>143</v>
      </c>
      <c r="AU413" s="14" t="s">
        <v>78</v>
      </c>
    </row>
    <row r="414" spans="1:65" s="2" customFormat="1" ht="39">
      <c r="A414" s="31"/>
      <c r="B414" s="32"/>
      <c r="C414" s="33"/>
      <c r="D414" s="174" t="s">
        <v>1992</v>
      </c>
      <c r="E414" s="33"/>
      <c r="F414" s="179" t="s">
        <v>2742</v>
      </c>
      <c r="G414" s="33"/>
      <c r="H414" s="33"/>
      <c r="I414" s="176"/>
      <c r="J414" s="33"/>
      <c r="K414" s="33"/>
      <c r="L414" s="36"/>
      <c r="M414" s="177"/>
      <c r="N414" s="178"/>
      <c r="O414" s="68"/>
      <c r="P414" s="68"/>
      <c r="Q414" s="68"/>
      <c r="R414" s="68"/>
      <c r="S414" s="68"/>
      <c r="T414" s="69"/>
      <c r="U414" s="31"/>
      <c r="V414" s="31"/>
      <c r="W414" s="31"/>
      <c r="X414" s="31"/>
      <c r="Y414" s="31"/>
      <c r="Z414" s="31"/>
      <c r="AA414" s="31"/>
      <c r="AB414" s="31"/>
      <c r="AC414" s="31"/>
      <c r="AD414" s="31"/>
      <c r="AE414" s="31"/>
      <c r="AT414" s="14" t="s">
        <v>1992</v>
      </c>
      <c r="AU414" s="14" t="s">
        <v>78</v>
      </c>
    </row>
    <row r="415" spans="1:65" s="2" customFormat="1" ht="16.5" customHeight="1">
      <c r="A415" s="31"/>
      <c r="B415" s="32"/>
      <c r="C415" s="161" t="s">
        <v>847</v>
      </c>
      <c r="D415" s="161" t="s">
        <v>135</v>
      </c>
      <c r="E415" s="162" t="s">
        <v>2743</v>
      </c>
      <c r="F415" s="163" t="s">
        <v>2744</v>
      </c>
      <c r="G415" s="164" t="s">
        <v>172</v>
      </c>
      <c r="H415" s="165">
        <v>200</v>
      </c>
      <c r="I415" s="166"/>
      <c r="J415" s="167">
        <f>ROUND(I415*H415,2)</f>
        <v>0</v>
      </c>
      <c r="K415" s="163" t="s">
        <v>139</v>
      </c>
      <c r="L415" s="36"/>
      <c r="M415" s="168" t="s">
        <v>1</v>
      </c>
      <c r="N415" s="169" t="s">
        <v>43</v>
      </c>
      <c r="O415" s="68"/>
      <c r="P415" s="170">
        <f>O415*H415</f>
        <v>0</v>
      </c>
      <c r="Q415" s="170">
        <v>0</v>
      </c>
      <c r="R415" s="170">
        <f>Q415*H415</f>
        <v>0</v>
      </c>
      <c r="S415" s="170">
        <v>0</v>
      </c>
      <c r="T415" s="171">
        <f>S415*H415</f>
        <v>0</v>
      </c>
      <c r="U415" s="31"/>
      <c r="V415" s="31"/>
      <c r="W415" s="31"/>
      <c r="X415" s="31"/>
      <c r="Y415" s="31"/>
      <c r="Z415" s="31"/>
      <c r="AA415" s="31"/>
      <c r="AB415" s="31"/>
      <c r="AC415" s="31"/>
      <c r="AD415" s="31"/>
      <c r="AE415" s="31"/>
      <c r="AR415" s="172" t="s">
        <v>140</v>
      </c>
      <c r="AT415" s="172" t="s">
        <v>135</v>
      </c>
      <c r="AU415" s="172" t="s">
        <v>78</v>
      </c>
      <c r="AY415" s="14" t="s">
        <v>141</v>
      </c>
      <c r="BE415" s="173">
        <f>IF(N415="základní",J415,0)</f>
        <v>0</v>
      </c>
      <c r="BF415" s="173">
        <f>IF(N415="snížená",J415,0)</f>
        <v>0</v>
      </c>
      <c r="BG415" s="173">
        <f>IF(N415="zákl. přenesená",J415,0)</f>
        <v>0</v>
      </c>
      <c r="BH415" s="173">
        <f>IF(N415="sníž. přenesená",J415,0)</f>
        <v>0</v>
      </c>
      <c r="BI415" s="173">
        <f>IF(N415="nulová",J415,0)</f>
        <v>0</v>
      </c>
      <c r="BJ415" s="14" t="s">
        <v>86</v>
      </c>
      <c r="BK415" s="173">
        <f>ROUND(I415*H415,2)</f>
        <v>0</v>
      </c>
      <c r="BL415" s="14" t="s">
        <v>140</v>
      </c>
      <c r="BM415" s="172" t="s">
        <v>2745</v>
      </c>
    </row>
    <row r="416" spans="1:65" s="2" customFormat="1" ht="39">
      <c r="A416" s="31"/>
      <c r="B416" s="32"/>
      <c r="C416" s="33"/>
      <c r="D416" s="174" t="s">
        <v>143</v>
      </c>
      <c r="E416" s="33"/>
      <c r="F416" s="175" t="s">
        <v>2746</v>
      </c>
      <c r="G416" s="33"/>
      <c r="H416" s="33"/>
      <c r="I416" s="176"/>
      <c r="J416" s="33"/>
      <c r="K416" s="33"/>
      <c r="L416" s="36"/>
      <c r="M416" s="177"/>
      <c r="N416" s="178"/>
      <c r="O416" s="68"/>
      <c r="P416" s="68"/>
      <c r="Q416" s="68"/>
      <c r="R416" s="68"/>
      <c r="S416" s="68"/>
      <c r="T416" s="69"/>
      <c r="U416" s="31"/>
      <c r="V416" s="31"/>
      <c r="W416" s="31"/>
      <c r="X416" s="31"/>
      <c r="Y416" s="31"/>
      <c r="Z416" s="31"/>
      <c r="AA416" s="31"/>
      <c r="AB416" s="31"/>
      <c r="AC416" s="31"/>
      <c r="AD416" s="31"/>
      <c r="AE416" s="31"/>
      <c r="AT416" s="14" t="s">
        <v>143</v>
      </c>
      <c r="AU416" s="14" t="s">
        <v>78</v>
      </c>
    </row>
    <row r="417" spans="1:65" s="2" customFormat="1" ht="39">
      <c r="A417" s="31"/>
      <c r="B417" s="32"/>
      <c r="C417" s="33"/>
      <c r="D417" s="174" t="s">
        <v>1992</v>
      </c>
      <c r="E417" s="33"/>
      <c r="F417" s="179" t="s">
        <v>2747</v>
      </c>
      <c r="G417" s="33"/>
      <c r="H417" s="33"/>
      <c r="I417" s="176"/>
      <c r="J417" s="33"/>
      <c r="K417" s="33"/>
      <c r="L417" s="36"/>
      <c r="M417" s="177"/>
      <c r="N417" s="178"/>
      <c r="O417" s="68"/>
      <c r="P417" s="68"/>
      <c r="Q417" s="68"/>
      <c r="R417" s="68"/>
      <c r="S417" s="68"/>
      <c r="T417" s="69"/>
      <c r="U417" s="31"/>
      <c r="V417" s="31"/>
      <c r="W417" s="31"/>
      <c r="X417" s="31"/>
      <c r="Y417" s="31"/>
      <c r="Z417" s="31"/>
      <c r="AA417" s="31"/>
      <c r="AB417" s="31"/>
      <c r="AC417" s="31"/>
      <c r="AD417" s="31"/>
      <c r="AE417" s="31"/>
      <c r="AT417" s="14" t="s">
        <v>1992</v>
      </c>
      <c r="AU417" s="14" t="s">
        <v>78</v>
      </c>
    </row>
    <row r="418" spans="1:65" s="2" customFormat="1" ht="16.5" customHeight="1">
      <c r="A418" s="31"/>
      <c r="B418" s="32"/>
      <c r="C418" s="161" t="s">
        <v>852</v>
      </c>
      <c r="D418" s="161" t="s">
        <v>135</v>
      </c>
      <c r="E418" s="162" t="s">
        <v>2748</v>
      </c>
      <c r="F418" s="163" t="s">
        <v>2749</v>
      </c>
      <c r="G418" s="164" t="s">
        <v>172</v>
      </c>
      <c r="H418" s="165">
        <v>200</v>
      </c>
      <c r="I418" s="166"/>
      <c r="J418" s="167">
        <f>ROUND(I418*H418,2)</f>
        <v>0</v>
      </c>
      <c r="K418" s="163" t="s">
        <v>139</v>
      </c>
      <c r="L418" s="36"/>
      <c r="M418" s="168" t="s">
        <v>1</v>
      </c>
      <c r="N418" s="169" t="s">
        <v>43</v>
      </c>
      <c r="O418" s="68"/>
      <c r="P418" s="170">
        <f>O418*H418</f>
        <v>0</v>
      </c>
      <c r="Q418" s="170">
        <v>0</v>
      </c>
      <c r="R418" s="170">
        <f>Q418*H418</f>
        <v>0</v>
      </c>
      <c r="S418" s="170">
        <v>0</v>
      </c>
      <c r="T418" s="171">
        <f>S418*H418</f>
        <v>0</v>
      </c>
      <c r="U418" s="31"/>
      <c r="V418" s="31"/>
      <c r="W418" s="31"/>
      <c r="X418" s="31"/>
      <c r="Y418" s="31"/>
      <c r="Z418" s="31"/>
      <c r="AA418" s="31"/>
      <c r="AB418" s="31"/>
      <c r="AC418" s="31"/>
      <c r="AD418" s="31"/>
      <c r="AE418" s="31"/>
      <c r="AR418" s="172" t="s">
        <v>140</v>
      </c>
      <c r="AT418" s="172" t="s">
        <v>135</v>
      </c>
      <c r="AU418" s="172" t="s">
        <v>78</v>
      </c>
      <c r="AY418" s="14" t="s">
        <v>141</v>
      </c>
      <c r="BE418" s="173">
        <f>IF(N418="základní",J418,0)</f>
        <v>0</v>
      </c>
      <c r="BF418" s="173">
        <f>IF(N418="snížená",J418,0)</f>
        <v>0</v>
      </c>
      <c r="BG418" s="173">
        <f>IF(N418="zákl. přenesená",J418,0)</f>
        <v>0</v>
      </c>
      <c r="BH418" s="173">
        <f>IF(N418="sníž. přenesená",J418,0)</f>
        <v>0</v>
      </c>
      <c r="BI418" s="173">
        <f>IF(N418="nulová",J418,0)</f>
        <v>0</v>
      </c>
      <c r="BJ418" s="14" t="s">
        <v>86</v>
      </c>
      <c r="BK418" s="173">
        <f>ROUND(I418*H418,2)</f>
        <v>0</v>
      </c>
      <c r="BL418" s="14" t="s">
        <v>140</v>
      </c>
      <c r="BM418" s="172" t="s">
        <v>2750</v>
      </c>
    </row>
    <row r="419" spans="1:65" s="2" customFormat="1" ht="39">
      <c r="A419" s="31"/>
      <c r="B419" s="32"/>
      <c r="C419" s="33"/>
      <c r="D419" s="174" t="s">
        <v>143</v>
      </c>
      <c r="E419" s="33"/>
      <c r="F419" s="175" t="s">
        <v>2751</v>
      </c>
      <c r="G419" s="33"/>
      <c r="H419" s="33"/>
      <c r="I419" s="176"/>
      <c r="J419" s="33"/>
      <c r="K419" s="33"/>
      <c r="L419" s="36"/>
      <c r="M419" s="177"/>
      <c r="N419" s="178"/>
      <c r="O419" s="68"/>
      <c r="P419" s="68"/>
      <c r="Q419" s="68"/>
      <c r="R419" s="68"/>
      <c r="S419" s="68"/>
      <c r="T419" s="69"/>
      <c r="U419" s="31"/>
      <c r="V419" s="31"/>
      <c r="W419" s="31"/>
      <c r="X419" s="31"/>
      <c r="Y419" s="31"/>
      <c r="Z419" s="31"/>
      <c r="AA419" s="31"/>
      <c r="AB419" s="31"/>
      <c r="AC419" s="31"/>
      <c r="AD419" s="31"/>
      <c r="AE419" s="31"/>
      <c r="AT419" s="14" t="s">
        <v>143</v>
      </c>
      <c r="AU419" s="14" t="s">
        <v>78</v>
      </c>
    </row>
    <row r="420" spans="1:65" s="2" customFormat="1" ht="39">
      <c r="A420" s="31"/>
      <c r="B420" s="32"/>
      <c r="C420" s="33"/>
      <c r="D420" s="174" t="s">
        <v>1992</v>
      </c>
      <c r="E420" s="33"/>
      <c r="F420" s="179" t="s">
        <v>2747</v>
      </c>
      <c r="G420" s="33"/>
      <c r="H420" s="33"/>
      <c r="I420" s="176"/>
      <c r="J420" s="33"/>
      <c r="K420" s="33"/>
      <c r="L420" s="36"/>
      <c r="M420" s="177"/>
      <c r="N420" s="178"/>
      <c r="O420" s="68"/>
      <c r="P420" s="68"/>
      <c r="Q420" s="68"/>
      <c r="R420" s="68"/>
      <c r="S420" s="68"/>
      <c r="T420" s="69"/>
      <c r="U420" s="31"/>
      <c r="V420" s="31"/>
      <c r="W420" s="31"/>
      <c r="X420" s="31"/>
      <c r="Y420" s="31"/>
      <c r="Z420" s="31"/>
      <c r="AA420" s="31"/>
      <c r="AB420" s="31"/>
      <c r="AC420" s="31"/>
      <c r="AD420" s="31"/>
      <c r="AE420" s="31"/>
      <c r="AT420" s="14" t="s">
        <v>1992</v>
      </c>
      <c r="AU420" s="14" t="s">
        <v>78</v>
      </c>
    </row>
    <row r="421" spans="1:65" s="2" customFormat="1" ht="16.5" customHeight="1">
      <c r="A421" s="31"/>
      <c r="B421" s="32"/>
      <c r="C421" s="161" t="s">
        <v>857</v>
      </c>
      <c r="D421" s="161" t="s">
        <v>135</v>
      </c>
      <c r="E421" s="162" t="s">
        <v>2752</v>
      </c>
      <c r="F421" s="163" t="s">
        <v>2753</v>
      </c>
      <c r="G421" s="164" t="s">
        <v>172</v>
      </c>
      <c r="H421" s="165">
        <v>200</v>
      </c>
      <c r="I421" s="166"/>
      <c r="J421" s="167">
        <f>ROUND(I421*H421,2)</f>
        <v>0</v>
      </c>
      <c r="K421" s="163" t="s">
        <v>139</v>
      </c>
      <c r="L421" s="36"/>
      <c r="M421" s="168" t="s">
        <v>1</v>
      </c>
      <c r="N421" s="169" t="s">
        <v>43</v>
      </c>
      <c r="O421" s="68"/>
      <c r="P421" s="170">
        <f>O421*H421</f>
        <v>0</v>
      </c>
      <c r="Q421" s="170">
        <v>0</v>
      </c>
      <c r="R421" s="170">
        <f>Q421*H421</f>
        <v>0</v>
      </c>
      <c r="S421" s="170">
        <v>0</v>
      </c>
      <c r="T421" s="171">
        <f>S421*H421</f>
        <v>0</v>
      </c>
      <c r="U421" s="31"/>
      <c r="V421" s="31"/>
      <c r="W421" s="31"/>
      <c r="X421" s="31"/>
      <c r="Y421" s="31"/>
      <c r="Z421" s="31"/>
      <c r="AA421" s="31"/>
      <c r="AB421" s="31"/>
      <c r="AC421" s="31"/>
      <c r="AD421" s="31"/>
      <c r="AE421" s="31"/>
      <c r="AR421" s="172" t="s">
        <v>140</v>
      </c>
      <c r="AT421" s="172" t="s">
        <v>135</v>
      </c>
      <c r="AU421" s="172" t="s">
        <v>78</v>
      </c>
      <c r="AY421" s="14" t="s">
        <v>141</v>
      </c>
      <c r="BE421" s="173">
        <f>IF(N421="základní",J421,0)</f>
        <v>0</v>
      </c>
      <c r="BF421" s="173">
        <f>IF(N421="snížená",J421,0)</f>
        <v>0</v>
      </c>
      <c r="BG421" s="173">
        <f>IF(N421="zákl. přenesená",J421,0)</f>
        <v>0</v>
      </c>
      <c r="BH421" s="173">
        <f>IF(N421="sníž. přenesená",J421,0)</f>
        <v>0</v>
      </c>
      <c r="BI421" s="173">
        <f>IF(N421="nulová",J421,0)</f>
        <v>0</v>
      </c>
      <c r="BJ421" s="14" t="s">
        <v>86</v>
      </c>
      <c r="BK421" s="173">
        <f>ROUND(I421*H421,2)</f>
        <v>0</v>
      </c>
      <c r="BL421" s="14" t="s">
        <v>140</v>
      </c>
      <c r="BM421" s="172" t="s">
        <v>2754</v>
      </c>
    </row>
    <row r="422" spans="1:65" s="2" customFormat="1" ht="39">
      <c r="A422" s="31"/>
      <c r="B422" s="32"/>
      <c r="C422" s="33"/>
      <c r="D422" s="174" t="s">
        <v>143</v>
      </c>
      <c r="E422" s="33"/>
      <c r="F422" s="175" t="s">
        <v>2755</v>
      </c>
      <c r="G422" s="33"/>
      <c r="H422" s="33"/>
      <c r="I422" s="176"/>
      <c r="J422" s="33"/>
      <c r="K422" s="33"/>
      <c r="L422" s="36"/>
      <c r="M422" s="177"/>
      <c r="N422" s="178"/>
      <c r="O422" s="68"/>
      <c r="P422" s="68"/>
      <c r="Q422" s="68"/>
      <c r="R422" s="68"/>
      <c r="S422" s="68"/>
      <c r="T422" s="69"/>
      <c r="U422" s="31"/>
      <c r="V422" s="31"/>
      <c r="W422" s="31"/>
      <c r="X422" s="31"/>
      <c r="Y422" s="31"/>
      <c r="Z422" s="31"/>
      <c r="AA422" s="31"/>
      <c r="AB422" s="31"/>
      <c r="AC422" s="31"/>
      <c r="AD422" s="31"/>
      <c r="AE422" s="31"/>
      <c r="AT422" s="14" t="s">
        <v>143</v>
      </c>
      <c r="AU422" s="14" t="s">
        <v>78</v>
      </c>
    </row>
    <row r="423" spans="1:65" s="2" customFormat="1" ht="39">
      <c r="A423" s="31"/>
      <c r="B423" s="32"/>
      <c r="C423" s="33"/>
      <c r="D423" s="174" t="s">
        <v>1992</v>
      </c>
      <c r="E423" s="33"/>
      <c r="F423" s="179" t="s">
        <v>2747</v>
      </c>
      <c r="G423" s="33"/>
      <c r="H423" s="33"/>
      <c r="I423" s="176"/>
      <c r="J423" s="33"/>
      <c r="K423" s="33"/>
      <c r="L423" s="36"/>
      <c r="M423" s="177"/>
      <c r="N423" s="178"/>
      <c r="O423" s="68"/>
      <c r="P423" s="68"/>
      <c r="Q423" s="68"/>
      <c r="R423" s="68"/>
      <c r="S423" s="68"/>
      <c r="T423" s="69"/>
      <c r="U423" s="31"/>
      <c r="V423" s="31"/>
      <c r="W423" s="31"/>
      <c r="X423" s="31"/>
      <c r="Y423" s="31"/>
      <c r="Z423" s="31"/>
      <c r="AA423" s="31"/>
      <c r="AB423" s="31"/>
      <c r="AC423" s="31"/>
      <c r="AD423" s="31"/>
      <c r="AE423" s="31"/>
      <c r="AT423" s="14" t="s">
        <v>1992</v>
      </c>
      <c r="AU423" s="14" t="s">
        <v>78</v>
      </c>
    </row>
    <row r="424" spans="1:65" s="2" customFormat="1" ht="16.5" customHeight="1">
      <c r="A424" s="31"/>
      <c r="B424" s="32"/>
      <c r="C424" s="161" t="s">
        <v>862</v>
      </c>
      <c r="D424" s="161" t="s">
        <v>135</v>
      </c>
      <c r="E424" s="162" t="s">
        <v>2756</v>
      </c>
      <c r="F424" s="163" t="s">
        <v>2757</v>
      </c>
      <c r="G424" s="164" t="s">
        <v>172</v>
      </c>
      <c r="H424" s="165">
        <v>200</v>
      </c>
      <c r="I424" s="166"/>
      <c r="J424" s="167">
        <f>ROUND(I424*H424,2)</f>
        <v>0</v>
      </c>
      <c r="K424" s="163" t="s">
        <v>139</v>
      </c>
      <c r="L424" s="36"/>
      <c r="M424" s="168" t="s">
        <v>1</v>
      </c>
      <c r="N424" s="169" t="s">
        <v>43</v>
      </c>
      <c r="O424" s="68"/>
      <c r="P424" s="170">
        <f>O424*H424</f>
        <v>0</v>
      </c>
      <c r="Q424" s="170">
        <v>0</v>
      </c>
      <c r="R424" s="170">
        <f>Q424*H424</f>
        <v>0</v>
      </c>
      <c r="S424" s="170">
        <v>0</v>
      </c>
      <c r="T424" s="171">
        <f>S424*H424</f>
        <v>0</v>
      </c>
      <c r="U424" s="31"/>
      <c r="V424" s="31"/>
      <c r="W424" s="31"/>
      <c r="X424" s="31"/>
      <c r="Y424" s="31"/>
      <c r="Z424" s="31"/>
      <c r="AA424" s="31"/>
      <c r="AB424" s="31"/>
      <c r="AC424" s="31"/>
      <c r="AD424" s="31"/>
      <c r="AE424" s="31"/>
      <c r="AR424" s="172" t="s">
        <v>140</v>
      </c>
      <c r="AT424" s="172" t="s">
        <v>135</v>
      </c>
      <c r="AU424" s="172" t="s">
        <v>78</v>
      </c>
      <c r="AY424" s="14" t="s">
        <v>141</v>
      </c>
      <c r="BE424" s="173">
        <f>IF(N424="základní",J424,0)</f>
        <v>0</v>
      </c>
      <c r="BF424" s="173">
        <f>IF(N424="snížená",J424,0)</f>
        <v>0</v>
      </c>
      <c r="BG424" s="173">
        <f>IF(N424="zákl. přenesená",J424,0)</f>
        <v>0</v>
      </c>
      <c r="BH424" s="173">
        <f>IF(N424="sníž. přenesená",J424,0)</f>
        <v>0</v>
      </c>
      <c r="BI424" s="173">
        <f>IF(N424="nulová",J424,0)</f>
        <v>0</v>
      </c>
      <c r="BJ424" s="14" t="s">
        <v>86</v>
      </c>
      <c r="BK424" s="173">
        <f>ROUND(I424*H424,2)</f>
        <v>0</v>
      </c>
      <c r="BL424" s="14" t="s">
        <v>140</v>
      </c>
      <c r="BM424" s="172" t="s">
        <v>2758</v>
      </c>
    </row>
    <row r="425" spans="1:65" s="2" customFormat="1" ht="39">
      <c r="A425" s="31"/>
      <c r="B425" s="32"/>
      <c r="C425" s="33"/>
      <c r="D425" s="174" t="s">
        <v>143</v>
      </c>
      <c r="E425" s="33"/>
      <c r="F425" s="175" t="s">
        <v>2759</v>
      </c>
      <c r="G425" s="33"/>
      <c r="H425" s="33"/>
      <c r="I425" s="176"/>
      <c r="J425" s="33"/>
      <c r="K425" s="33"/>
      <c r="L425" s="36"/>
      <c r="M425" s="177"/>
      <c r="N425" s="178"/>
      <c r="O425" s="68"/>
      <c r="P425" s="68"/>
      <c r="Q425" s="68"/>
      <c r="R425" s="68"/>
      <c r="S425" s="68"/>
      <c r="T425" s="69"/>
      <c r="U425" s="31"/>
      <c r="V425" s="31"/>
      <c r="W425" s="31"/>
      <c r="X425" s="31"/>
      <c r="Y425" s="31"/>
      <c r="Z425" s="31"/>
      <c r="AA425" s="31"/>
      <c r="AB425" s="31"/>
      <c r="AC425" s="31"/>
      <c r="AD425" s="31"/>
      <c r="AE425" s="31"/>
      <c r="AT425" s="14" t="s">
        <v>143</v>
      </c>
      <c r="AU425" s="14" t="s">
        <v>78</v>
      </c>
    </row>
    <row r="426" spans="1:65" s="2" customFormat="1" ht="39">
      <c r="A426" s="31"/>
      <c r="B426" s="32"/>
      <c r="C426" s="33"/>
      <c r="D426" s="174" t="s">
        <v>1992</v>
      </c>
      <c r="E426" s="33"/>
      <c r="F426" s="179" t="s">
        <v>2747</v>
      </c>
      <c r="G426" s="33"/>
      <c r="H426" s="33"/>
      <c r="I426" s="176"/>
      <c r="J426" s="33"/>
      <c r="K426" s="33"/>
      <c r="L426" s="36"/>
      <c r="M426" s="177"/>
      <c r="N426" s="178"/>
      <c r="O426" s="68"/>
      <c r="P426" s="68"/>
      <c r="Q426" s="68"/>
      <c r="R426" s="68"/>
      <c r="S426" s="68"/>
      <c r="T426" s="69"/>
      <c r="U426" s="31"/>
      <c r="V426" s="31"/>
      <c r="W426" s="31"/>
      <c r="X426" s="31"/>
      <c r="Y426" s="31"/>
      <c r="Z426" s="31"/>
      <c r="AA426" s="31"/>
      <c r="AB426" s="31"/>
      <c r="AC426" s="31"/>
      <c r="AD426" s="31"/>
      <c r="AE426" s="31"/>
      <c r="AT426" s="14" t="s">
        <v>1992</v>
      </c>
      <c r="AU426" s="14" t="s">
        <v>78</v>
      </c>
    </row>
    <row r="427" spans="1:65" s="2" customFormat="1" ht="16.5" customHeight="1">
      <c r="A427" s="31"/>
      <c r="B427" s="32"/>
      <c r="C427" s="161" t="s">
        <v>867</v>
      </c>
      <c r="D427" s="161" t="s">
        <v>135</v>
      </c>
      <c r="E427" s="162" t="s">
        <v>2760</v>
      </c>
      <c r="F427" s="163" t="s">
        <v>2761</v>
      </c>
      <c r="G427" s="164" t="s">
        <v>172</v>
      </c>
      <c r="H427" s="165">
        <v>200</v>
      </c>
      <c r="I427" s="166"/>
      <c r="J427" s="167">
        <f>ROUND(I427*H427,2)</f>
        <v>0</v>
      </c>
      <c r="K427" s="163" t="s">
        <v>139</v>
      </c>
      <c r="L427" s="36"/>
      <c r="M427" s="168" t="s">
        <v>1</v>
      </c>
      <c r="N427" s="169" t="s">
        <v>43</v>
      </c>
      <c r="O427" s="68"/>
      <c r="P427" s="170">
        <f>O427*H427</f>
        <v>0</v>
      </c>
      <c r="Q427" s="170">
        <v>0</v>
      </c>
      <c r="R427" s="170">
        <f>Q427*H427</f>
        <v>0</v>
      </c>
      <c r="S427" s="170">
        <v>0</v>
      </c>
      <c r="T427" s="171">
        <f>S427*H427</f>
        <v>0</v>
      </c>
      <c r="U427" s="31"/>
      <c r="V427" s="31"/>
      <c r="W427" s="31"/>
      <c r="X427" s="31"/>
      <c r="Y427" s="31"/>
      <c r="Z427" s="31"/>
      <c r="AA427" s="31"/>
      <c r="AB427" s="31"/>
      <c r="AC427" s="31"/>
      <c r="AD427" s="31"/>
      <c r="AE427" s="31"/>
      <c r="AR427" s="172" t="s">
        <v>140</v>
      </c>
      <c r="AT427" s="172" t="s">
        <v>135</v>
      </c>
      <c r="AU427" s="172" t="s">
        <v>78</v>
      </c>
      <c r="AY427" s="14" t="s">
        <v>141</v>
      </c>
      <c r="BE427" s="173">
        <f>IF(N427="základní",J427,0)</f>
        <v>0</v>
      </c>
      <c r="BF427" s="173">
        <f>IF(N427="snížená",J427,0)</f>
        <v>0</v>
      </c>
      <c r="BG427" s="173">
        <f>IF(N427="zákl. přenesená",J427,0)</f>
        <v>0</v>
      </c>
      <c r="BH427" s="173">
        <f>IF(N427="sníž. přenesená",J427,0)</f>
        <v>0</v>
      </c>
      <c r="BI427" s="173">
        <f>IF(N427="nulová",J427,0)</f>
        <v>0</v>
      </c>
      <c r="BJ427" s="14" t="s">
        <v>86</v>
      </c>
      <c r="BK427" s="173">
        <f>ROUND(I427*H427,2)</f>
        <v>0</v>
      </c>
      <c r="BL427" s="14" t="s">
        <v>140</v>
      </c>
      <c r="BM427" s="172" t="s">
        <v>2762</v>
      </c>
    </row>
    <row r="428" spans="1:65" s="2" customFormat="1" ht="39">
      <c r="A428" s="31"/>
      <c r="B428" s="32"/>
      <c r="C428" s="33"/>
      <c r="D428" s="174" t="s">
        <v>143</v>
      </c>
      <c r="E428" s="33"/>
      <c r="F428" s="175" t="s">
        <v>2763</v>
      </c>
      <c r="G428" s="33"/>
      <c r="H428" s="33"/>
      <c r="I428" s="176"/>
      <c r="J428" s="33"/>
      <c r="K428" s="33"/>
      <c r="L428" s="36"/>
      <c r="M428" s="177"/>
      <c r="N428" s="178"/>
      <c r="O428" s="68"/>
      <c r="P428" s="68"/>
      <c r="Q428" s="68"/>
      <c r="R428" s="68"/>
      <c r="S428" s="68"/>
      <c r="T428" s="69"/>
      <c r="U428" s="31"/>
      <c r="V428" s="31"/>
      <c r="W428" s="31"/>
      <c r="X428" s="31"/>
      <c r="Y428" s="31"/>
      <c r="Z428" s="31"/>
      <c r="AA428" s="31"/>
      <c r="AB428" s="31"/>
      <c r="AC428" s="31"/>
      <c r="AD428" s="31"/>
      <c r="AE428" s="31"/>
      <c r="AT428" s="14" t="s">
        <v>143</v>
      </c>
      <c r="AU428" s="14" t="s">
        <v>78</v>
      </c>
    </row>
    <row r="429" spans="1:65" s="2" customFormat="1" ht="39">
      <c r="A429" s="31"/>
      <c r="B429" s="32"/>
      <c r="C429" s="33"/>
      <c r="D429" s="174" t="s">
        <v>1992</v>
      </c>
      <c r="E429" s="33"/>
      <c r="F429" s="179" t="s">
        <v>2747</v>
      </c>
      <c r="G429" s="33"/>
      <c r="H429" s="33"/>
      <c r="I429" s="176"/>
      <c r="J429" s="33"/>
      <c r="K429" s="33"/>
      <c r="L429" s="36"/>
      <c r="M429" s="177"/>
      <c r="N429" s="178"/>
      <c r="O429" s="68"/>
      <c r="P429" s="68"/>
      <c r="Q429" s="68"/>
      <c r="R429" s="68"/>
      <c r="S429" s="68"/>
      <c r="T429" s="69"/>
      <c r="U429" s="31"/>
      <c r="V429" s="31"/>
      <c r="W429" s="31"/>
      <c r="X429" s="31"/>
      <c r="Y429" s="31"/>
      <c r="Z429" s="31"/>
      <c r="AA429" s="31"/>
      <c r="AB429" s="31"/>
      <c r="AC429" s="31"/>
      <c r="AD429" s="31"/>
      <c r="AE429" s="31"/>
      <c r="AT429" s="14" t="s">
        <v>1992</v>
      </c>
      <c r="AU429" s="14" t="s">
        <v>78</v>
      </c>
    </row>
    <row r="430" spans="1:65" s="2" customFormat="1" ht="16.5" customHeight="1">
      <c r="A430" s="31"/>
      <c r="B430" s="32"/>
      <c r="C430" s="161" t="s">
        <v>872</v>
      </c>
      <c r="D430" s="161" t="s">
        <v>135</v>
      </c>
      <c r="E430" s="162" t="s">
        <v>2764</v>
      </c>
      <c r="F430" s="163" t="s">
        <v>2765</v>
      </c>
      <c r="G430" s="164" t="s">
        <v>172</v>
      </c>
      <c r="H430" s="165">
        <v>200</v>
      </c>
      <c r="I430" s="166"/>
      <c r="J430" s="167">
        <f>ROUND(I430*H430,2)</f>
        <v>0</v>
      </c>
      <c r="K430" s="163" t="s">
        <v>139</v>
      </c>
      <c r="L430" s="36"/>
      <c r="M430" s="168" t="s">
        <v>1</v>
      </c>
      <c r="N430" s="169" t="s">
        <v>43</v>
      </c>
      <c r="O430" s="68"/>
      <c r="P430" s="170">
        <f>O430*H430</f>
        <v>0</v>
      </c>
      <c r="Q430" s="170">
        <v>0</v>
      </c>
      <c r="R430" s="170">
        <f>Q430*H430</f>
        <v>0</v>
      </c>
      <c r="S430" s="170">
        <v>0</v>
      </c>
      <c r="T430" s="171">
        <f>S430*H430</f>
        <v>0</v>
      </c>
      <c r="U430" s="31"/>
      <c r="V430" s="31"/>
      <c r="W430" s="31"/>
      <c r="X430" s="31"/>
      <c r="Y430" s="31"/>
      <c r="Z430" s="31"/>
      <c r="AA430" s="31"/>
      <c r="AB430" s="31"/>
      <c r="AC430" s="31"/>
      <c r="AD430" s="31"/>
      <c r="AE430" s="31"/>
      <c r="AR430" s="172" t="s">
        <v>140</v>
      </c>
      <c r="AT430" s="172" t="s">
        <v>135</v>
      </c>
      <c r="AU430" s="172" t="s">
        <v>78</v>
      </c>
      <c r="AY430" s="14" t="s">
        <v>141</v>
      </c>
      <c r="BE430" s="173">
        <f>IF(N430="základní",J430,0)</f>
        <v>0</v>
      </c>
      <c r="BF430" s="173">
        <f>IF(N430="snížená",J430,0)</f>
        <v>0</v>
      </c>
      <c r="BG430" s="173">
        <f>IF(N430="zákl. přenesená",J430,0)</f>
        <v>0</v>
      </c>
      <c r="BH430" s="173">
        <f>IF(N430="sníž. přenesená",J430,0)</f>
        <v>0</v>
      </c>
      <c r="BI430" s="173">
        <f>IF(N430="nulová",J430,0)</f>
        <v>0</v>
      </c>
      <c r="BJ430" s="14" t="s">
        <v>86</v>
      </c>
      <c r="BK430" s="173">
        <f>ROUND(I430*H430,2)</f>
        <v>0</v>
      </c>
      <c r="BL430" s="14" t="s">
        <v>140</v>
      </c>
      <c r="BM430" s="172" t="s">
        <v>2766</v>
      </c>
    </row>
    <row r="431" spans="1:65" s="2" customFormat="1" ht="39">
      <c r="A431" s="31"/>
      <c r="B431" s="32"/>
      <c r="C431" s="33"/>
      <c r="D431" s="174" t="s">
        <v>143</v>
      </c>
      <c r="E431" s="33"/>
      <c r="F431" s="175" t="s">
        <v>2767</v>
      </c>
      <c r="G431" s="33"/>
      <c r="H431" s="33"/>
      <c r="I431" s="176"/>
      <c r="J431" s="33"/>
      <c r="K431" s="33"/>
      <c r="L431" s="36"/>
      <c r="M431" s="177"/>
      <c r="N431" s="178"/>
      <c r="O431" s="68"/>
      <c r="P431" s="68"/>
      <c r="Q431" s="68"/>
      <c r="R431" s="68"/>
      <c r="S431" s="68"/>
      <c r="T431" s="69"/>
      <c r="U431" s="31"/>
      <c r="V431" s="31"/>
      <c r="W431" s="31"/>
      <c r="X431" s="31"/>
      <c r="Y431" s="31"/>
      <c r="Z431" s="31"/>
      <c r="AA431" s="31"/>
      <c r="AB431" s="31"/>
      <c r="AC431" s="31"/>
      <c r="AD431" s="31"/>
      <c r="AE431" s="31"/>
      <c r="AT431" s="14" t="s">
        <v>143</v>
      </c>
      <c r="AU431" s="14" t="s">
        <v>78</v>
      </c>
    </row>
    <row r="432" spans="1:65" s="2" customFormat="1" ht="39">
      <c r="A432" s="31"/>
      <c r="B432" s="32"/>
      <c r="C432" s="33"/>
      <c r="D432" s="174" t="s">
        <v>1992</v>
      </c>
      <c r="E432" s="33"/>
      <c r="F432" s="179" t="s">
        <v>2747</v>
      </c>
      <c r="G432" s="33"/>
      <c r="H432" s="33"/>
      <c r="I432" s="176"/>
      <c r="J432" s="33"/>
      <c r="K432" s="33"/>
      <c r="L432" s="36"/>
      <c r="M432" s="177"/>
      <c r="N432" s="178"/>
      <c r="O432" s="68"/>
      <c r="P432" s="68"/>
      <c r="Q432" s="68"/>
      <c r="R432" s="68"/>
      <c r="S432" s="68"/>
      <c r="T432" s="69"/>
      <c r="U432" s="31"/>
      <c r="V432" s="31"/>
      <c r="W432" s="31"/>
      <c r="X432" s="31"/>
      <c r="Y432" s="31"/>
      <c r="Z432" s="31"/>
      <c r="AA432" s="31"/>
      <c r="AB432" s="31"/>
      <c r="AC432" s="31"/>
      <c r="AD432" s="31"/>
      <c r="AE432" s="31"/>
      <c r="AT432" s="14" t="s">
        <v>1992</v>
      </c>
      <c r="AU432" s="14" t="s">
        <v>78</v>
      </c>
    </row>
    <row r="433" spans="1:65" s="2" customFormat="1" ht="16.5" customHeight="1">
      <c r="A433" s="31"/>
      <c r="B433" s="32"/>
      <c r="C433" s="161" t="s">
        <v>877</v>
      </c>
      <c r="D433" s="161" t="s">
        <v>135</v>
      </c>
      <c r="E433" s="162" t="s">
        <v>2768</v>
      </c>
      <c r="F433" s="163" t="s">
        <v>2769</v>
      </c>
      <c r="G433" s="164" t="s">
        <v>574</v>
      </c>
      <c r="H433" s="165">
        <v>500</v>
      </c>
      <c r="I433" s="166"/>
      <c r="J433" s="167">
        <f>ROUND(I433*H433,2)</f>
        <v>0</v>
      </c>
      <c r="K433" s="163" t="s">
        <v>139</v>
      </c>
      <c r="L433" s="36"/>
      <c r="M433" s="168" t="s">
        <v>1</v>
      </c>
      <c r="N433" s="169" t="s">
        <v>43</v>
      </c>
      <c r="O433" s="68"/>
      <c r="P433" s="170">
        <f>O433*H433</f>
        <v>0</v>
      </c>
      <c r="Q433" s="170">
        <v>0</v>
      </c>
      <c r="R433" s="170">
        <f>Q433*H433</f>
        <v>0</v>
      </c>
      <c r="S433" s="170">
        <v>0</v>
      </c>
      <c r="T433" s="171">
        <f>S433*H433</f>
        <v>0</v>
      </c>
      <c r="U433" s="31"/>
      <c r="V433" s="31"/>
      <c r="W433" s="31"/>
      <c r="X433" s="31"/>
      <c r="Y433" s="31"/>
      <c r="Z433" s="31"/>
      <c r="AA433" s="31"/>
      <c r="AB433" s="31"/>
      <c r="AC433" s="31"/>
      <c r="AD433" s="31"/>
      <c r="AE433" s="31"/>
      <c r="AR433" s="172" t="s">
        <v>140</v>
      </c>
      <c r="AT433" s="172" t="s">
        <v>135</v>
      </c>
      <c r="AU433" s="172" t="s">
        <v>78</v>
      </c>
      <c r="AY433" s="14" t="s">
        <v>141</v>
      </c>
      <c r="BE433" s="173">
        <f>IF(N433="základní",J433,0)</f>
        <v>0</v>
      </c>
      <c r="BF433" s="173">
        <f>IF(N433="snížená",J433,0)</f>
        <v>0</v>
      </c>
      <c r="BG433" s="173">
        <f>IF(N433="zákl. přenesená",J433,0)</f>
        <v>0</v>
      </c>
      <c r="BH433" s="173">
        <f>IF(N433="sníž. přenesená",J433,0)</f>
        <v>0</v>
      </c>
      <c r="BI433" s="173">
        <f>IF(N433="nulová",J433,0)</f>
        <v>0</v>
      </c>
      <c r="BJ433" s="14" t="s">
        <v>86</v>
      </c>
      <c r="BK433" s="173">
        <f>ROUND(I433*H433,2)</f>
        <v>0</v>
      </c>
      <c r="BL433" s="14" t="s">
        <v>140</v>
      </c>
      <c r="BM433" s="172" t="s">
        <v>2770</v>
      </c>
    </row>
    <row r="434" spans="1:65" s="2" customFormat="1" ht="29.25">
      <c r="A434" s="31"/>
      <c r="B434" s="32"/>
      <c r="C434" s="33"/>
      <c r="D434" s="174" t="s">
        <v>143</v>
      </c>
      <c r="E434" s="33"/>
      <c r="F434" s="175" t="s">
        <v>2771</v>
      </c>
      <c r="G434" s="33"/>
      <c r="H434" s="33"/>
      <c r="I434" s="176"/>
      <c r="J434" s="33"/>
      <c r="K434" s="33"/>
      <c r="L434" s="36"/>
      <c r="M434" s="177"/>
      <c r="N434" s="178"/>
      <c r="O434" s="68"/>
      <c r="P434" s="68"/>
      <c r="Q434" s="68"/>
      <c r="R434" s="68"/>
      <c r="S434" s="68"/>
      <c r="T434" s="69"/>
      <c r="U434" s="31"/>
      <c r="V434" s="31"/>
      <c r="W434" s="31"/>
      <c r="X434" s="31"/>
      <c r="Y434" s="31"/>
      <c r="Z434" s="31"/>
      <c r="AA434" s="31"/>
      <c r="AB434" s="31"/>
      <c r="AC434" s="31"/>
      <c r="AD434" s="31"/>
      <c r="AE434" s="31"/>
      <c r="AT434" s="14" t="s">
        <v>143</v>
      </c>
      <c r="AU434" s="14" t="s">
        <v>78</v>
      </c>
    </row>
    <row r="435" spans="1:65" s="2" customFormat="1" ht="39">
      <c r="A435" s="31"/>
      <c r="B435" s="32"/>
      <c r="C435" s="33"/>
      <c r="D435" s="174" t="s">
        <v>1992</v>
      </c>
      <c r="E435" s="33"/>
      <c r="F435" s="179" t="s">
        <v>2772</v>
      </c>
      <c r="G435" s="33"/>
      <c r="H435" s="33"/>
      <c r="I435" s="176"/>
      <c r="J435" s="33"/>
      <c r="K435" s="33"/>
      <c r="L435" s="36"/>
      <c r="M435" s="177"/>
      <c r="N435" s="178"/>
      <c r="O435" s="68"/>
      <c r="P435" s="68"/>
      <c r="Q435" s="68"/>
      <c r="R435" s="68"/>
      <c r="S435" s="68"/>
      <c r="T435" s="69"/>
      <c r="U435" s="31"/>
      <c r="V435" s="31"/>
      <c r="W435" s="31"/>
      <c r="X435" s="31"/>
      <c r="Y435" s="31"/>
      <c r="Z435" s="31"/>
      <c r="AA435" s="31"/>
      <c r="AB435" s="31"/>
      <c r="AC435" s="31"/>
      <c r="AD435" s="31"/>
      <c r="AE435" s="31"/>
      <c r="AT435" s="14" t="s">
        <v>1992</v>
      </c>
      <c r="AU435" s="14" t="s">
        <v>78</v>
      </c>
    </row>
    <row r="436" spans="1:65" s="2" customFormat="1" ht="24.2" customHeight="1">
      <c r="A436" s="31"/>
      <c r="B436" s="32"/>
      <c r="C436" s="161" t="s">
        <v>912</v>
      </c>
      <c r="D436" s="161" t="s">
        <v>135</v>
      </c>
      <c r="E436" s="162" t="s">
        <v>2773</v>
      </c>
      <c r="F436" s="163" t="s">
        <v>2774</v>
      </c>
      <c r="G436" s="164" t="s">
        <v>2775</v>
      </c>
      <c r="H436" s="165">
        <v>20</v>
      </c>
      <c r="I436" s="166"/>
      <c r="J436" s="167">
        <f>ROUND(I436*H436,2)</f>
        <v>0</v>
      </c>
      <c r="K436" s="163" t="s">
        <v>139</v>
      </c>
      <c r="L436" s="36"/>
      <c r="M436" s="168" t="s">
        <v>1</v>
      </c>
      <c r="N436" s="169" t="s">
        <v>43</v>
      </c>
      <c r="O436" s="68"/>
      <c r="P436" s="170">
        <f>O436*H436</f>
        <v>0</v>
      </c>
      <c r="Q436" s="170">
        <v>0</v>
      </c>
      <c r="R436" s="170">
        <f>Q436*H436</f>
        <v>0</v>
      </c>
      <c r="S436" s="170">
        <v>0</v>
      </c>
      <c r="T436" s="171">
        <f>S436*H436</f>
        <v>0</v>
      </c>
      <c r="U436" s="31"/>
      <c r="V436" s="31"/>
      <c r="W436" s="31"/>
      <c r="X436" s="31"/>
      <c r="Y436" s="31"/>
      <c r="Z436" s="31"/>
      <c r="AA436" s="31"/>
      <c r="AB436" s="31"/>
      <c r="AC436" s="31"/>
      <c r="AD436" s="31"/>
      <c r="AE436" s="31"/>
      <c r="AR436" s="172" t="s">
        <v>140</v>
      </c>
      <c r="AT436" s="172" t="s">
        <v>135</v>
      </c>
      <c r="AU436" s="172" t="s">
        <v>78</v>
      </c>
      <c r="AY436" s="14" t="s">
        <v>141</v>
      </c>
      <c r="BE436" s="173">
        <f>IF(N436="základní",J436,0)</f>
        <v>0</v>
      </c>
      <c r="BF436" s="173">
        <f>IF(N436="snížená",J436,0)</f>
        <v>0</v>
      </c>
      <c r="BG436" s="173">
        <f>IF(N436="zákl. přenesená",J436,0)</f>
        <v>0</v>
      </c>
      <c r="BH436" s="173">
        <f>IF(N436="sníž. přenesená",J436,0)</f>
        <v>0</v>
      </c>
      <c r="BI436" s="173">
        <f>IF(N436="nulová",J436,0)</f>
        <v>0</v>
      </c>
      <c r="BJ436" s="14" t="s">
        <v>86</v>
      </c>
      <c r="BK436" s="173">
        <f>ROUND(I436*H436,2)</f>
        <v>0</v>
      </c>
      <c r="BL436" s="14" t="s">
        <v>140</v>
      </c>
      <c r="BM436" s="172" t="s">
        <v>2776</v>
      </c>
    </row>
    <row r="437" spans="1:65" s="2" customFormat="1" ht="48.75">
      <c r="A437" s="31"/>
      <c r="B437" s="32"/>
      <c r="C437" s="33"/>
      <c r="D437" s="174" t="s">
        <v>143</v>
      </c>
      <c r="E437" s="33"/>
      <c r="F437" s="175" t="s">
        <v>2777</v>
      </c>
      <c r="G437" s="33"/>
      <c r="H437" s="33"/>
      <c r="I437" s="176"/>
      <c r="J437" s="33"/>
      <c r="K437" s="33"/>
      <c r="L437" s="36"/>
      <c r="M437" s="177"/>
      <c r="N437" s="178"/>
      <c r="O437" s="68"/>
      <c r="P437" s="68"/>
      <c r="Q437" s="68"/>
      <c r="R437" s="68"/>
      <c r="S437" s="68"/>
      <c r="T437" s="69"/>
      <c r="U437" s="31"/>
      <c r="V437" s="31"/>
      <c r="W437" s="31"/>
      <c r="X437" s="31"/>
      <c r="Y437" s="31"/>
      <c r="Z437" s="31"/>
      <c r="AA437" s="31"/>
      <c r="AB437" s="31"/>
      <c r="AC437" s="31"/>
      <c r="AD437" s="31"/>
      <c r="AE437" s="31"/>
      <c r="AT437" s="14" t="s">
        <v>143</v>
      </c>
      <c r="AU437" s="14" t="s">
        <v>78</v>
      </c>
    </row>
    <row r="438" spans="1:65" s="2" customFormat="1" ht="48.75">
      <c r="A438" s="31"/>
      <c r="B438" s="32"/>
      <c r="C438" s="33"/>
      <c r="D438" s="174" t="s">
        <v>1992</v>
      </c>
      <c r="E438" s="33"/>
      <c r="F438" s="179" t="s">
        <v>2778</v>
      </c>
      <c r="G438" s="33"/>
      <c r="H438" s="33"/>
      <c r="I438" s="176"/>
      <c r="J438" s="33"/>
      <c r="K438" s="33"/>
      <c r="L438" s="36"/>
      <c r="M438" s="177"/>
      <c r="N438" s="178"/>
      <c r="O438" s="68"/>
      <c r="P438" s="68"/>
      <c r="Q438" s="68"/>
      <c r="R438" s="68"/>
      <c r="S438" s="68"/>
      <c r="T438" s="69"/>
      <c r="U438" s="31"/>
      <c r="V438" s="31"/>
      <c r="W438" s="31"/>
      <c r="X438" s="31"/>
      <c r="Y438" s="31"/>
      <c r="Z438" s="31"/>
      <c r="AA438" s="31"/>
      <c r="AB438" s="31"/>
      <c r="AC438" s="31"/>
      <c r="AD438" s="31"/>
      <c r="AE438" s="31"/>
      <c r="AT438" s="14" t="s">
        <v>1992</v>
      </c>
      <c r="AU438" s="14" t="s">
        <v>78</v>
      </c>
    </row>
    <row r="439" spans="1:65" s="2" customFormat="1" ht="24.2" customHeight="1">
      <c r="A439" s="31"/>
      <c r="B439" s="32"/>
      <c r="C439" s="161" t="s">
        <v>917</v>
      </c>
      <c r="D439" s="161" t="s">
        <v>135</v>
      </c>
      <c r="E439" s="162" t="s">
        <v>2779</v>
      </c>
      <c r="F439" s="163" t="s">
        <v>2780</v>
      </c>
      <c r="G439" s="164" t="s">
        <v>147</v>
      </c>
      <c r="H439" s="165">
        <v>1</v>
      </c>
      <c r="I439" s="166"/>
      <c r="J439" s="167">
        <f>ROUND(I439*H439,2)</f>
        <v>0</v>
      </c>
      <c r="K439" s="163" t="s">
        <v>139</v>
      </c>
      <c r="L439" s="36"/>
      <c r="M439" s="168" t="s">
        <v>1</v>
      </c>
      <c r="N439" s="169" t="s">
        <v>43</v>
      </c>
      <c r="O439" s="68"/>
      <c r="P439" s="170">
        <f>O439*H439</f>
        <v>0</v>
      </c>
      <c r="Q439" s="170">
        <v>0</v>
      </c>
      <c r="R439" s="170">
        <f>Q439*H439</f>
        <v>0</v>
      </c>
      <c r="S439" s="170">
        <v>0</v>
      </c>
      <c r="T439" s="171">
        <f>S439*H439</f>
        <v>0</v>
      </c>
      <c r="U439" s="31"/>
      <c r="V439" s="31"/>
      <c r="W439" s="31"/>
      <c r="X439" s="31"/>
      <c r="Y439" s="31"/>
      <c r="Z439" s="31"/>
      <c r="AA439" s="31"/>
      <c r="AB439" s="31"/>
      <c r="AC439" s="31"/>
      <c r="AD439" s="31"/>
      <c r="AE439" s="31"/>
      <c r="AR439" s="172" t="s">
        <v>140</v>
      </c>
      <c r="AT439" s="172" t="s">
        <v>135</v>
      </c>
      <c r="AU439" s="172" t="s">
        <v>78</v>
      </c>
      <c r="AY439" s="14" t="s">
        <v>141</v>
      </c>
      <c r="BE439" s="173">
        <f>IF(N439="základní",J439,0)</f>
        <v>0</v>
      </c>
      <c r="BF439" s="173">
        <f>IF(N439="snížená",J439,0)</f>
        <v>0</v>
      </c>
      <c r="BG439" s="173">
        <f>IF(N439="zákl. přenesená",J439,0)</f>
        <v>0</v>
      </c>
      <c r="BH439" s="173">
        <f>IF(N439="sníž. přenesená",J439,0)</f>
        <v>0</v>
      </c>
      <c r="BI439" s="173">
        <f>IF(N439="nulová",J439,0)</f>
        <v>0</v>
      </c>
      <c r="BJ439" s="14" t="s">
        <v>86</v>
      </c>
      <c r="BK439" s="173">
        <f>ROUND(I439*H439,2)</f>
        <v>0</v>
      </c>
      <c r="BL439" s="14" t="s">
        <v>140</v>
      </c>
      <c r="BM439" s="172" t="s">
        <v>2781</v>
      </c>
    </row>
    <row r="440" spans="1:65" s="2" customFormat="1" ht="48.75">
      <c r="A440" s="31"/>
      <c r="B440" s="32"/>
      <c r="C440" s="33"/>
      <c r="D440" s="174" t="s">
        <v>143</v>
      </c>
      <c r="E440" s="33"/>
      <c r="F440" s="175" t="s">
        <v>2782</v>
      </c>
      <c r="G440" s="33"/>
      <c r="H440" s="33"/>
      <c r="I440" s="176"/>
      <c r="J440" s="33"/>
      <c r="K440" s="33"/>
      <c r="L440" s="36"/>
      <c r="M440" s="177"/>
      <c r="N440" s="178"/>
      <c r="O440" s="68"/>
      <c r="P440" s="68"/>
      <c r="Q440" s="68"/>
      <c r="R440" s="68"/>
      <c r="S440" s="68"/>
      <c r="T440" s="69"/>
      <c r="U440" s="31"/>
      <c r="V440" s="31"/>
      <c r="W440" s="31"/>
      <c r="X440" s="31"/>
      <c r="Y440" s="31"/>
      <c r="Z440" s="31"/>
      <c r="AA440" s="31"/>
      <c r="AB440" s="31"/>
      <c r="AC440" s="31"/>
      <c r="AD440" s="31"/>
      <c r="AE440" s="31"/>
      <c r="AT440" s="14" t="s">
        <v>143</v>
      </c>
      <c r="AU440" s="14" t="s">
        <v>78</v>
      </c>
    </row>
    <row r="441" spans="1:65" s="2" customFormat="1" ht="48.75">
      <c r="A441" s="31"/>
      <c r="B441" s="32"/>
      <c r="C441" s="33"/>
      <c r="D441" s="174" t="s">
        <v>1992</v>
      </c>
      <c r="E441" s="33"/>
      <c r="F441" s="179" t="s">
        <v>2778</v>
      </c>
      <c r="G441" s="33"/>
      <c r="H441" s="33"/>
      <c r="I441" s="176"/>
      <c r="J441" s="33"/>
      <c r="K441" s="33"/>
      <c r="L441" s="36"/>
      <c r="M441" s="177"/>
      <c r="N441" s="178"/>
      <c r="O441" s="68"/>
      <c r="P441" s="68"/>
      <c r="Q441" s="68"/>
      <c r="R441" s="68"/>
      <c r="S441" s="68"/>
      <c r="T441" s="69"/>
      <c r="U441" s="31"/>
      <c r="V441" s="31"/>
      <c r="W441" s="31"/>
      <c r="X441" s="31"/>
      <c r="Y441" s="31"/>
      <c r="Z441" s="31"/>
      <c r="AA441" s="31"/>
      <c r="AB441" s="31"/>
      <c r="AC441" s="31"/>
      <c r="AD441" s="31"/>
      <c r="AE441" s="31"/>
      <c r="AT441" s="14" t="s">
        <v>1992</v>
      </c>
      <c r="AU441" s="14" t="s">
        <v>78</v>
      </c>
    </row>
    <row r="442" spans="1:65" s="2" customFormat="1" ht="16.5" customHeight="1">
      <c r="A442" s="31"/>
      <c r="B442" s="32"/>
      <c r="C442" s="161" t="s">
        <v>902</v>
      </c>
      <c r="D442" s="161" t="s">
        <v>135</v>
      </c>
      <c r="E442" s="162" t="s">
        <v>2783</v>
      </c>
      <c r="F442" s="163" t="s">
        <v>2784</v>
      </c>
      <c r="G442" s="164" t="s">
        <v>147</v>
      </c>
      <c r="H442" s="165">
        <v>1</v>
      </c>
      <c r="I442" s="166"/>
      <c r="J442" s="167">
        <f>ROUND(I442*H442,2)</f>
        <v>0</v>
      </c>
      <c r="K442" s="163" t="s">
        <v>139</v>
      </c>
      <c r="L442" s="36"/>
      <c r="M442" s="168" t="s">
        <v>1</v>
      </c>
      <c r="N442" s="169" t="s">
        <v>43</v>
      </c>
      <c r="O442" s="68"/>
      <c r="P442" s="170">
        <f>O442*H442</f>
        <v>0</v>
      </c>
      <c r="Q442" s="170">
        <v>0</v>
      </c>
      <c r="R442" s="170">
        <f>Q442*H442</f>
        <v>0</v>
      </c>
      <c r="S442" s="170">
        <v>0</v>
      </c>
      <c r="T442" s="171">
        <f>S442*H442</f>
        <v>0</v>
      </c>
      <c r="U442" s="31"/>
      <c r="V442" s="31"/>
      <c r="W442" s="31"/>
      <c r="X442" s="31"/>
      <c r="Y442" s="31"/>
      <c r="Z442" s="31"/>
      <c r="AA442" s="31"/>
      <c r="AB442" s="31"/>
      <c r="AC442" s="31"/>
      <c r="AD442" s="31"/>
      <c r="AE442" s="31"/>
      <c r="AR442" s="172" t="s">
        <v>140</v>
      </c>
      <c r="AT442" s="172" t="s">
        <v>135</v>
      </c>
      <c r="AU442" s="172" t="s">
        <v>78</v>
      </c>
      <c r="AY442" s="14" t="s">
        <v>141</v>
      </c>
      <c r="BE442" s="173">
        <f>IF(N442="základní",J442,0)</f>
        <v>0</v>
      </c>
      <c r="BF442" s="173">
        <f>IF(N442="snížená",J442,0)</f>
        <v>0</v>
      </c>
      <c r="BG442" s="173">
        <f>IF(N442="zákl. přenesená",J442,0)</f>
        <v>0</v>
      </c>
      <c r="BH442" s="173">
        <f>IF(N442="sníž. přenesená",J442,0)</f>
        <v>0</v>
      </c>
      <c r="BI442" s="173">
        <f>IF(N442="nulová",J442,0)</f>
        <v>0</v>
      </c>
      <c r="BJ442" s="14" t="s">
        <v>86</v>
      </c>
      <c r="BK442" s="173">
        <f>ROUND(I442*H442,2)</f>
        <v>0</v>
      </c>
      <c r="BL442" s="14" t="s">
        <v>140</v>
      </c>
      <c r="BM442" s="172" t="s">
        <v>2785</v>
      </c>
    </row>
    <row r="443" spans="1:65" s="2" customFormat="1" ht="48.75">
      <c r="A443" s="31"/>
      <c r="B443" s="32"/>
      <c r="C443" s="33"/>
      <c r="D443" s="174" t="s">
        <v>143</v>
      </c>
      <c r="E443" s="33"/>
      <c r="F443" s="175" t="s">
        <v>2786</v>
      </c>
      <c r="G443" s="33"/>
      <c r="H443" s="33"/>
      <c r="I443" s="176"/>
      <c r="J443" s="33"/>
      <c r="K443" s="33"/>
      <c r="L443" s="36"/>
      <c r="M443" s="177"/>
      <c r="N443" s="178"/>
      <c r="O443" s="68"/>
      <c r="P443" s="68"/>
      <c r="Q443" s="68"/>
      <c r="R443" s="68"/>
      <c r="S443" s="68"/>
      <c r="T443" s="69"/>
      <c r="U443" s="31"/>
      <c r="V443" s="31"/>
      <c r="W443" s="31"/>
      <c r="X443" s="31"/>
      <c r="Y443" s="31"/>
      <c r="Z443" s="31"/>
      <c r="AA443" s="31"/>
      <c r="AB443" s="31"/>
      <c r="AC443" s="31"/>
      <c r="AD443" s="31"/>
      <c r="AE443" s="31"/>
      <c r="AT443" s="14" t="s">
        <v>143</v>
      </c>
      <c r="AU443" s="14" t="s">
        <v>78</v>
      </c>
    </row>
    <row r="444" spans="1:65" s="2" customFormat="1" ht="48.75">
      <c r="A444" s="31"/>
      <c r="B444" s="32"/>
      <c r="C444" s="33"/>
      <c r="D444" s="174" t="s">
        <v>1992</v>
      </c>
      <c r="E444" s="33"/>
      <c r="F444" s="179" t="s">
        <v>2787</v>
      </c>
      <c r="G444" s="33"/>
      <c r="H444" s="33"/>
      <c r="I444" s="176"/>
      <c r="J444" s="33"/>
      <c r="K444" s="33"/>
      <c r="L444" s="36"/>
      <c r="M444" s="177"/>
      <c r="N444" s="178"/>
      <c r="O444" s="68"/>
      <c r="P444" s="68"/>
      <c r="Q444" s="68"/>
      <c r="R444" s="68"/>
      <c r="S444" s="68"/>
      <c r="T444" s="69"/>
      <c r="U444" s="31"/>
      <c r="V444" s="31"/>
      <c r="W444" s="31"/>
      <c r="X444" s="31"/>
      <c r="Y444" s="31"/>
      <c r="Z444" s="31"/>
      <c r="AA444" s="31"/>
      <c r="AB444" s="31"/>
      <c r="AC444" s="31"/>
      <c r="AD444" s="31"/>
      <c r="AE444" s="31"/>
      <c r="AT444" s="14" t="s">
        <v>1992</v>
      </c>
      <c r="AU444" s="14" t="s">
        <v>78</v>
      </c>
    </row>
    <row r="445" spans="1:65" s="2" customFormat="1" ht="16.5" customHeight="1">
      <c r="A445" s="31"/>
      <c r="B445" s="32"/>
      <c r="C445" s="161" t="s">
        <v>907</v>
      </c>
      <c r="D445" s="161" t="s">
        <v>135</v>
      </c>
      <c r="E445" s="162" t="s">
        <v>2788</v>
      </c>
      <c r="F445" s="163" t="s">
        <v>2789</v>
      </c>
      <c r="G445" s="164" t="s">
        <v>147</v>
      </c>
      <c r="H445" s="165">
        <v>1</v>
      </c>
      <c r="I445" s="166"/>
      <c r="J445" s="167">
        <f>ROUND(I445*H445,2)</f>
        <v>0</v>
      </c>
      <c r="K445" s="163" t="s">
        <v>139</v>
      </c>
      <c r="L445" s="36"/>
      <c r="M445" s="168" t="s">
        <v>1</v>
      </c>
      <c r="N445" s="169" t="s">
        <v>43</v>
      </c>
      <c r="O445" s="68"/>
      <c r="P445" s="170">
        <f>O445*H445</f>
        <v>0</v>
      </c>
      <c r="Q445" s="170">
        <v>0</v>
      </c>
      <c r="R445" s="170">
        <f>Q445*H445</f>
        <v>0</v>
      </c>
      <c r="S445" s="170">
        <v>0</v>
      </c>
      <c r="T445" s="171">
        <f>S445*H445</f>
        <v>0</v>
      </c>
      <c r="U445" s="31"/>
      <c r="V445" s="31"/>
      <c r="W445" s="31"/>
      <c r="X445" s="31"/>
      <c r="Y445" s="31"/>
      <c r="Z445" s="31"/>
      <c r="AA445" s="31"/>
      <c r="AB445" s="31"/>
      <c r="AC445" s="31"/>
      <c r="AD445" s="31"/>
      <c r="AE445" s="31"/>
      <c r="AR445" s="172" t="s">
        <v>140</v>
      </c>
      <c r="AT445" s="172" t="s">
        <v>135</v>
      </c>
      <c r="AU445" s="172" t="s">
        <v>78</v>
      </c>
      <c r="AY445" s="14" t="s">
        <v>141</v>
      </c>
      <c r="BE445" s="173">
        <f>IF(N445="základní",J445,0)</f>
        <v>0</v>
      </c>
      <c r="BF445" s="173">
        <f>IF(N445="snížená",J445,0)</f>
        <v>0</v>
      </c>
      <c r="BG445" s="173">
        <f>IF(N445="zákl. přenesená",J445,0)</f>
        <v>0</v>
      </c>
      <c r="BH445" s="173">
        <f>IF(N445="sníž. přenesená",J445,0)</f>
        <v>0</v>
      </c>
      <c r="BI445" s="173">
        <f>IF(N445="nulová",J445,0)</f>
        <v>0</v>
      </c>
      <c r="BJ445" s="14" t="s">
        <v>86</v>
      </c>
      <c r="BK445" s="173">
        <f>ROUND(I445*H445,2)</f>
        <v>0</v>
      </c>
      <c r="BL445" s="14" t="s">
        <v>140</v>
      </c>
      <c r="BM445" s="172" t="s">
        <v>2790</v>
      </c>
    </row>
    <row r="446" spans="1:65" s="2" customFormat="1" ht="48.75">
      <c r="A446" s="31"/>
      <c r="B446" s="32"/>
      <c r="C446" s="33"/>
      <c r="D446" s="174" t="s">
        <v>143</v>
      </c>
      <c r="E446" s="33"/>
      <c r="F446" s="175" t="s">
        <v>2791</v>
      </c>
      <c r="G446" s="33"/>
      <c r="H446" s="33"/>
      <c r="I446" s="176"/>
      <c r="J446" s="33"/>
      <c r="K446" s="33"/>
      <c r="L446" s="36"/>
      <c r="M446" s="177"/>
      <c r="N446" s="178"/>
      <c r="O446" s="68"/>
      <c r="P446" s="68"/>
      <c r="Q446" s="68"/>
      <c r="R446" s="68"/>
      <c r="S446" s="68"/>
      <c r="T446" s="69"/>
      <c r="U446" s="31"/>
      <c r="V446" s="31"/>
      <c r="W446" s="31"/>
      <c r="X446" s="31"/>
      <c r="Y446" s="31"/>
      <c r="Z446" s="31"/>
      <c r="AA446" s="31"/>
      <c r="AB446" s="31"/>
      <c r="AC446" s="31"/>
      <c r="AD446" s="31"/>
      <c r="AE446" s="31"/>
      <c r="AT446" s="14" t="s">
        <v>143</v>
      </c>
      <c r="AU446" s="14" t="s">
        <v>78</v>
      </c>
    </row>
    <row r="447" spans="1:65" s="2" customFormat="1" ht="48.75">
      <c r="A447" s="31"/>
      <c r="B447" s="32"/>
      <c r="C447" s="33"/>
      <c r="D447" s="174" t="s">
        <v>1992</v>
      </c>
      <c r="E447" s="33"/>
      <c r="F447" s="179" t="s">
        <v>2787</v>
      </c>
      <c r="G447" s="33"/>
      <c r="H447" s="33"/>
      <c r="I447" s="176"/>
      <c r="J447" s="33"/>
      <c r="K447" s="33"/>
      <c r="L447" s="36"/>
      <c r="M447" s="180"/>
      <c r="N447" s="181"/>
      <c r="O447" s="182"/>
      <c r="P447" s="182"/>
      <c r="Q447" s="182"/>
      <c r="R447" s="182"/>
      <c r="S447" s="182"/>
      <c r="T447" s="183"/>
      <c r="U447" s="31"/>
      <c r="V447" s="31"/>
      <c r="W447" s="31"/>
      <c r="X447" s="31"/>
      <c r="Y447" s="31"/>
      <c r="Z447" s="31"/>
      <c r="AA447" s="31"/>
      <c r="AB447" s="31"/>
      <c r="AC447" s="31"/>
      <c r="AD447" s="31"/>
      <c r="AE447" s="31"/>
      <c r="AT447" s="14" t="s">
        <v>1992</v>
      </c>
      <c r="AU447" s="14" t="s">
        <v>78</v>
      </c>
    </row>
    <row r="448" spans="1:65" s="2" customFormat="1" ht="6.95" customHeight="1">
      <c r="A448" s="31"/>
      <c r="B448" s="51"/>
      <c r="C448" s="52"/>
      <c r="D448" s="52"/>
      <c r="E448" s="52"/>
      <c r="F448" s="52"/>
      <c r="G448" s="52"/>
      <c r="H448" s="52"/>
      <c r="I448" s="52"/>
      <c r="J448" s="52"/>
      <c r="K448" s="52"/>
      <c r="L448" s="36"/>
      <c r="M448" s="31"/>
      <c r="O448" s="31"/>
      <c r="P448" s="31"/>
      <c r="Q448" s="31"/>
      <c r="R448" s="31"/>
      <c r="S448" s="31"/>
      <c r="T448" s="31"/>
      <c r="U448" s="31"/>
      <c r="V448" s="31"/>
      <c r="W448" s="31"/>
      <c r="X448" s="31"/>
      <c r="Y448" s="31"/>
      <c r="Z448" s="31"/>
      <c r="AA448" s="31"/>
      <c r="AB448" s="31"/>
      <c r="AC448" s="31"/>
      <c r="AD448" s="31"/>
      <c r="AE448" s="31"/>
    </row>
  </sheetData>
  <sheetProtection algorithmName="SHA-512" hashValue="6GxL3QfpwDhbJsv0xZ6LLv/TQ63rkwjsnPGWqwPg4tWjMT1X3drT6reioI/8yqPhiuK+6tzPl5rFc/8NrPCjwA==" saltValue="Fis+a8QBAg0gGKGCM+kxgZ0GzE+7NM18/alQfmlJSZzSomo+oR8nzqaovcF3V3EG8te+fSQs0vCyC5B7wzuYMQ==" spinCount="100000" sheet="1" objects="1" scenarios="1" formatColumns="0" formatRows="0" autoFilter="0"/>
  <autoFilter ref="C115:K447" xr:uid="{00000000-0009-0000-0000-000002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8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94</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2792</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ROUND(J117,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ROUND((SUM(BE117:BE186)),  2)</f>
        <v>0</v>
      </c>
      <c r="G33" s="31"/>
      <c r="H33" s="31"/>
      <c r="I33" s="127">
        <v>0.21</v>
      </c>
      <c r="J33" s="126">
        <f>ROUND(((SUM(BE117:BE186))*I33),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ROUND((SUM(BF117:BF186)),  2)</f>
        <v>0</v>
      </c>
      <c r="G34" s="31"/>
      <c r="H34" s="31"/>
      <c r="I34" s="127">
        <v>0.15</v>
      </c>
      <c r="J34" s="126">
        <f>ROUND(((SUM(BF117:BF186))*I34),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ROUND((SUM(BG117:BG186)),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ROUND((SUM(BH117:BH186)),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ROUND((SUM(BI117:BI186)),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A.3 - Železniční spodek - ÚRS 2021/2</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121</v>
      </c>
    </row>
    <row r="97" spans="1:31" s="10" customFormat="1" ht="24.95" hidden="1" customHeight="1">
      <c r="B97" s="184"/>
      <c r="C97" s="185"/>
      <c r="D97" s="186" t="s">
        <v>2793</v>
      </c>
      <c r="E97" s="187"/>
      <c r="F97" s="187"/>
      <c r="G97" s="187"/>
      <c r="H97" s="187"/>
      <c r="I97" s="187"/>
      <c r="J97" s="188">
        <f>J118</f>
        <v>0</v>
      </c>
      <c r="K97" s="185"/>
      <c r="L97" s="189"/>
    </row>
    <row r="98" spans="1:31" s="2" customFormat="1" ht="21.75" hidden="1"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5" hidden="1"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0" spans="1:31" hidden="1"/>
    <row r="101" spans="1:31" hidden="1"/>
    <row r="102" spans="1:31" hidden="1"/>
    <row r="103" spans="1:31" s="2" customFormat="1" ht="6.95"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5" customHeight="1">
      <c r="A104" s="31"/>
      <c r="B104" s="32"/>
      <c r="C104" s="20" t="s">
        <v>122</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5"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70" t="str">
        <f>E7</f>
        <v>Údržba, opravy a odstraňování závad u ST OŘ UNL 2022 - 2023</v>
      </c>
      <c r="F107" s="271"/>
      <c r="G107" s="271"/>
      <c r="H107" s="271"/>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115</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58" t="str">
        <f>E9</f>
        <v>A.3 - Železniční spodek - ÚRS 2021/2</v>
      </c>
      <c r="F109" s="269"/>
      <c r="G109" s="269"/>
      <c r="H109" s="269"/>
      <c r="I109" s="33"/>
      <c r="J109" s="33"/>
      <c r="K109" s="33"/>
      <c r="L109" s="48"/>
      <c r="S109" s="31"/>
      <c r="T109" s="31"/>
      <c r="U109" s="31"/>
      <c r="V109" s="31"/>
      <c r="W109" s="31"/>
      <c r="X109" s="31"/>
      <c r="Y109" s="31"/>
      <c r="Z109" s="31"/>
      <c r="AA109" s="31"/>
      <c r="AB109" s="31"/>
      <c r="AC109" s="31"/>
      <c r="AD109" s="31"/>
      <c r="AE109" s="31"/>
    </row>
    <row r="110" spans="1:31" s="2" customFormat="1" ht="6.95"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Oblast č.4; Správa tratí Karlovy Vary</v>
      </c>
      <c r="G111" s="33"/>
      <c r="H111" s="33"/>
      <c r="I111" s="26" t="s">
        <v>22</v>
      </c>
      <c r="J111" s="63" t="str">
        <f>IF(J12="","",J12)</f>
        <v>30. 7. 2021</v>
      </c>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24</v>
      </c>
      <c r="D113" s="33"/>
      <c r="E113" s="33"/>
      <c r="F113" s="24" t="str">
        <f>E15</f>
        <v>Správa železnic,s.o.;OŘ ÚNL-ST Karlovy Vary</v>
      </c>
      <c r="G113" s="33"/>
      <c r="H113" s="33"/>
      <c r="I113" s="26" t="s">
        <v>32</v>
      </c>
      <c r="J113" s="29" t="str">
        <f>E21</f>
        <v xml:space="preserve"> </v>
      </c>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30</v>
      </c>
      <c r="D114" s="33"/>
      <c r="E114" s="33"/>
      <c r="F114" s="24" t="str">
        <f>IF(E18="","",E18)</f>
        <v>Vyplň údaj</v>
      </c>
      <c r="G114" s="33"/>
      <c r="H114" s="33"/>
      <c r="I114" s="26" t="s">
        <v>35</v>
      </c>
      <c r="J114" s="29" t="str">
        <f>E24</f>
        <v>Pavlína Liprtová</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9" customFormat="1" ht="29.25" customHeight="1">
      <c r="A116" s="150"/>
      <c r="B116" s="151"/>
      <c r="C116" s="152" t="s">
        <v>123</v>
      </c>
      <c r="D116" s="153" t="s">
        <v>63</v>
      </c>
      <c r="E116" s="153" t="s">
        <v>59</v>
      </c>
      <c r="F116" s="153" t="s">
        <v>60</v>
      </c>
      <c r="G116" s="153" t="s">
        <v>124</v>
      </c>
      <c r="H116" s="153" t="s">
        <v>125</v>
      </c>
      <c r="I116" s="153" t="s">
        <v>126</v>
      </c>
      <c r="J116" s="153" t="s">
        <v>119</v>
      </c>
      <c r="K116" s="154" t="s">
        <v>127</v>
      </c>
      <c r="L116" s="155"/>
      <c r="M116" s="72" t="s">
        <v>1</v>
      </c>
      <c r="N116" s="73" t="s">
        <v>42</v>
      </c>
      <c r="O116" s="73" t="s">
        <v>128</v>
      </c>
      <c r="P116" s="73" t="s">
        <v>129</v>
      </c>
      <c r="Q116" s="73" t="s">
        <v>130</v>
      </c>
      <c r="R116" s="73" t="s">
        <v>131</v>
      </c>
      <c r="S116" s="73" t="s">
        <v>132</v>
      </c>
      <c r="T116" s="74" t="s">
        <v>133</v>
      </c>
      <c r="U116" s="150"/>
      <c r="V116" s="150"/>
      <c r="W116" s="150"/>
      <c r="X116" s="150"/>
      <c r="Y116" s="150"/>
      <c r="Z116" s="150"/>
      <c r="AA116" s="150"/>
      <c r="AB116" s="150"/>
      <c r="AC116" s="150"/>
      <c r="AD116" s="150"/>
      <c r="AE116" s="150"/>
    </row>
    <row r="117" spans="1:65" s="2" customFormat="1" ht="22.9" customHeight="1">
      <c r="A117" s="31"/>
      <c r="B117" s="32"/>
      <c r="C117" s="79" t="s">
        <v>134</v>
      </c>
      <c r="D117" s="33"/>
      <c r="E117" s="33"/>
      <c r="F117" s="33"/>
      <c r="G117" s="33"/>
      <c r="H117" s="33"/>
      <c r="I117" s="33"/>
      <c r="J117" s="156">
        <f>BK117</f>
        <v>0</v>
      </c>
      <c r="K117" s="33"/>
      <c r="L117" s="36"/>
      <c r="M117" s="75"/>
      <c r="N117" s="157"/>
      <c r="O117" s="76"/>
      <c r="P117" s="158">
        <f>P118</f>
        <v>0</v>
      </c>
      <c r="Q117" s="76"/>
      <c r="R117" s="158">
        <f>R118</f>
        <v>342.42140000000001</v>
      </c>
      <c r="S117" s="76"/>
      <c r="T117" s="159">
        <f>T118</f>
        <v>62.26</v>
      </c>
      <c r="U117" s="31"/>
      <c r="V117" s="31"/>
      <c r="W117" s="31"/>
      <c r="X117" s="31"/>
      <c r="Y117" s="31"/>
      <c r="Z117" s="31"/>
      <c r="AA117" s="31"/>
      <c r="AB117" s="31"/>
      <c r="AC117" s="31"/>
      <c r="AD117" s="31"/>
      <c r="AE117" s="31"/>
      <c r="AT117" s="14" t="s">
        <v>77</v>
      </c>
      <c r="AU117" s="14" t="s">
        <v>121</v>
      </c>
      <c r="BK117" s="160">
        <f>BK118</f>
        <v>0</v>
      </c>
    </row>
    <row r="118" spans="1:65" s="11" customFormat="1" ht="25.9" customHeight="1">
      <c r="B118" s="190"/>
      <c r="C118" s="191"/>
      <c r="D118" s="192" t="s">
        <v>77</v>
      </c>
      <c r="E118" s="193" t="s">
        <v>2794</v>
      </c>
      <c r="F118" s="193" t="s">
        <v>2795</v>
      </c>
      <c r="G118" s="191"/>
      <c r="H118" s="191"/>
      <c r="I118" s="194"/>
      <c r="J118" s="195">
        <f>BK118</f>
        <v>0</v>
      </c>
      <c r="K118" s="191"/>
      <c r="L118" s="196"/>
      <c r="M118" s="197"/>
      <c r="N118" s="198"/>
      <c r="O118" s="198"/>
      <c r="P118" s="199">
        <f>SUM(P119:P186)</f>
        <v>0</v>
      </c>
      <c r="Q118" s="198"/>
      <c r="R118" s="199">
        <f>SUM(R119:R186)</f>
        <v>342.42140000000001</v>
      </c>
      <c r="S118" s="198"/>
      <c r="T118" s="200">
        <f>SUM(T119:T186)</f>
        <v>62.26</v>
      </c>
      <c r="AR118" s="201" t="s">
        <v>86</v>
      </c>
      <c r="AT118" s="202" t="s">
        <v>77</v>
      </c>
      <c r="AU118" s="202" t="s">
        <v>78</v>
      </c>
      <c r="AY118" s="201" t="s">
        <v>141</v>
      </c>
      <c r="BK118" s="203">
        <f>SUM(BK119:BK186)</f>
        <v>0</v>
      </c>
    </row>
    <row r="119" spans="1:65" s="2" customFormat="1" ht="24.2" customHeight="1">
      <c r="A119" s="31"/>
      <c r="B119" s="32"/>
      <c r="C119" s="161" t="s">
        <v>86</v>
      </c>
      <c r="D119" s="161" t="s">
        <v>135</v>
      </c>
      <c r="E119" s="162" t="s">
        <v>2796</v>
      </c>
      <c r="F119" s="163" t="s">
        <v>2797</v>
      </c>
      <c r="G119" s="164" t="s">
        <v>172</v>
      </c>
      <c r="H119" s="165">
        <v>200</v>
      </c>
      <c r="I119" s="166"/>
      <c r="J119" s="167">
        <f>ROUND(I119*H119,2)</f>
        <v>0</v>
      </c>
      <c r="K119" s="163" t="s">
        <v>2798</v>
      </c>
      <c r="L119" s="36"/>
      <c r="M119" s="168" t="s">
        <v>1</v>
      </c>
      <c r="N119" s="169" t="s">
        <v>43</v>
      </c>
      <c r="O119" s="68"/>
      <c r="P119" s="170">
        <f>O119*H119</f>
        <v>0</v>
      </c>
      <c r="Q119" s="170">
        <v>0</v>
      </c>
      <c r="R119" s="170">
        <f>Q119*H119</f>
        <v>0</v>
      </c>
      <c r="S119" s="170">
        <v>1.06E-2</v>
      </c>
      <c r="T119" s="171">
        <f>S119*H119</f>
        <v>2.12</v>
      </c>
      <c r="U119" s="31"/>
      <c r="V119" s="31"/>
      <c r="W119" s="31"/>
      <c r="X119" s="31"/>
      <c r="Y119" s="31"/>
      <c r="Z119" s="31"/>
      <c r="AA119" s="31"/>
      <c r="AB119" s="31"/>
      <c r="AC119" s="31"/>
      <c r="AD119" s="31"/>
      <c r="AE119" s="31"/>
      <c r="AR119" s="172" t="s">
        <v>140</v>
      </c>
      <c r="AT119" s="172" t="s">
        <v>135</v>
      </c>
      <c r="AU119" s="172" t="s">
        <v>86</v>
      </c>
      <c r="AY119" s="14" t="s">
        <v>141</v>
      </c>
      <c r="BE119" s="173">
        <f>IF(N119="základní",J119,0)</f>
        <v>0</v>
      </c>
      <c r="BF119" s="173">
        <f>IF(N119="snížená",J119,0)</f>
        <v>0</v>
      </c>
      <c r="BG119" s="173">
        <f>IF(N119="zákl. přenesená",J119,0)</f>
        <v>0</v>
      </c>
      <c r="BH119" s="173">
        <f>IF(N119="sníž. přenesená",J119,0)</f>
        <v>0</v>
      </c>
      <c r="BI119" s="173">
        <f>IF(N119="nulová",J119,0)</f>
        <v>0</v>
      </c>
      <c r="BJ119" s="14" t="s">
        <v>86</v>
      </c>
      <c r="BK119" s="173">
        <f>ROUND(I119*H119,2)</f>
        <v>0</v>
      </c>
      <c r="BL119" s="14" t="s">
        <v>140</v>
      </c>
      <c r="BM119" s="172" t="s">
        <v>2799</v>
      </c>
    </row>
    <row r="120" spans="1:65" s="2" customFormat="1" ht="19.5">
      <c r="A120" s="31"/>
      <c r="B120" s="32"/>
      <c r="C120" s="33"/>
      <c r="D120" s="174" t="s">
        <v>143</v>
      </c>
      <c r="E120" s="33"/>
      <c r="F120" s="175" t="s">
        <v>2800</v>
      </c>
      <c r="G120" s="33"/>
      <c r="H120" s="33"/>
      <c r="I120" s="176"/>
      <c r="J120" s="33"/>
      <c r="K120" s="33"/>
      <c r="L120" s="36"/>
      <c r="M120" s="177"/>
      <c r="N120" s="178"/>
      <c r="O120" s="68"/>
      <c r="P120" s="68"/>
      <c r="Q120" s="68"/>
      <c r="R120" s="68"/>
      <c r="S120" s="68"/>
      <c r="T120" s="69"/>
      <c r="U120" s="31"/>
      <c r="V120" s="31"/>
      <c r="W120" s="31"/>
      <c r="X120" s="31"/>
      <c r="Y120" s="31"/>
      <c r="Z120" s="31"/>
      <c r="AA120" s="31"/>
      <c r="AB120" s="31"/>
      <c r="AC120" s="31"/>
      <c r="AD120" s="31"/>
      <c r="AE120" s="31"/>
      <c r="AT120" s="14" t="s">
        <v>143</v>
      </c>
      <c r="AU120" s="14" t="s">
        <v>86</v>
      </c>
    </row>
    <row r="121" spans="1:65" s="2" customFormat="1">
      <c r="A121" s="31"/>
      <c r="B121" s="32"/>
      <c r="C121" s="33"/>
      <c r="D121" s="204" t="s">
        <v>2801</v>
      </c>
      <c r="E121" s="33"/>
      <c r="F121" s="205" t="s">
        <v>2802</v>
      </c>
      <c r="G121" s="33"/>
      <c r="H121" s="33"/>
      <c r="I121" s="176"/>
      <c r="J121" s="33"/>
      <c r="K121" s="33"/>
      <c r="L121" s="36"/>
      <c r="M121" s="177"/>
      <c r="N121" s="178"/>
      <c r="O121" s="68"/>
      <c r="P121" s="68"/>
      <c r="Q121" s="68"/>
      <c r="R121" s="68"/>
      <c r="S121" s="68"/>
      <c r="T121" s="69"/>
      <c r="U121" s="31"/>
      <c r="V121" s="31"/>
      <c r="W121" s="31"/>
      <c r="X121" s="31"/>
      <c r="Y121" s="31"/>
      <c r="Z121" s="31"/>
      <c r="AA121" s="31"/>
      <c r="AB121" s="31"/>
      <c r="AC121" s="31"/>
      <c r="AD121" s="31"/>
      <c r="AE121" s="31"/>
      <c r="AT121" s="14" t="s">
        <v>2801</v>
      </c>
      <c r="AU121" s="14" t="s">
        <v>86</v>
      </c>
    </row>
    <row r="122" spans="1:65" s="2" customFormat="1" ht="24.2" customHeight="1">
      <c r="A122" s="31"/>
      <c r="B122" s="32"/>
      <c r="C122" s="161" t="s">
        <v>88</v>
      </c>
      <c r="D122" s="161" t="s">
        <v>135</v>
      </c>
      <c r="E122" s="162" t="s">
        <v>2803</v>
      </c>
      <c r="F122" s="163" t="s">
        <v>2804</v>
      </c>
      <c r="G122" s="164" t="s">
        <v>172</v>
      </c>
      <c r="H122" s="165">
        <v>200</v>
      </c>
      <c r="I122" s="166"/>
      <c r="J122" s="167">
        <f>ROUND(I122*H122,2)</f>
        <v>0</v>
      </c>
      <c r="K122" s="163" t="s">
        <v>2798</v>
      </c>
      <c r="L122" s="36"/>
      <c r="M122" s="168" t="s">
        <v>1</v>
      </c>
      <c r="N122" s="169" t="s">
        <v>43</v>
      </c>
      <c r="O122" s="68"/>
      <c r="P122" s="170">
        <f>O122*H122</f>
        <v>0</v>
      </c>
      <c r="Q122" s="170">
        <v>0</v>
      </c>
      <c r="R122" s="170">
        <f>Q122*H122</f>
        <v>0</v>
      </c>
      <c r="S122" s="170">
        <v>2.3300000000000001E-2</v>
      </c>
      <c r="T122" s="171">
        <f>S122*H122</f>
        <v>4.66</v>
      </c>
      <c r="U122" s="31"/>
      <c r="V122" s="31"/>
      <c r="W122" s="31"/>
      <c r="X122" s="31"/>
      <c r="Y122" s="31"/>
      <c r="Z122" s="31"/>
      <c r="AA122" s="31"/>
      <c r="AB122" s="31"/>
      <c r="AC122" s="31"/>
      <c r="AD122" s="31"/>
      <c r="AE122" s="31"/>
      <c r="AR122" s="172" t="s">
        <v>140</v>
      </c>
      <c r="AT122" s="172" t="s">
        <v>135</v>
      </c>
      <c r="AU122" s="172" t="s">
        <v>86</v>
      </c>
      <c r="AY122" s="14" t="s">
        <v>141</v>
      </c>
      <c r="BE122" s="173">
        <f>IF(N122="základní",J122,0)</f>
        <v>0</v>
      </c>
      <c r="BF122" s="173">
        <f>IF(N122="snížená",J122,0)</f>
        <v>0</v>
      </c>
      <c r="BG122" s="173">
        <f>IF(N122="zákl. přenesená",J122,0)</f>
        <v>0</v>
      </c>
      <c r="BH122" s="173">
        <f>IF(N122="sníž. přenesená",J122,0)</f>
        <v>0</v>
      </c>
      <c r="BI122" s="173">
        <f>IF(N122="nulová",J122,0)</f>
        <v>0</v>
      </c>
      <c r="BJ122" s="14" t="s">
        <v>86</v>
      </c>
      <c r="BK122" s="173">
        <f>ROUND(I122*H122,2)</f>
        <v>0</v>
      </c>
      <c r="BL122" s="14" t="s">
        <v>140</v>
      </c>
      <c r="BM122" s="172" t="s">
        <v>2805</v>
      </c>
    </row>
    <row r="123" spans="1:65" s="2" customFormat="1" ht="29.25">
      <c r="A123" s="31"/>
      <c r="B123" s="32"/>
      <c r="C123" s="33"/>
      <c r="D123" s="174" t="s">
        <v>143</v>
      </c>
      <c r="E123" s="33"/>
      <c r="F123" s="175" t="s">
        <v>2806</v>
      </c>
      <c r="G123" s="33"/>
      <c r="H123" s="33"/>
      <c r="I123" s="176"/>
      <c r="J123" s="33"/>
      <c r="K123" s="33"/>
      <c r="L123" s="36"/>
      <c r="M123" s="177"/>
      <c r="N123" s="178"/>
      <c r="O123" s="68"/>
      <c r="P123" s="68"/>
      <c r="Q123" s="68"/>
      <c r="R123" s="68"/>
      <c r="S123" s="68"/>
      <c r="T123" s="69"/>
      <c r="U123" s="31"/>
      <c r="V123" s="31"/>
      <c r="W123" s="31"/>
      <c r="X123" s="31"/>
      <c r="Y123" s="31"/>
      <c r="Z123" s="31"/>
      <c r="AA123" s="31"/>
      <c r="AB123" s="31"/>
      <c r="AC123" s="31"/>
      <c r="AD123" s="31"/>
      <c r="AE123" s="31"/>
      <c r="AT123" s="14" t="s">
        <v>143</v>
      </c>
      <c r="AU123" s="14" t="s">
        <v>86</v>
      </c>
    </row>
    <row r="124" spans="1:65" s="2" customFormat="1">
      <c r="A124" s="31"/>
      <c r="B124" s="32"/>
      <c r="C124" s="33"/>
      <c r="D124" s="204" t="s">
        <v>2801</v>
      </c>
      <c r="E124" s="33"/>
      <c r="F124" s="205" t="s">
        <v>2807</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2801</v>
      </c>
      <c r="AU124" s="14" t="s">
        <v>86</v>
      </c>
    </row>
    <row r="125" spans="1:65" s="2" customFormat="1" ht="24.2" customHeight="1">
      <c r="A125" s="31"/>
      <c r="B125" s="32"/>
      <c r="C125" s="161" t="s">
        <v>150</v>
      </c>
      <c r="D125" s="161" t="s">
        <v>135</v>
      </c>
      <c r="E125" s="162" t="s">
        <v>2808</v>
      </c>
      <c r="F125" s="163" t="s">
        <v>2809</v>
      </c>
      <c r="G125" s="164" t="s">
        <v>172</v>
      </c>
      <c r="H125" s="165">
        <v>200</v>
      </c>
      <c r="I125" s="166"/>
      <c r="J125" s="167">
        <f>ROUND(I125*H125,2)</f>
        <v>0</v>
      </c>
      <c r="K125" s="163" t="s">
        <v>2798</v>
      </c>
      <c r="L125" s="36"/>
      <c r="M125" s="168" t="s">
        <v>1</v>
      </c>
      <c r="N125" s="169" t="s">
        <v>43</v>
      </c>
      <c r="O125" s="68"/>
      <c r="P125" s="170">
        <f>O125*H125</f>
        <v>0</v>
      </c>
      <c r="Q125" s="170">
        <v>0</v>
      </c>
      <c r="R125" s="170">
        <f>Q125*H125</f>
        <v>0</v>
      </c>
      <c r="S125" s="170">
        <v>3.7499999999999999E-2</v>
      </c>
      <c r="T125" s="171">
        <f>S125*H125</f>
        <v>7.5</v>
      </c>
      <c r="U125" s="31"/>
      <c r="V125" s="31"/>
      <c r="W125" s="31"/>
      <c r="X125" s="31"/>
      <c r="Y125" s="31"/>
      <c r="Z125" s="31"/>
      <c r="AA125" s="31"/>
      <c r="AB125" s="31"/>
      <c r="AC125" s="31"/>
      <c r="AD125" s="31"/>
      <c r="AE125" s="31"/>
      <c r="AR125" s="172" t="s">
        <v>140</v>
      </c>
      <c r="AT125" s="172" t="s">
        <v>135</v>
      </c>
      <c r="AU125" s="172" t="s">
        <v>86</v>
      </c>
      <c r="AY125" s="14" t="s">
        <v>141</v>
      </c>
      <c r="BE125" s="173">
        <f>IF(N125="základní",J125,0)</f>
        <v>0</v>
      </c>
      <c r="BF125" s="173">
        <f>IF(N125="snížená",J125,0)</f>
        <v>0</v>
      </c>
      <c r="BG125" s="173">
        <f>IF(N125="zákl. přenesená",J125,0)</f>
        <v>0</v>
      </c>
      <c r="BH125" s="173">
        <f>IF(N125="sníž. přenesená",J125,0)</f>
        <v>0</v>
      </c>
      <c r="BI125" s="173">
        <f>IF(N125="nulová",J125,0)</f>
        <v>0</v>
      </c>
      <c r="BJ125" s="14" t="s">
        <v>86</v>
      </c>
      <c r="BK125" s="173">
        <f>ROUND(I125*H125,2)</f>
        <v>0</v>
      </c>
      <c r="BL125" s="14" t="s">
        <v>140</v>
      </c>
      <c r="BM125" s="172" t="s">
        <v>2810</v>
      </c>
    </row>
    <row r="126" spans="1:65" s="2" customFormat="1" ht="19.5">
      <c r="A126" s="31"/>
      <c r="B126" s="32"/>
      <c r="C126" s="33"/>
      <c r="D126" s="174" t="s">
        <v>143</v>
      </c>
      <c r="E126" s="33"/>
      <c r="F126" s="175" t="s">
        <v>2811</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143</v>
      </c>
      <c r="AU126" s="14" t="s">
        <v>86</v>
      </c>
    </row>
    <row r="127" spans="1:65" s="2" customFormat="1">
      <c r="A127" s="31"/>
      <c r="B127" s="32"/>
      <c r="C127" s="33"/>
      <c r="D127" s="204" t="s">
        <v>2801</v>
      </c>
      <c r="E127" s="33"/>
      <c r="F127" s="205" t="s">
        <v>2812</v>
      </c>
      <c r="G127" s="33"/>
      <c r="H127" s="33"/>
      <c r="I127" s="176"/>
      <c r="J127" s="33"/>
      <c r="K127" s="33"/>
      <c r="L127" s="36"/>
      <c r="M127" s="177"/>
      <c r="N127" s="178"/>
      <c r="O127" s="68"/>
      <c r="P127" s="68"/>
      <c r="Q127" s="68"/>
      <c r="R127" s="68"/>
      <c r="S127" s="68"/>
      <c r="T127" s="69"/>
      <c r="U127" s="31"/>
      <c r="V127" s="31"/>
      <c r="W127" s="31"/>
      <c r="X127" s="31"/>
      <c r="Y127" s="31"/>
      <c r="Z127" s="31"/>
      <c r="AA127" s="31"/>
      <c r="AB127" s="31"/>
      <c r="AC127" s="31"/>
      <c r="AD127" s="31"/>
      <c r="AE127" s="31"/>
      <c r="AT127" s="14" t="s">
        <v>2801</v>
      </c>
      <c r="AU127" s="14" t="s">
        <v>86</v>
      </c>
    </row>
    <row r="128" spans="1:65" s="2" customFormat="1" ht="24.2" customHeight="1">
      <c r="A128" s="31"/>
      <c r="B128" s="32"/>
      <c r="C128" s="161" t="s">
        <v>140</v>
      </c>
      <c r="D128" s="161" t="s">
        <v>135</v>
      </c>
      <c r="E128" s="162" t="s">
        <v>2813</v>
      </c>
      <c r="F128" s="163" t="s">
        <v>2814</v>
      </c>
      <c r="G128" s="164" t="s">
        <v>172</v>
      </c>
      <c r="H128" s="165">
        <v>200</v>
      </c>
      <c r="I128" s="166"/>
      <c r="J128" s="167">
        <f>ROUND(I128*H128,2)</f>
        <v>0</v>
      </c>
      <c r="K128" s="163" t="s">
        <v>2798</v>
      </c>
      <c r="L128" s="36"/>
      <c r="M128" s="168" t="s">
        <v>1</v>
      </c>
      <c r="N128" s="169" t="s">
        <v>43</v>
      </c>
      <c r="O128" s="68"/>
      <c r="P128" s="170">
        <f>O128*H128</f>
        <v>0</v>
      </c>
      <c r="Q128" s="170">
        <v>0</v>
      </c>
      <c r="R128" s="170">
        <f>Q128*H128</f>
        <v>0</v>
      </c>
      <c r="S128" s="170">
        <v>3.95E-2</v>
      </c>
      <c r="T128" s="171">
        <f>S128*H128</f>
        <v>7.9</v>
      </c>
      <c r="U128" s="31"/>
      <c r="V128" s="31"/>
      <c r="W128" s="31"/>
      <c r="X128" s="31"/>
      <c r="Y128" s="31"/>
      <c r="Z128" s="31"/>
      <c r="AA128" s="31"/>
      <c r="AB128" s="31"/>
      <c r="AC128" s="31"/>
      <c r="AD128" s="31"/>
      <c r="AE128" s="31"/>
      <c r="AR128" s="172" t="s">
        <v>140</v>
      </c>
      <c r="AT128" s="172" t="s">
        <v>135</v>
      </c>
      <c r="AU128" s="172" t="s">
        <v>86</v>
      </c>
      <c r="AY128" s="14" t="s">
        <v>141</v>
      </c>
      <c r="BE128" s="173">
        <f>IF(N128="základní",J128,0)</f>
        <v>0</v>
      </c>
      <c r="BF128" s="173">
        <f>IF(N128="snížená",J128,0)</f>
        <v>0</v>
      </c>
      <c r="BG128" s="173">
        <f>IF(N128="zákl. přenesená",J128,0)</f>
        <v>0</v>
      </c>
      <c r="BH128" s="173">
        <f>IF(N128="sníž. přenesená",J128,0)</f>
        <v>0</v>
      </c>
      <c r="BI128" s="173">
        <f>IF(N128="nulová",J128,0)</f>
        <v>0</v>
      </c>
      <c r="BJ128" s="14" t="s">
        <v>86</v>
      </c>
      <c r="BK128" s="173">
        <f>ROUND(I128*H128,2)</f>
        <v>0</v>
      </c>
      <c r="BL128" s="14" t="s">
        <v>140</v>
      </c>
      <c r="BM128" s="172" t="s">
        <v>2815</v>
      </c>
    </row>
    <row r="129" spans="1:65" s="2" customFormat="1" ht="19.5">
      <c r="A129" s="31"/>
      <c r="B129" s="32"/>
      <c r="C129" s="33"/>
      <c r="D129" s="174" t="s">
        <v>143</v>
      </c>
      <c r="E129" s="33"/>
      <c r="F129" s="175" t="s">
        <v>2816</v>
      </c>
      <c r="G129" s="33"/>
      <c r="H129" s="33"/>
      <c r="I129" s="176"/>
      <c r="J129" s="33"/>
      <c r="K129" s="33"/>
      <c r="L129" s="36"/>
      <c r="M129" s="177"/>
      <c r="N129" s="178"/>
      <c r="O129" s="68"/>
      <c r="P129" s="68"/>
      <c r="Q129" s="68"/>
      <c r="R129" s="68"/>
      <c r="S129" s="68"/>
      <c r="T129" s="69"/>
      <c r="U129" s="31"/>
      <c r="V129" s="31"/>
      <c r="W129" s="31"/>
      <c r="X129" s="31"/>
      <c r="Y129" s="31"/>
      <c r="Z129" s="31"/>
      <c r="AA129" s="31"/>
      <c r="AB129" s="31"/>
      <c r="AC129" s="31"/>
      <c r="AD129" s="31"/>
      <c r="AE129" s="31"/>
      <c r="AT129" s="14" t="s">
        <v>143</v>
      </c>
      <c r="AU129" s="14" t="s">
        <v>86</v>
      </c>
    </row>
    <row r="130" spans="1:65" s="2" customFormat="1">
      <c r="A130" s="31"/>
      <c r="B130" s="32"/>
      <c r="C130" s="33"/>
      <c r="D130" s="204" t="s">
        <v>2801</v>
      </c>
      <c r="E130" s="33"/>
      <c r="F130" s="205" t="s">
        <v>2817</v>
      </c>
      <c r="G130" s="33"/>
      <c r="H130" s="33"/>
      <c r="I130" s="176"/>
      <c r="J130" s="33"/>
      <c r="K130" s="33"/>
      <c r="L130" s="36"/>
      <c r="M130" s="177"/>
      <c r="N130" s="178"/>
      <c r="O130" s="68"/>
      <c r="P130" s="68"/>
      <c r="Q130" s="68"/>
      <c r="R130" s="68"/>
      <c r="S130" s="68"/>
      <c r="T130" s="69"/>
      <c r="U130" s="31"/>
      <c r="V130" s="31"/>
      <c r="W130" s="31"/>
      <c r="X130" s="31"/>
      <c r="Y130" s="31"/>
      <c r="Z130" s="31"/>
      <c r="AA130" s="31"/>
      <c r="AB130" s="31"/>
      <c r="AC130" s="31"/>
      <c r="AD130" s="31"/>
      <c r="AE130" s="31"/>
      <c r="AT130" s="14" t="s">
        <v>2801</v>
      </c>
      <c r="AU130" s="14" t="s">
        <v>86</v>
      </c>
    </row>
    <row r="131" spans="1:65" s="2" customFormat="1" ht="24.2" customHeight="1">
      <c r="A131" s="31"/>
      <c r="B131" s="32"/>
      <c r="C131" s="161" t="s">
        <v>159</v>
      </c>
      <c r="D131" s="161" t="s">
        <v>135</v>
      </c>
      <c r="E131" s="162" t="s">
        <v>2818</v>
      </c>
      <c r="F131" s="163" t="s">
        <v>2819</v>
      </c>
      <c r="G131" s="164" t="s">
        <v>172</v>
      </c>
      <c r="H131" s="165">
        <v>200</v>
      </c>
      <c r="I131" s="166"/>
      <c r="J131" s="167">
        <f>ROUND(I131*H131,2)</f>
        <v>0</v>
      </c>
      <c r="K131" s="163" t="s">
        <v>2798</v>
      </c>
      <c r="L131" s="36"/>
      <c r="M131" s="168" t="s">
        <v>1</v>
      </c>
      <c r="N131" s="169" t="s">
        <v>43</v>
      </c>
      <c r="O131" s="68"/>
      <c r="P131" s="170">
        <f>O131*H131</f>
        <v>0</v>
      </c>
      <c r="Q131" s="170">
        <v>0</v>
      </c>
      <c r="R131" s="170">
        <f>Q131*H131</f>
        <v>0</v>
      </c>
      <c r="S131" s="170">
        <v>7.7899999999999997E-2</v>
      </c>
      <c r="T131" s="171">
        <f>S131*H131</f>
        <v>15.58</v>
      </c>
      <c r="U131" s="31"/>
      <c r="V131" s="31"/>
      <c r="W131" s="31"/>
      <c r="X131" s="31"/>
      <c r="Y131" s="31"/>
      <c r="Z131" s="31"/>
      <c r="AA131" s="31"/>
      <c r="AB131" s="31"/>
      <c r="AC131" s="31"/>
      <c r="AD131" s="31"/>
      <c r="AE131" s="31"/>
      <c r="AR131" s="172" t="s">
        <v>140</v>
      </c>
      <c r="AT131" s="172" t="s">
        <v>135</v>
      </c>
      <c r="AU131" s="172" t="s">
        <v>86</v>
      </c>
      <c r="AY131" s="14" t="s">
        <v>141</v>
      </c>
      <c r="BE131" s="173">
        <f>IF(N131="základní",J131,0)</f>
        <v>0</v>
      </c>
      <c r="BF131" s="173">
        <f>IF(N131="snížená",J131,0)</f>
        <v>0</v>
      </c>
      <c r="BG131" s="173">
        <f>IF(N131="zákl. přenesená",J131,0)</f>
        <v>0</v>
      </c>
      <c r="BH131" s="173">
        <f>IF(N131="sníž. přenesená",J131,0)</f>
        <v>0</v>
      </c>
      <c r="BI131" s="173">
        <f>IF(N131="nulová",J131,0)</f>
        <v>0</v>
      </c>
      <c r="BJ131" s="14" t="s">
        <v>86</v>
      </c>
      <c r="BK131" s="173">
        <f>ROUND(I131*H131,2)</f>
        <v>0</v>
      </c>
      <c r="BL131" s="14" t="s">
        <v>140</v>
      </c>
      <c r="BM131" s="172" t="s">
        <v>2820</v>
      </c>
    </row>
    <row r="132" spans="1:65" s="2" customFormat="1" ht="29.25">
      <c r="A132" s="31"/>
      <c r="B132" s="32"/>
      <c r="C132" s="33"/>
      <c r="D132" s="174" t="s">
        <v>143</v>
      </c>
      <c r="E132" s="33"/>
      <c r="F132" s="175" t="s">
        <v>2821</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143</v>
      </c>
      <c r="AU132" s="14" t="s">
        <v>86</v>
      </c>
    </row>
    <row r="133" spans="1:65" s="2" customFormat="1">
      <c r="A133" s="31"/>
      <c r="B133" s="32"/>
      <c r="C133" s="33"/>
      <c r="D133" s="204" t="s">
        <v>2801</v>
      </c>
      <c r="E133" s="33"/>
      <c r="F133" s="205" t="s">
        <v>2822</v>
      </c>
      <c r="G133" s="33"/>
      <c r="H133" s="33"/>
      <c r="I133" s="176"/>
      <c r="J133" s="33"/>
      <c r="K133" s="33"/>
      <c r="L133" s="36"/>
      <c r="M133" s="177"/>
      <c r="N133" s="178"/>
      <c r="O133" s="68"/>
      <c r="P133" s="68"/>
      <c r="Q133" s="68"/>
      <c r="R133" s="68"/>
      <c r="S133" s="68"/>
      <c r="T133" s="69"/>
      <c r="U133" s="31"/>
      <c r="V133" s="31"/>
      <c r="W133" s="31"/>
      <c r="X133" s="31"/>
      <c r="Y133" s="31"/>
      <c r="Z133" s="31"/>
      <c r="AA133" s="31"/>
      <c r="AB133" s="31"/>
      <c r="AC133" s="31"/>
      <c r="AD133" s="31"/>
      <c r="AE133" s="31"/>
      <c r="AT133" s="14" t="s">
        <v>2801</v>
      </c>
      <c r="AU133" s="14" t="s">
        <v>86</v>
      </c>
    </row>
    <row r="134" spans="1:65" s="2" customFormat="1" ht="24.2" customHeight="1">
      <c r="A134" s="31"/>
      <c r="B134" s="32"/>
      <c r="C134" s="161" t="s">
        <v>164</v>
      </c>
      <c r="D134" s="161" t="s">
        <v>135</v>
      </c>
      <c r="E134" s="162" t="s">
        <v>2823</v>
      </c>
      <c r="F134" s="163" t="s">
        <v>2824</v>
      </c>
      <c r="G134" s="164" t="s">
        <v>172</v>
      </c>
      <c r="H134" s="165">
        <v>200</v>
      </c>
      <c r="I134" s="166"/>
      <c r="J134" s="167">
        <f>ROUND(I134*H134,2)</f>
        <v>0</v>
      </c>
      <c r="K134" s="163" t="s">
        <v>2798</v>
      </c>
      <c r="L134" s="36"/>
      <c r="M134" s="168" t="s">
        <v>1</v>
      </c>
      <c r="N134" s="169" t="s">
        <v>43</v>
      </c>
      <c r="O134" s="68"/>
      <c r="P134" s="170">
        <f>O134*H134</f>
        <v>0</v>
      </c>
      <c r="Q134" s="170">
        <v>0</v>
      </c>
      <c r="R134" s="170">
        <f>Q134*H134</f>
        <v>0</v>
      </c>
      <c r="S134" s="170">
        <v>0.1225</v>
      </c>
      <c r="T134" s="171">
        <f>S134*H134</f>
        <v>24.5</v>
      </c>
      <c r="U134" s="31"/>
      <c r="V134" s="31"/>
      <c r="W134" s="31"/>
      <c r="X134" s="31"/>
      <c r="Y134" s="31"/>
      <c r="Z134" s="31"/>
      <c r="AA134" s="31"/>
      <c r="AB134" s="31"/>
      <c r="AC134" s="31"/>
      <c r="AD134" s="31"/>
      <c r="AE134" s="31"/>
      <c r="AR134" s="172" t="s">
        <v>140</v>
      </c>
      <c r="AT134" s="172" t="s">
        <v>135</v>
      </c>
      <c r="AU134" s="172" t="s">
        <v>86</v>
      </c>
      <c r="AY134" s="14" t="s">
        <v>141</v>
      </c>
      <c r="BE134" s="173">
        <f>IF(N134="základní",J134,0)</f>
        <v>0</v>
      </c>
      <c r="BF134" s="173">
        <f>IF(N134="snížená",J134,0)</f>
        <v>0</v>
      </c>
      <c r="BG134" s="173">
        <f>IF(N134="zákl. přenesená",J134,0)</f>
        <v>0</v>
      </c>
      <c r="BH134" s="173">
        <f>IF(N134="sníž. přenesená",J134,0)</f>
        <v>0</v>
      </c>
      <c r="BI134" s="173">
        <f>IF(N134="nulová",J134,0)</f>
        <v>0</v>
      </c>
      <c r="BJ134" s="14" t="s">
        <v>86</v>
      </c>
      <c r="BK134" s="173">
        <f>ROUND(I134*H134,2)</f>
        <v>0</v>
      </c>
      <c r="BL134" s="14" t="s">
        <v>140</v>
      </c>
      <c r="BM134" s="172" t="s">
        <v>2825</v>
      </c>
    </row>
    <row r="135" spans="1:65" s="2" customFormat="1" ht="29.25">
      <c r="A135" s="31"/>
      <c r="B135" s="32"/>
      <c r="C135" s="33"/>
      <c r="D135" s="174" t="s">
        <v>143</v>
      </c>
      <c r="E135" s="33"/>
      <c r="F135" s="175" t="s">
        <v>2826</v>
      </c>
      <c r="G135" s="33"/>
      <c r="H135" s="33"/>
      <c r="I135" s="176"/>
      <c r="J135" s="33"/>
      <c r="K135" s="33"/>
      <c r="L135" s="36"/>
      <c r="M135" s="177"/>
      <c r="N135" s="178"/>
      <c r="O135" s="68"/>
      <c r="P135" s="68"/>
      <c r="Q135" s="68"/>
      <c r="R135" s="68"/>
      <c r="S135" s="68"/>
      <c r="T135" s="69"/>
      <c r="U135" s="31"/>
      <c r="V135" s="31"/>
      <c r="W135" s="31"/>
      <c r="X135" s="31"/>
      <c r="Y135" s="31"/>
      <c r="Z135" s="31"/>
      <c r="AA135" s="31"/>
      <c r="AB135" s="31"/>
      <c r="AC135" s="31"/>
      <c r="AD135" s="31"/>
      <c r="AE135" s="31"/>
      <c r="AT135" s="14" t="s">
        <v>143</v>
      </c>
      <c r="AU135" s="14" t="s">
        <v>86</v>
      </c>
    </row>
    <row r="136" spans="1:65" s="2" customFormat="1">
      <c r="A136" s="31"/>
      <c r="B136" s="32"/>
      <c r="C136" s="33"/>
      <c r="D136" s="204" t="s">
        <v>2801</v>
      </c>
      <c r="E136" s="33"/>
      <c r="F136" s="205" t="s">
        <v>2827</v>
      </c>
      <c r="G136" s="33"/>
      <c r="H136" s="33"/>
      <c r="I136" s="176"/>
      <c r="J136" s="33"/>
      <c r="K136" s="33"/>
      <c r="L136" s="36"/>
      <c r="M136" s="177"/>
      <c r="N136" s="178"/>
      <c r="O136" s="68"/>
      <c r="P136" s="68"/>
      <c r="Q136" s="68"/>
      <c r="R136" s="68"/>
      <c r="S136" s="68"/>
      <c r="T136" s="69"/>
      <c r="U136" s="31"/>
      <c r="V136" s="31"/>
      <c r="W136" s="31"/>
      <c r="X136" s="31"/>
      <c r="Y136" s="31"/>
      <c r="Z136" s="31"/>
      <c r="AA136" s="31"/>
      <c r="AB136" s="31"/>
      <c r="AC136" s="31"/>
      <c r="AD136" s="31"/>
      <c r="AE136" s="31"/>
      <c r="AT136" s="14" t="s">
        <v>2801</v>
      </c>
      <c r="AU136" s="14" t="s">
        <v>86</v>
      </c>
    </row>
    <row r="137" spans="1:65" s="2" customFormat="1" ht="24.2" customHeight="1">
      <c r="A137" s="31"/>
      <c r="B137" s="32"/>
      <c r="C137" s="161" t="s">
        <v>169</v>
      </c>
      <c r="D137" s="161" t="s">
        <v>135</v>
      </c>
      <c r="E137" s="162" t="s">
        <v>2828</v>
      </c>
      <c r="F137" s="163" t="s">
        <v>2829</v>
      </c>
      <c r="G137" s="164" t="s">
        <v>172</v>
      </c>
      <c r="H137" s="165">
        <v>200</v>
      </c>
      <c r="I137" s="166"/>
      <c r="J137" s="167">
        <f>ROUND(I137*H137,2)</f>
        <v>0</v>
      </c>
      <c r="K137" s="163" t="s">
        <v>2798</v>
      </c>
      <c r="L137" s="36"/>
      <c r="M137" s="168" t="s">
        <v>1</v>
      </c>
      <c r="N137" s="169" t="s">
        <v>43</v>
      </c>
      <c r="O137" s="68"/>
      <c r="P137" s="170">
        <f>O137*H137</f>
        <v>0</v>
      </c>
      <c r="Q137" s="170">
        <v>1.162E-2</v>
      </c>
      <c r="R137" s="170">
        <f>Q137*H137</f>
        <v>2.3239999999999998</v>
      </c>
      <c r="S137" s="170">
        <v>0</v>
      </c>
      <c r="T137" s="171">
        <f>S137*H137</f>
        <v>0</v>
      </c>
      <c r="U137" s="31"/>
      <c r="V137" s="31"/>
      <c r="W137" s="31"/>
      <c r="X137" s="31"/>
      <c r="Y137" s="31"/>
      <c r="Z137" s="31"/>
      <c r="AA137" s="31"/>
      <c r="AB137" s="31"/>
      <c r="AC137" s="31"/>
      <c r="AD137" s="31"/>
      <c r="AE137" s="31"/>
      <c r="AR137" s="172" t="s">
        <v>140</v>
      </c>
      <c r="AT137" s="172" t="s">
        <v>135</v>
      </c>
      <c r="AU137" s="172" t="s">
        <v>86</v>
      </c>
      <c r="AY137" s="14" t="s">
        <v>141</v>
      </c>
      <c r="BE137" s="173">
        <f>IF(N137="základní",J137,0)</f>
        <v>0</v>
      </c>
      <c r="BF137" s="173">
        <f>IF(N137="snížená",J137,0)</f>
        <v>0</v>
      </c>
      <c r="BG137" s="173">
        <f>IF(N137="zákl. přenesená",J137,0)</f>
        <v>0</v>
      </c>
      <c r="BH137" s="173">
        <f>IF(N137="sníž. přenesená",J137,0)</f>
        <v>0</v>
      </c>
      <c r="BI137" s="173">
        <f>IF(N137="nulová",J137,0)</f>
        <v>0</v>
      </c>
      <c r="BJ137" s="14" t="s">
        <v>86</v>
      </c>
      <c r="BK137" s="173">
        <f>ROUND(I137*H137,2)</f>
        <v>0</v>
      </c>
      <c r="BL137" s="14" t="s">
        <v>140</v>
      </c>
      <c r="BM137" s="172" t="s">
        <v>2830</v>
      </c>
    </row>
    <row r="138" spans="1:65" s="2" customFormat="1" ht="19.5">
      <c r="A138" s="31"/>
      <c r="B138" s="32"/>
      <c r="C138" s="33"/>
      <c r="D138" s="174" t="s">
        <v>143</v>
      </c>
      <c r="E138" s="33"/>
      <c r="F138" s="175" t="s">
        <v>2831</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143</v>
      </c>
      <c r="AU138" s="14" t="s">
        <v>86</v>
      </c>
    </row>
    <row r="139" spans="1:65" s="2" customFormat="1">
      <c r="A139" s="31"/>
      <c r="B139" s="32"/>
      <c r="C139" s="33"/>
      <c r="D139" s="204" t="s">
        <v>2801</v>
      </c>
      <c r="E139" s="33"/>
      <c r="F139" s="205" t="s">
        <v>2832</v>
      </c>
      <c r="G139" s="33"/>
      <c r="H139" s="33"/>
      <c r="I139" s="176"/>
      <c r="J139" s="33"/>
      <c r="K139" s="33"/>
      <c r="L139" s="36"/>
      <c r="M139" s="177"/>
      <c r="N139" s="178"/>
      <c r="O139" s="68"/>
      <c r="P139" s="68"/>
      <c r="Q139" s="68"/>
      <c r="R139" s="68"/>
      <c r="S139" s="68"/>
      <c r="T139" s="69"/>
      <c r="U139" s="31"/>
      <c r="V139" s="31"/>
      <c r="W139" s="31"/>
      <c r="X139" s="31"/>
      <c r="Y139" s="31"/>
      <c r="Z139" s="31"/>
      <c r="AA139" s="31"/>
      <c r="AB139" s="31"/>
      <c r="AC139" s="31"/>
      <c r="AD139" s="31"/>
      <c r="AE139" s="31"/>
      <c r="AT139" s="14" t="s">
        <v>2801</v>
      </c>
      <c r="AU139" s="14" t="s">
        <v>86</v>
      </c>
    </row>
    <row r="140" spans="1:65" s="2" customFormat="1" ht="24.2" customHeight="1">
      <c r="A140" s="31"/>
      <c r="B140" s="32"/>
      <c r="C140" s="161" t="s">
        <v>175</v>
      </c>
      <c r="D140" s="161" t="s">
        <v>135</v>
      </c>
      <c r="E140" s="162" t="s">
        <v>2833</v>
      </c>
      <c r="F140" s="163" t="s">
        <v>2834</v>
      </c>
      <c r="G140" s="164" t="s">
        <v>172</v>
      </c>
      <c r="H140" s="165">
        <v>200</v>
      </c>
      <c r="I140" s="166"/>
      <c r="J140" s="167">
        <f>ROUND(I140*H140,2)</f>
        <v>0</v>
      </c>
      <c r="K140" s="163" t="s">
        <v>2798</v>
      </c>
      <c r="L140" s="36"/>
      <c r="M140" s="168" t="s">
        <v>1</v>
      </c>
      <c r="N140" s="169" t="s">
        <v>43</v>
      </c>
      <c r="O140" s="68"/>
      <c r="P140" s="170">
        <f>O140*H140</f>
        <v>0</v>
      </c>
      <c r="Q140" s="170">
        <v>2.324E-2</v>
      </c>
      <c r="R140" s="170">
        <f>Q140*H140</f>
        <v>4.6479999999999997</v>
      </c>
      <c r="S140" s="170">
        <v>0</v>
      </c>
      <c r="T140" s="171">
        <f>S140*H140</f>
        <v>0</v>
      </c>
      <c r="U140" s="31"/>
      <c r="V140" s="31"/>
      <c r="W140" s="31"/>
      <c r="X140" s="31"/>
      <c r="Y140" s="31"/>
      <c r="Z140" s="31"/>
      <c r="AA140" s="31"/>
      <c r="AB140" s="31"/>
      <c r="AC140" s="31"/>
      <c r="AD140" s="31"/>
      <c r="AE140" s="31"/>
      <c r="AR140" s="172" t="s">
        <v>140</v>
      </c>
      <c r="AT140" s="172" t="s">
        <v>135</v>
      </c>
      <c r="AU140" s="172" t="s">
        <v>86</v>
      </c>
      <c r="AY140" s="14" t="s">
        <v>141</v>
      </c>
      <c r="BE140" s="173">
        <f>IF(N140="základní",J140,0)</f>
        <v>0</v>
      </c>
      <c r="BF140" s="173">
        <f>IF(N140="snížená",J140,0)</f>
        <v>0</v>
      </c>
      <c r="BG140" s="173">
        <f>IF(N140="zákl. přenesená",J140,0)</f>
        <v>0</v>
      </c>
      <c r="BH140" s="173">
        <f>IF(N140="sníž. přenesená",J140,0)</f>
        <v>0</v>
      </c>
      <c r="BI140" s="173">
        <f>IF(N140="nulová",J140,0)</f>
        <v>0</v>
      </c>
      <c r="BJ140" s="14" t="s">
        <v>86</v>
      </c>
      <c r="BK140" s="173">
        <f>ROUND(I140*H140,2)</f>
        <v>0</v>
      </c>
      <c r="BL140" s="14" t="s">
        <v>140</v>
      </c>
      <c r="BM140" s="172" t="s">
        <v>2835</v>
      </c>
    </row>
    <row r="141" spans="1:65" s="2" customFormat="1" ht="19.5">
      <c r="A141" s="31"/>
      <c r="B141" s="32"/>
      <c r="C141" s="33"/>
      <c r="D141" s="174" t="s">
        <v>143</v>
      </c>
      <c r="E141" s="33"/>
      <c r="F141" s="175" t="s">
        <v>2836</v>
      </c>
      <c r="G141" s="33"/>
      <c r="H141" s="33"/>
      <c r="I141" s="176"/>
      <c r="J141" s="33"/>
      <c r="K141" s="33"/>
      <c r="L141" s="36"/>
      <c r="M141" s="177"/>
      <c r="N141" s="178"/>
      <c r="O141" s="68"/>
      <c r="P141" s="68"/>
      <c r="Q141" s="68"/>
      <c r="R141" s="68"/>
      <c r="S141" s="68"/>
      <c r="T141" s="69"/>
      <c r="U141" s="31"/>
      <c r="V141" s="31"/>
      <c r="W141" s="31"/>
      <c r="X141" s="31"/>
      <c r="Y141" s="31"/>
      <c r="Z141" s="31"/>
      <c r="AA141" s="31"/>
      <c r="AB141" s="31"/>
      <c r="AC141" s="31"/>
      <c r="AD141" s="31"/>
      <c r="AE141" s="31"/>
      <c r="AT141" s="14" t="s">
        <v>143</v>
      </c>
      <c r="AU141" s="14" t="s">
        <v>86</v>
      </c>
    </row>
    <row r="142" spans="1:65" s="2" customFormat="1">
      <c r="A142" s="31"/>
      <c r="B142" s="32"/>
      <c r="C142" s="33"/>
      <c r="D142" s="204" t="s">
        <v>2801</v>
      </c>
      <c r="E142" s="33"/>
      <c r="F142" s="205" t="s">
        <v>2837</v>
      </c>
      <c r="G142" s="33"/>
      <c r="H142" s="33"/>
      <c r="I142" s="176"/>
      <c r="J142" s="33"/>
      <c r="K142" s="33"/>
      <c r="L142" s="36"/>
      <c r="M142" s="177"/>
      <c r="N142" s="178"/>
      <c r="O142" s="68"/>
      <c r="P142" s="68"/>
      <c r="Q142" s="68"/>
      <c r="R142" s="68"/>
      <c r="S142" s="68"/>
      <c r="T142" s="69"/>
      <c r="U142" s="31"/>
      <c r="V142" s="31"/>
      <c r="W142" s="31"/>
      <c r="X142" s="31"/>
      <c r="Y142" s="31"/>
      <c r="Z142" s="31"/>
      <c r="AA142" s="31"/>
      <c r="AB142" s="31"/>
      <c r="AC142" s="31"/>
      <c r="AD142" s="31"/>
      <c r="AE142" s="31"/>
      <c r="AT142" s="14" t="s">
        <v>2801</v>
      </c>
      <c r="AU142" s="14" t="s">
        <v>86</v>
      </c>
    </row>
    <row r="143" spans="1:65" s="2" customFormat="1" ht="24.2" customHeight="1">
      <c r="A143" s="31"/>
      <c r="B143" s="32"/>
      <c r="C143" s="161" t="s">
        <v>180</v>
      </c>
      <c r="D143" s="161" t="s">
        <v>135</v>
      </c>
      <c r="E143" s="162" t="s">
        <v>2838</v>
      </c>
      <c r="F143" s="163" t="s">
        <v>2839</v>
      </c>
      <c r="G143" s="164" t="s">
        <v>172</v>
      </c>
      <c r="H143" s="165">
        <v>200</v>
      </c>
      <c r="I143" s="166"/>
      <c r="J143" s="167">
        <f>ROUND(I143*H143,2)</f>
        <v>0</v>
      </c>
      <c r="K143" s="163" t="s">
        <v>2798</v>
      </c>
      <c r="L143" s="36"/>
      <c r="M143" s="168" t="s">
        <v>1</v>
      </c>
      <c r="N143" s="169" t="s">
        <v>43</v>
      </c>
      <c r="O143" s="68"/>
      <c r="P143" s="170">
        <f>O143*H143</f>
        <v>0</v>
      </c>
      <c r="Q143" s="170">
        <v>3.7199999999999997E-2</v>
      </c>
      <c r="R143" s="170">
        <f>Q143*H143</f>
        <v>7.4399999999999995</v>
      </c>
      <c r="S143" s="170">
        <v>0</v>
      </c>
      <c r="T143" s="171">
        <f>S143*H143</f>
        <v>0</v>
      </c>
      <c r="U143" s="31"/>
      <c r="V143" s="31"/>
      <c r="W143" s="31"/>
      <c r="X143" s="31"/>
      <c r="Y143" s="31"/>
      <c r="Z143" s="31"/>
      <c r="AA143" s="31"/>
      <c r="AB143" s="31"/>
      <c r="AC143" s="31"/>
      <c r="AD143" s="31"/>
      <c r="AE143" s="31"/>
      <c r="AR143" s="172" t="s">
        <v>140</v>
      </c>
      <c r="AT143" s="172" t="s">
        <v>135</v>
      </c>
      <c r="AU143" s="172" t="s">
        <v>86</v>
      </c>
      <c r="AY143" s="14" t="s">
        <v>141</v>
      </c>
      <c r="BE143" s="173">
        <f>IF(N143="základní",J143,0)</f>
        <v>0</v>
      </c>
      <c r="BF143" s="173">
        <f>IF(N143="snížená",J143,0)</f>
        <v>0</v>
      </c>
      <c r="BG143" s="173">
        <f>IF(N143="zákl. přenesená",J143,0)</f>
        <v>0</v>
      </c>
      <c r="BH143" s="173">
        <f>IF(N143="sníž. přenesená",J143,0)</f>
        <v>0</v>
      </c>
      <c r="BI143" s="173">
        <f>IF(N143="nulová",J143,0)</f>
        <v>0</v>
      </c>
      <c r="BJ143" s="14" t="s">
        <v>86</v>
      </c>
      <c r="BK143" s="173">
        <f>ROUND(I143*H143,2)</f>
        <v>0</v>
      </c>
      <c r="BL143" s="14" t="s">
        <v>140</v>
      </c>
      <c r="BM143" s="172" t="s">
        <v>2840</v>
      </c>
    </row>
    <row r="144" spans="1:65" s="2" customFormat="1" ht="19.5">
      <c r="A144" s="31"/>
      <c r="B144" s="32"/>
      <c r="C144" s="33"/>
      <c r="D144" s="174" t="s">
        <v>143</v>
      </c>
      <c r="E144" s="33"/>
      <c r="F144" s="175" t="s">
        <v>2841</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143</v>
      </c>
      <c r="AU144" s="14" t="s">
        <v>86</v>
      </c>
    </row>
    <row r="145" spans="1:65" s="2" customFormat="1">
      <c r="A145" s="31"/>
      <c r="B145" s="32"/>
      <c r="C145" s="33"/>
      <c r="D145" s="204" t="s">
        <v>2801</v>
      </c>
      <c r="E145" s="33"/>
      <c r="F145" s="205" t="s">
        <v>2842</v>
      </c>
      <c r="G145" s="33"/>
      <c r="H145" s="33"/>
      <c r="I145" s="176"/>
      <c r="J145" s="33"/>
      <c r="K145" s="33"/>
      <c r="L145" s="36"/>
      <c r="M145" s="177"/>
      <c r="N145" s="178"/>
      <c r="O145" s="68"/>
      <c r="P145" s="68"/>
      <c r="Q145" s="68"/>
      <c r="R145" s="68"/>
      <c r="S145" s="68"/>
      <c r="T145" s="69"/>
      <c r="U145" s="31"/>
      <c r="V145" s="31"/>
      <c r="W145" s="31"/>
      <c r="X145" s="31"/>
      <c r="Y145" s="31"/>
      <c r="Z145" s="31"/>
      <c r="AA145" s="31"/>
      <c r="AB145" s="31"/>
      <c r="AC145" s="31"/>
      <c r="AD145" s="31"/>
      <c r="AE145" s="31"/>
      <c r="AT145" s="14" t="s">
        <v>2801</v>
      </c>
      <c r="AU145" s="14" t="s">
        <v>86</v>
      </c>
    </row>
    <row r="146" spans="1:65" s="2" customFormat="1" ht="24.2" customHeight="1">
      <c r="A146" s="31"/>
      <c r="B146" s="32"/>
      <c r="C146" s="161" t="s">
        <v>185</v>
      </c>
      <c r="D146" s="161" t="s">
        <v>135</v>
      </c>
      <c r="E146" s="162" t="s">
        <v>2843</v>
      </c>
      <c r="F146" s="163" t="s">
        <v>2844</v>
      </c>
      <c r="G146" s="164" t="s">
        <v>503</v>
      </c>
      <c r="H146" s="165">
        <v>10</v>
      </c>
      <c r="I146" s="166"/>
      <c r="J146" s="167">
        <f>ROUND(I146*H146,2)</f>
        <v>0</v>
      </c>
      <c r="K146" s="163" t="s">
        <v>2798</v>
      </c>
      <c r="L146" s="36"/>
      <c r="M146" s="168" t="s">
        <v>1</v>
      </c>
      <c r="N146" s="169" t="s">
        <v>43</v>
      </c>
      <c r="O146" s="68"/>
      <c r="P146" s="170">
        <f>O146*H146</f>
        <v>0</v>
      </c>
      <c r="Q146" s="170">
        <v>0.48818</v>
      </c>
      <c r="R146" s="170">
        <f>Q146*H146</f>
        <v>4.8818000000000001</v>
      </c>
      <c r="S146" s="170">
        <v>0</v>
      </c>
      <c r="T146" s="171">
        <f>S146*H146</f>
        <v>0</v>
      </c>
      <c r="U146" s="31"/>
      <c r="V146" s="31"/>
      <c r="W146" s="31"/>
      <c r="X146" s="31"/>
      <c r="Y146" s="31"/>
      <c r="Z146" s="31"/>
      <c r="AA146" s="31"/>
      <c r="AB146" s="31"/>
      <c r="AC146" s="31"/>
      <c r="AD146" s="31"/>
      <c r="AE146" s="31"/>
      <c r="AR146" s="172" t="s">
        <v>140</v>
      </c>
      <c r="AT146" s="172" t="s">
        <v>135</v>
      </c>
      <c r="AU146" s="172" t="s">
        <v>86</v>
      </c>
      <c r="AY146" s="14" t="s">
        <v>141</v>
      </c>
      <c r="BE146" s="173">
        <f>IF(N146="základní",J146,0)</f>
        <v>0</v>
      </c>
      <c r="BF146" s="173">
        <f>IF(N146="snížená",J146,0)</f>
        <v>0</v>
      </c>
      <c r="BG146" s="173">
        <f>IF(N146="zákl. přenesená",J146,0)</f>
        <v>0</v>
      </c>
      <c r="BH146" s="173">
        <f>IF(N146="sníž. přenesená",J146,0)</f>
        <v>0</v>
      </c>
      <c r="BI146" s="173">
        <f>IF(N146="nulová",J146,0)</f>
        <v>0</v>
      </c>
      <c r="BJ146" s="14" t="s">
        <v>86</v>
      </c>
      <c r="BK146" s="173">
        <f>ROUND(I146*H146,2)</f>
        <v>0</v>
      </c>
      <c r="BL146" s="14" t="s">
        <v>140</v>
      </c>
      <c r="BM146" s="172" t="s">
        <v>2845</v>
      </c>
    </row>
    <row r="147" spans="1:65" s="2" customFormat="1" ht="19.5">
      <c r="A147" s="31"/>
      <c r="B147" s="32"/>
      <c r="C147" s="33"/>
      <c r="D147" s="174" t="s">
        <v>143</v>
      </c>
      <c r="E147" s="33"/>
      <c r="F147" s="175" t="s">
        <v>2846</v>
      </c>
      <c r="G147" s="33"/>
      <c r="H147" s="33"/>
      <c r="I147" s="176"/>
      <c r="J147" s="33"/>
      <c r="K147" s="33"/>
      <c r="L147" s="36"/>
      <c r="M147" s="177"/>
      <c r="N147" s="178"/>
      <c r="O147" s="68"/>
      <c r="P147" s="68"/>
      <c r="Q147" s="68"/>
      <c r="R147" s="68"/>
      <c r="S147" s="68"/>
      <c r="T147" s="69"/>
      <c r="U147" s="31"/>
      <c r="V147" s="31"/>
      <c r="W147" s="31"/>
      <c r="X147" s="31"/>
      <c r="Y147" s="31"/>
      <c r="Z147" s="31"/>
      <c r="AA147" s="31"/>
      <c r="AB147" s="31"/>
      <c r="AC147" s="31"/>
      <c r="AD147" s="31"/>
      <c r="AE147" s="31"/>
      <c r="AT147" s="14" t="s">
        <v>143</v>
      </c>
      <c r="AU147" s="14" t="s">
        <v>86</v>
      </c>
    </row>
    <row r="148" spans="1:65" s="2" customFormat="1">
      <c r="A148" s="31"/>
      <c r="B148" s="32"/>
      <c r="C148" s="33"/>
      <c r="D148" s="204" t="s">
        <v>2801</v>
      </c>
      <c r="E148" s="33"/>
      <c r="F148" s="205" t="s">
        <v>2847</v>
      </c>
      <c r="G148" s="33"/>
      <c r="H148" s="33"/>
      <c r="I148" s="176"/>
      <c r="J148" s="33"/>
      <c r="K148" s="33"/>
      <c r="L148" s="36"/>
      <c r="M148" s="177"/>
      <c r="N148" s="178"/>
      <c r="O148" s="68"/>
      <c r="P148" s="68"/>
      <c r="Q148" s="68"/>
      <c r="R148" s="68"/>
      <c r="S148" s="68"/>
      <c r="T148" s="69"/>
      <c r="U148" s="31"/>
      <c r="V148" s="31"/>
      <c r="W148" s="31"/>
      <c r="X148" s="31"/>
      <c r="Y148" s="31"/>
      <c r="Z148" s="31"/>
      <c r="AA148" s="31"/>
      <c r="AB148" s="31"/>
      <c r="AC148" s="31"/>
      <c r="AD148" s="31"/>
      <c r="AE148" s="31"/>
      <c r="AT148" s="14" t="s">
        <v>2801</v>
      </c>
      <c r="AU148" s="14" t="s">
        <v>86</v>
      </c>
    </row>
    <row r="149" spans="1:65" s="2" customFormat="1" ht="24.2" customHeight="1">
      <c r="A149" s="31"/>
      <c r="B149" s="32"/>
      <c r="C149" s="161" t="s">
        <v>190</v>
      </c>
      <c r="D149" s="161" t="s">
        <v>135</v>
      </c>
      <c r="E149" s="162" t="s">
        <v>2848</v>
      </c>
      <c r="F149" s="163" t="s">
        <v>2849</v>
      </c>
      <c r="G149" s="164" t="s">
        <v>503</v>
      </c>
      <c r="H149" s="165">
        <v>10</v>
      </c>
      <c r="I149" s="166"/>
      <c r="J149" s="167">
        <f>ROUND(I149*H149,2)</f>
        <v>0</v>
      </c>
      <c r="K149" s="163" t="s">
        <v>2798</v>
      </c>
      <c r="L149" s="36"/>
      <c r="M149" s="168" t="s">
        <v>1</v>
      </c>
      <c r="N149" s="169" t="s">
        <v>43</v>
      </c>
      <c r="O149" s="68"/>
      <c r="P149" s="170">
        <f>O149*H149</f>
        <v>0</v>
      </c>
      <c r="Q149" s="170">
        <v>0.50426000000000004</v>
      </c>
      <c r="R149" s="170">
        <f>Q149*H149</f>
        <v>5.0426000000000002</v>
      </c>
      <c r="S149" s="170">
        <v>0</v>
      </c>
      <c r="T149" s="171">
        <f>S149*H149</f>
        <v>0</v>
      </c>
      <c r="U149" s="31"/>
      <c r="V149" s="31"/>
      <c r="W149" s="31"/>
      <c r="X149" s="31"/>
      <c r="Y149" s="31"/>
      <c r="Z149" s="31"/>
      <c r="AA149" s="31"/>
      <c r="AB149" s="31"/>
      <c r="AC149" s="31"/>
      <c r="AD149" s="31"/>
      <c r="AE149" s="31"/>
      <c r="AR149" s="172" t="s">
        <v>140</v>
      </c>
      <c r="AT149" s="172" t="s">
        <v>135</v>
      </c>
      <c r="AU149" s="172" t="s">
        <v>86</v>
      </c>
      <c r="AY149" s="14" t="s">
        <v>141</v>
      </c>
      <c r="BE149" s="173">
        <f>IF(N149="základní",J149,0)</f>
        <v>0</v>
      </c>
      <c r="BF149" s="173">
        <f>IF(N149="snížená",J149,0)</f>
        <v>0</v>
      </c>
      <c r="BG149" s="173">
        <f>IF(N149="zákl. přenesená",J149,0)</f>
        <v>0</v>
      </c>
      <c r="BH149" s="173">
        <f>IF(N149="sníž. přenesená",J149,0)</f>
        <v>0</v>
      </c>
      <c r="BI149" s="173">
        <f>IF(N149="nulová",J149,0)</f>
        <v>0</v>
      </c>
      <c r="BJ149" s="14" t="s">
        <v>86</v>
      </c>
      <c r="BK149" s="173">
        <f>ROUND(I149*H149,2)</f>
        <v>0</v>
      </c>
      <c r="BL149" s="14" t="s">
        <v>140</v>
      </c>
      <c r="BM149" s="172" t="s">
        <v>2850</v>
      </c>
    </row>
    <row r="150" spans="1:65" s="2" customFormat="1" ht="19.5">
      <c r="A150" s="31"/>
      <c r="B150" s="32"/>
      <c r="C150" s="33"/>
      <c r="D150" s="174" t="s">
        <v>143</v>
      </c>
      <c r="E150" s="33"/>
      <c r="F150" s="175" t="s">
        <v>2851</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143</v>
      </c>
      <c r="AU150" s="14" t="s">
        <v>86</v>
      </c>
    </row>
    <row r="151" spans="1:65" s="2" customFormat="1">
      <c r="A151" s="31"/>
      <c r="B151" s="32"/>
      <c r="C151" s="33"/>
      <c r="D151" s="204" t="s">
        <v>2801</v>
      </c>
      <c r="E151" s="33"/>
      <c r="F151" s="205" t="s">
        <v>2852</v>
      </c>
      <c r="G151" s="33"/>
      <c r="H151" s="33"/>
      <c r="I151" s="176"/>
      <c r="J151" s="33"/>
      <c r="K151" s="33"/>
      <c r="L151" s="36"/>
      <c r="M151" s="177"/>
      <c r="N151" s="178"/>
      <c r="O151" s="68"/>
      <c r="P151" s="68"/>
      <c r="Q151" s="68"/>
      <c r="R151" s="68"/>
      <c r="S151" s="68"/>
      <c r="T151" s="69"/>
      <c r="U151" s="31"/>
      <c r="V151" s="31"/>
      <c r="W151" s="31"/>
      <c r="X151" s="31"/>
      <c r="Y151" s="31"/>
      <c r="Z151" s="31"/>
      <c r="AA151" s="31"/>
      <c r="AB151" s="31"/>
      <c r="AC151" s="31"/>
      <c r="AD151" s="31"/>
      <c r="AE151" s="31"/>
      <c r="AT151" s="14" t="s">
        <v>2801</v>
      </c>
      <c r="AU151" s="14" t="s">
        <v>86</v>
      </c>
    </row>
    <row r="152" spans="1:65" s="2" customFormat="1" ht="24.2" customHeight="1">
      <c r="A152" s="31"/>
      <c r="B152" s="32"/>
      <c r="C152" s="161" t="s">
        <v>195</v>
      </c>
      <c r="D152" s="161" t="s">
        <v>135</v>
      </c>
      <c r="E152" s="162" t="s">
        <v>2853</v>
      </c>
      <c r="F152" s="163" t="s">
        <v>2854</v>
      </c>
      <c r="G152" s="164" t="s">
        <v>503</v>
      </c>
      <c r="H152" s="165">
        <v>10</v>
      </c>
      <c r="I152" s="166"/>
      <c r="J152" s="167">
        <f>ROUND(I152*H152,2)</f>
        <v>0</v>
      </c>
      <c r="K152" s="163" t="s">
        <v>2798</v>
      </c>
      <c r="L152" s="36"/>
      <c r="M152" s="168" t="s">
        <v>1</v>
      </c>
      <c r="N152" s="169" t="s">
        <v>43</v>
      </c>
      <c r="O152" s="68"/>
      <c r="P152" s="170">
        <f>O152*H152</f>
        <v>0</v>
      </c>
      <c r="Q152" s="170">
        <v>0.54034000000000004</v>
      </c>
      <c r="R152" s="170">
        <f>Q152*H152</f>
        <v>5.4034000000000004</v>
      </c>
      <c r="S152" s="170">
        <v>0</v>
      </c>
      <c r="T152" s="171">
        <f>S152*H152</f>
        <v>0</v>
      </c>
      <c r="U152" s="31"/>
      <c r="V152" s="31"/>
      <c r="W152" s="31"/>
      <c r="X152" s="31"/>
      <c r="Y152" s="31"/>
      <c r="Z152" s="31"/>
      <c r="AA152" s="31"/>
      <c r="AB152" s="31"/>
      <c r="AC152" s="31"/>
      <c r="AD152" s="31"/>
      <c r="AE152" s="31"/>
      <c r="AR152" s="172" t="s">
        <v>140</v>
      </c>
      <c r="AT152" s="172" t="s">
        <v>135</v>
      </c>
      <c r="AU152" s="172" t="s">
        <v>86</v>
      </c>
      <c r="AY152" s="14" t="s">
        <v>141</v>
      </c>
      <c r="BE152" s="173">
        <f>IF(N152="základní",J152,0)</f>
        <v>0</v>
      </c>
      <c r="BF152" s="173">
        <f>IF(N152="snížená",J152,0)</f>
        <v>0</v>
      </c>
      <c r="BG152" s="173">
        <f>IF(N152="zákl. přenesená",J152,0)</f>
        <v>0</v>
      </c>
      <c r="BH152" s="173">
        <f>IF(N152="sníž. přenesená",J152,0)</f>
        <v>0</v>
      </c>
      <c r="BI152" s="173">
        <f>IF(N152="nulová",J152,0)</f>
        <v>0</v>
      </c>
      <c r="BJ152" s="14" t="s">
        <v>86</v>
      </c>
      <c r="BK152" s="173">
        <f>ROUND(I152*H152,2)</f>
        <v>0</v>
      </c>
      <c r="BL152" s="14" t="s">
        <v>140</v>
      </c>
      <c r="BM152" s="172" t="s">
        <v>2855</v>
      </c>
    </row>
    <row r="153" spans="1:65" s="2" customFormat="1" ht="19.5">
      <c r="A153" s="31"/>
      <c r="B153" s="32"/>
      <c r="C153" s="33"/>
      <c r="D153" s="174" t="s">
        <v>143</v>
      </c>
      <c r="E153" s="33"/>
      <c r="F153" s="175" t="s">
        <v>2856</v>
      </c>
      <c r="G153" s="33"/>
      <c r="H153" s="33"/>
      <c r="I153" s="176"/>
      <c r="J153" s="33"/>
      <c r="K153" s="33"/>
      <c r="L153" s="36"/>
      <c r="M153" s="177"/>
      <c r="N153" s="178"/>
      <c r="O153" s="68"/>
      <c r="P153" s="68"/>
      <c r="Q153" s="68"/>
      <c r="R153" s="68"/>
      <c r="S153" s="68"/>
      <c r="T153" s="69"/>
      <c r="U153" s="31"/>
      <c r="V153" s="31"/>
      <c r="W153" s="31"/>
      <c r="X153" s="31"/>
      <c r="Y153" s="31"/>
      <c r="Z153" s="31"/>
      <c r="AA153" s="31"/>
      <c r="AB153" s="31"/>
      <c r="AC153" s="31"/>
      <c r="AD153" s="31"/>
      <c r="AE153" s="31"/>
      <c r="AT153" s="14" t="s">
        <v>143</v>
      </c>
      <c r="AU153" s="14" t="s">
        <v>86</v>
      </c>
    </row>
    <row r="154" spans="1:65" s="2" customFormat="1">
      <c r="A154" s="31"/>
      <c r="B154" s="32"/>
      <c r="C154" s="33"/>
      <c r="D154" s="204" t="s">
        <v>2801</v>
      </c>
      <c r="E154" s="33"/>
      <c r="F154" s="205" t="s">
        <v>2857</v>
      </c>
      <c r="G154" s="33"/>
      <c r="H154" s="33"/>
      <c r="I154" s="176"/>
      <c r="J154" s="33"/>
      <c r="K154" s="33"/>
      <c r="L154" s="36"/>
      <c r="M154" s="177"/>
      <c r="N154" s="178"/>
      <c r="O154" s="68"/>
      <c r="P154" s="68"/>
      <c r="Q154" s="68"/>
      <c r="R154" s="68"/>
      <c r="S154" s="68"/>
      <c r="T154" s="69"/>
      <c r="U154" s="31"/>
      <c r="V154" s="31"/>
      <c r="W154" s="31"/>
      <c r="X154" s="31"/>
      <c r="Y154" s="31"/>
      <c r="Z154" s="31"/>
      <c r="AA154" s="31"/>
      <c r="AB154" s="31"/>
      <c r="AC154" s="31"/>
      <c r="AD154" s="31"/>
      <c r="AE154" s="31"/>
      <c r="AT154" s="14" t="s">
        <v>2801</v>
      </c>
      <c r="AU154" s="14" t="s">
        <v>86</v>
      </c>
    </row>
    <row r="155" spans="1:65" s="2" customFormat="1" ht="33" customHeight="1">
      <c r="A155" s="31"/>
      <c r="B155" s="32"/>
      <c r="C155" s="161" t="s">
        <v>200</v>
      </c>
      <c r="D155" s="161" t="s">
        <v>135</v>
      </c>
      <c r="E155" s="162" t="s">
        <v>2858</v>
      </c>
      <c r="F155" s="163" t="s">
        <v>2859</v>
      </c>
      <c r="G155" s="164" t="s">
        <v>503</v>
      </c>
      <c r="H155" s="165">
        <v>50</v>
      </c>
      <c r="I155" s="166"/>
      <c r="J155" s="167">
        <f>ROUND(I155*H155,2)</f>
        <v>0</v>
      </c>
      <c r="K155" s="163" t="s">
        <v>2798</v>
      </c>
      <c r="L155" s="36"/>
      <c r="M155" s="168" t="s">
        <v>1</v>
      </c>
      <c r="N155" s="169" t="s">
        <v>43</v>
      </c>
      <c r="O155" s="68"/>
      <c r="P155" s="170">
        <f>O155*H155</f>
        <v>0</v>
      </c>
      <c r="Q155" s="170">
        <v>2.6768000000000001</v>
      </c>
      <c r="R155" s="170">
        <f>Q155*H155</f>
        <v>133.84</v>
      </c>
      <c r="S155" s="170">
        <v>0</v>
      </c>
      <c r="T155" s="171">
        <f>S155*H155</f>
        <v>0</v>
      </c>
      <c r="U155" s="31"/>
      <c r="V155" s="31"/>
      <c r="W155" s="31"/>
      <c r="X155" s="31"/>
      <c r="Y155" s="31"/>
      <c r="Z155" s="31"/>
      <c r="AA155" s="31"/>
      <c r="AB155" s="31"/>
      <c r="AC155" s="31"/>
      <c r="AD155" s="31"/>
      <c r="AE155" s="31"/>
      <c r="AR155" s="172" t="s">
        <v>140</v>
      </c>
      <c r="AT155" s="172" t="s">
        <v>135</v>
      </c>
      <c r="AU155" s="172" t="s">
        <v>86</v>
      </c>
      <c r="AY155" s="14" t="s">
        <v>141</v>
      </c>
      <c r="BE155" s="173">
        <f>IF(N155="základní",J155,0)</f>
        <v>0</v>
      </c>
      <c r="BF155" s="173">
        <f>IF(N155="snížená",J155,0)</f>
        <v>0</v>
      </c>
      <c r="BG155" s="173">
        <f>IF(N155="zákl. přenesená",J155,0)</f>
        <v>0</v>
      </c>
      <c r="BH155" s="173">
        <f>IF(N155="sníž. přenesená",J155,0)</f>
        <v>0</v>
      </c>
      <c r="BI155" s="173">
        <f>IF(N155="nulová",J155,0)</f>
        <v>0</v>
      </c>
      <c r="BJ155" s="14" t="s">
        <v>86</v>
      </c>
      <c r="BK155" s="173">
        <f>ROUND(I155*H155,2)</f>
        <v>0</v>
      </c>
      <c r="BL155" s="14" t="s">
        <v>140</v>
      </c>
      <c r="BM155" s="172" t="s">
        <v>2860</v>
      </c>
    </row>
    <row r="156" spans="1:65" s="2" customFormat="1" ht="39">
      <c r="A156" s="31"/>
      <c r="B156" s="32"/>
      <c r="C156" s="33"/>
      <c r="D156" s="174" t="s">
        <v>143</v>
      </c>
      <c r="E156" s="33"/>
      <c r="F156" s="175" t="s">
        <v>2861</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143</v>
      </c>
      <c r="AU156" s="14" t="s">
        <v>86</v>
      </c>
    </row>
    <row r="157" spans="1:65" s="2" customFormat="1">
      <c r="A157" s="31"/>
      <c r="B157" s="32"/>
      <c r="C157" s="33"/>
      <c r="D157" s="204" t="s">
        <v>2801</v>
      </c>
      <c r="E157" s="33"/>
      <c r="F157" s="205" t="s">
        <v>2862</v>
      </c>
      <c r="G157" s="33"/>
      <c r="H157" s="33"/>
      <c r="I157" s="176"/>
      <c r="J157" s="33"/>
      <c r="K157" s="33"/>
      <c r="L157" s="36"/>
      <c r="M157" s="177"/>
      <c r="N157" s="178"/>
      <c r="O157" s="68"/>
      <c r="P157" s="68"/>
      <c r="Q157" s="68"/>
      <c r="R157" s="68"/>
      <c r="S157" s="68"/>
      <c r="T157" s="69"/>
      <c r="U157" s="31"/>
      <c r="V157" s="31"/>
      <c r="W157" s="31"/>
      <c r="X157" s="31"/>
      <c r="Y157" s="31"/>
      <c r="Z157" s="31"/>
      <c r="AA157" s="31"/>
      <c r="AB157" s="31"/>
      <c r="AC157" s="31"/>
      <c r="AD157" s="31"/>
      <c r="AE157" s="31"/>
      <c r="AT157" s="14" t="s">
        <v>2801</v>
      </c>
      <c r="AU157" s="14" t="s">
        <v>86</v>
      </c>
    </row>
    <row r="158" spans="1:65" s="2" customFormat="1" ht="33" customHeight="1">
      <c r="A158" s="31"/>
      <c r="B158" s="32"/>
      <c r="C158" s="161" t="s">
        <v>205</v>
      </c>
      <c r="D158" s="161" t="s">
        <v>135</v>
      </c>
      <c r="E158" s="162" t="s">
        <v>2863</v>
      </c>
      <c r="F158" s="163" t="s">
        <v>2864</v>
      </c>
      <c r="G158" s="164" t="s">
        <v>503</v>
      </c>
      <c r="H158" s="165">
        <v>50</v>
      </c>
      <c r="I158" s="166"/>
      <c r="J158" s="167">
        <f>ROUND(I158*H158,2)</f>
        <v>0</v>
      </c>
      <c r="K158" s="163" t="s">
        <v>2798</v>
      </c>
      <c r="L158" s="36"/>
      <c r="M158" s="168" t="s">
        <v>1</v>
      </c>
      <c r="N158" s="169" t="s">
        <v>43</v>
      </c>
      <c r="O158" s="68"/>
      <c r="P158" s="170">
        <f>O158*H158</f>
        <v>0</v>
      </c>
      <c r="Q158" s="170">
        <v>2.6768000000000001</v>
      </c>
      <c r="R158" s="170">
        <f>Q158*H158</f>
        <v>133.84</v>
      </c>
      <c r="S158" s="170">
        <v>0</v>
      </c>
      <c r="T158" s="171">
        <f>S158*H158</f>
        <v>0</v>
      </c>
      <c r="U158" s="31"/>
      <c r="V158" s="31"/>
      <c r="W158" s="31"/>
      <c r="X158" s="31"/>
      <c r="Y158" s="31"/>
      <c r="Z158" s="31"/>
      <c r="AA158" s="31"/>
      <c r="AB158" s="31"/>
      <c r="AC158" s="31"/>
      <c r="AD158" s="31"/>
      <c r="AE158" s="31"/>
      <c r="AR158" s="172" t="s">
        <v>140</v>
      </c>
      <c r="AT158" s="172" t="s">
        <v>135</v>
      </c>
      <c r="AU158" s="172" t="s">
        <v>86</v>
      </c>
      <c r="AY158" s="14" t="s">
        <v>141</v>
      </c>
      <c r="BE158" s="173">
        <f>IF(N158="základní",J158,0)</f>
        <v>0</v>
      </c>
      <c r="BF158" s="173">
        <f>IF(N158="snížená",J158,0)</f>
        <v>0</v>
      </c>
      <c r="BG158" s="173">
        <f>IF(N158="zákl. přenesená",J158,0)</f>
        <v>0</v>
      </c>
      <c r="BH158" s="173">
        <f>IF(N158="sníž. přenesená",J158,0)</f>
        <v>0</v>
      </c>
      <c r="BI158" s="173">
        <f>IF(N158="nulová",J158,0)</f>
        <v>0</v>
      </c>
      <c r="BJ158" s="14" t="s">
        <v>86</v>
      </c>
      <c r="BK158" s="173">
        <f>ROUND(I158*H158,2)</f>
        <v>0</v>
      </c>
      <c r="BL158" s="14" t="s">
        <v>140</v>
      </c>
      <c r="BM158" s="172" t="s">
        <v>2865</v>
      </c>
    </row>
    <row r="159" spans="1:65" s="2" customFormat="1" ht="39">
      <c r="A159" s="31"/>
      <c r="B159" s="32"/>
      <c r="C159" s="33"/>
      <c r="D159" s="174" t="s">
        <v>143</v>
      </c>
      <c r="E159" s="33"/>
      <c r="F159" s="175" t="s">
        <v>2866</v>
      </c>
      <c r="G159" s="33"/>
      <c r="H159" s="33"/>
      <c r="I159" s="176"/>
      <c r="J159" s="33"/>
      <c r="K159" s="33"/>
      <c r="L159" s="36"/>
      <c r="M159" s="177"/>
      <c r="N159" s="178"/>
      <c r="O159" s="68"/>
      <c r="P159" s="68"/>
      <c r="Q159" s="68"/>
      <c r="R159" s="68"/>
      <c r="S159" s="68"/>
      <c r="T159" s="69"/>
      <c r="U159" s="31"/>
      <c r="V159" s="31"/>
      <c r="W159" s="31"/>
      <c r="X159" s="31"/>
      <c r="Y159" s="31"/>
      <c r="Z159" s="31"/>
      <c r="AA159" s="31"/>
      <c r="AB159" s="31"/>
      <c r="AC159" s="31"/>
      <c r="AD159" s="31"/>
      <c r="AE159" s="31"/>
      <c r="AT159" s="14" t="s">
        <v>143</v>
      </c>
      <c r="AU159" s="14" t="s">
        <v>86</v>
      </c>
    </row>
    <row r="160" spans="1:65" s="2" customFormat="1">
      <c r="A160" s="31"/>
      <c r="B160" s="32"/>
      <c r="C160" s="33"/>
      <c r="D160" s="204" t="s">
        <v>2801</v>
      </c>
      <c r="E160" s="33"/>
      <c r="F160" s="205" t="s">
        <v>2867</v>
      </c>
      <c r="G160" s="33"/>
      <c r="H160" s="33"/>
      <c r="I160" s="176"/>
      <c r="J160" s="33"/>
      <c r="K160" s="33"/>
      <c r="L160" s="36"/>
      <c r="M160" s="177"/>
      <c r="N160" s="178"/>
      <c r="O160" s="68"/>
      <c r="P160" s="68"/>
      <c r="Q160" s="68"/>
      <c r="R160" s="68"/>
      <c r="S160" s="68"/>
      <c r="T160" s="69"/>
      <c r="U160" s="31"/>
      <c r="V160" s="31"/>
      <c r="W160" s="31"/>
      <c r="X160" s="31"/>
      <c r="Y160" s="31"/>
      <c r="Z160" s="31"/>
      <c r="AA160" s="31"/>
      <c r="AB160" s="31"/>
      <c r="AC160" s="31"/>
      <c r="AD160" s="31"/>
      <c r="AE160" s="31"/>
      <c r="AT160" s="14" t="s">
        <v>2801</v>
      </c>
      <c r="AU160" s="14" t="s">
        <v>86</v>
      </c>
    </row>
    <row r="161" spans="1:65" s="2" customFormat="1" ht="24.2" customHeight="1">
      <c r="A161" s="31"/>
      <c r="B161" s="32"/>
      <c r="C161" s="161" t="s">
        <v>8</v>
      </c>
      <c r="D161" s="161" t="s">
        <v>135</v>
      </c>
      <c r="E161" s="162" t="s">
        <v>2868</v>
      </c>
      <c r="F161" s="163" t="s">
        <v>2869</v>
      </c>
      <c r="G161" s="164" t="s">
        <v>574</v>
      </c>
      <c r="H161" s="165">
        <v>10</v>
      </c>
      <c r="I161" s="166"/>
      <c r="J161" s="167">
        <f>ROUND(I161*H161,2)</f>
        <v>0</v>
      </c>
      <c r="K161" s="163" t="s">
        <v>2798</v>
      </c>
      <c r="L161" s="36"/>
      <c r="M161" s="168" t="s">
        <v>1</v>
      </c>
      <c r="N161" s="169" t="s">
        <v>43</v>
      </c>
      <c r="O161" s="68"/>
      <c r="P161" s="170">
        <f>O161*H161</f>
        <v>0</v>
      </c>
      <c r="Q161" s="170">
        <v>3.0000000000000001E-5</v>
      </c>
      <c r="R161" s="170">
        <f>Q161*H161</f>
        <v>3.0000000000000003E-4</v>
      </c>
      <c r="S161" s="170">
        <v>0</v>
      </c>
      <c r="T161" s="171">
        <f>S161*H161</f>
        <v>0</v>
      </c>
      <c r="U161" s="31"/>
      <c r="V161" s="31"/>
      <c r="W161" s="31"/>
      <c r="X161" s="31"/>
      <c r="Y161" s="31"/>
      <c r="Z161" s="31"/>
      <c r="AA161" s="31"/>
      <c r="AB161" s="31"/>
      <c r="AC161" s="31"/>
      <c r="AD161" s="31"/>
      <c r="AE161" s="31"/>
      <c r="AR161" s="172" t="s">
        <v>140</v>
      </c>
      <c r="AT161" s="172" t="s">
        <v>135</v>
      </c>
      <c r="AU161" s="172" t="s">
        <v>86</v>
      </c>
      <c r="AY161" s="14" t="s">
        <v>141</v>
      </c>
      <c r="BE161" s="173">
        <f>IF(N161="základní",J161,0)</f>
        <v>0</v>
      </c>
      <c r="BF161" s="173">
        <f>IF(N161="snížená",J161,0)</f>
        <v>0</v>
      </c>
      <c r="BG161" s="173">
        <f>IF(N161="zákl. přenesená",J161,0)</f>
        <v>0</v>
      </c>
      <c r="BH161" s="173">
        <f>IF(N161="sníž. přenesená",J161,0)</f>
        <v>0</v>
      </c>
      <c r="BI161" s="173">
        <f>IF(N161="nulová",J161,0)</f>
        <v>0</v>
      </c>
      <c r="BJ161" s="14" t="s">
        <v>86</v>
      </c>
      <c r="BK161" s="173">
        <f>ROUND(I161*H161,2)</f>
        <v>0</v>
      </c>
      <c r="BL161" s="14" t="s">
        <v>140</v>
      </c>
      <c r="BM161" s="172" t="s">
        <v>2870</v>
      </c>
    </row>
    <row r="162" spans="1:65" s="2" customFormat="1" ht="19.5">
      <c r="A162" s="31"/>
      <c r="B162" s="32"/>
      <c r="C162" s="33"/>
      <c r="D162" s="174" t="s">
        <v>143</v>
      </c>
      <c r="E162" s="33"/>
      <c r="F162" s="175" t="s">
        <v>2871</v>
      </c>
      <c r="G162" s="33"/>
      <c r="H162" s="33"/>
      <c r="I162" s="176"/>
      <c r="J162" s="33"/>
      <c r="K162" s="33"/>
      <c r="L162" s="36"/>
      <c r="M162" s="177"/>
      <c r="N162" s="178"/>
      <c r="O162" s="68"/>
      <c r="P162" s="68"/>
      <c r="Q162" s="68"/>
      <c r="R162" s="68"/>
      <c r="S162" s="68"/>
      <c r="T162" s="69"/>
      <c r="U162" s="31"/>
      <c r="V162" s="31"/>
      <c r="W162" s="31"/>
      <c r="X162" s="31"/>
      <c r="Y162" s="31"/>
      <c r="Z162" s="31"/>
      <c r="AA162" s="31"/>
      <c r="AB162" s="31"/>
      <c r="AC162" s="31"/>
      <c r="AD162" s="31"/>
      <c r="AE162" s="31"/>
      <c r="AT162" s="14" t="s">
        <v>143</v>
      </c>
      <c r="AU162" s="14" t="s">
        <v>86</v>
      </c>
    </row>
    <row r="163" spans="1:65" s="2" customFormat="1">
      <c r="A163" s="31"/>
      <c r="B163" s="32"/>
      <c r="C163" s="33"/>
      <c r="D163" s="204" t="s">
        <v>2801</v>
      </c>
      <c r="E163" s="33"/>
      <c r="F163" s="205" t="s">
        <v>2872</v>
      </c>
      <c r="G163" s="33"/>
      <c r="H163" s="33"/>
      <c r="I163" s="176"/>
      <c r="J163" s="33"/>
      <c r="K163" s="33"/>
      <c r="L163" s="36"/>
      <c r="M163" s="177"/>
      <c r="N163" s="178"/>
      <c r="O163" s="68"/>
      <c r="P163" s="68"/>
      <c r="Q163" s="68"/>
      <c r="R163" s="68"/>
      <c r="S163" s="68"/>
      <c r="T163" s="69"/>
      <c r="U163" s="31"/>
      <c r="V163" s="31"/>
      <c r="W163" s="31"/>
      <c r="X163" s="31"/>
      <c r="Y163" s="31"/>
      <c r="Z163" s="31"/>
      <c r="AA163" s="31"/>
      <c r="AB163" s="31"/>
      <c r="AC163" s="31"/>
      <c r="AD163" s="31"/>
      <c r="AE163" s="31"/>
      <c r="AT163" s="14" t="s">
        <v>2801</v>
      </c>
      <c r="AU163" s="14" t="s">
        <v>86</v>
      </c>
    </row>
    <row r="164" spans="1:65" s="2" customFormat="1" ht="24.2" customHeight="1">
      <c r="A164" s="31"/>
      <c r="B164" s="32"/>
      <c r="C164" s="161" t="s">
        <v>214</v>
      </c>
      <c r="D164" s="161" t="s">
        <v>135</v>
      </c>
      <c r="E164" s="162" t="s">
        <v>2873</v>
      </c>
      <c r="F164" s="163" t="s">
        <v>2874</v>
      </c>
      <c r="G164" s="164" t="s">
        <v>574</v>
      </c>
      <c r="H164" s="165">
        <v>10</v>
      </c>
      <c r="I164" s="166"/>
      <c r="J164" s="167">
        <f>ROUND(I164*H164,2)</f>
        <v>0</v>
      </c>
      <c r="K164" s="163" t="s">
        <v>2798</v>
      </c>
      <c r="L164" s="36"/>
      <c r="M164" s="168" t="s">
        <v>1</v>
      </c>
      <c r="N164" s="169" t="s">
        <v>43</v>
      </c>
      <c r="O164" s="68"/>
      <c r="P164" s="170">
        <f>O164*H164</f>
        <v>0</v>
      </c>
      <c r="Q164" s="170">
        <v>3.0000000000000001E-5</v>
      </c>
      <c r="R164" s="170">
        <f>Q164*H164</f>
        <v>3.0000000000000003E-4</v>
      </c>
      <c r="S164" s="170">
        <v>0</v>
      </c>
      <c r="T164" s="171">
        <f>S164*H164</f>
        <v>0</v>
      </c>
      <c r="U164" s="31"/>
      <c r="V164" s="31"/>
      <c r="W164" s="31"/>
      <c r="X164" s="31"/>
      <c r="Y164" s="31"/>
      <c r="Z164" s="31"/>
      <c r="AA164" s="31"/>
      <c r="AB164" s="31"/>
      <c r="AC164" s="31"/>
      <c r="AD164" s="31"/>
      <c r="AE164" s="31"/>
      <c r="AR164" s="172" t="s">
        <v>140</v>
      </c>
      <c r="AT164" s="172" t="s">
        <v>135</v>
      </c>
      <c r="AU164" s="172" t="s">
        <v>86</v>
      </c>
      <c r="AY164" s="14" t="s">
        <v>141</v>
      </c>
      <c r="BE164" s="173">
        <f>IF(N164="základní",J164,0)</f>
        <v>0</v>
      </c>
      <c r="BF164" s="173">
        <f>IF(N164="snížená",J164,0)</f>
        <v>0</v>
      </c>
      <c r="BG164" s="173">
        <f>IF(N164="zákl. přenesená",J164,0)</f>
        <v>0</v>
      </c>
      <c r="BH164" s="173">
        <f>IF(N164="sníž. přenesená",J164,0)</f>
        <v>0</v>
      </c>
      <c r="BI164" s="173">
        <f>IF(N164="nulová",J164,0)</f>
        <v>0</v>
      </c>
      <c r="BJ164" s="14" t="s">
        <v>86</v>
      </c>
      <c r="BK164" s="173">
        <f>ROUND(I164*H164,2)</f>
        <v>0</v>
      </c>
      <c r="BL164" s="14" t="s">
        <v>140</v>
      </c>
      <c r="BM164" s="172" t="s">
        <v>2875</v>
      </c>
    </row>
    <row r="165" spans="1:65" s="2" customFormat="1" ht="19.5">
      <c r="A165" s="31"/>
      <c r="B165" s="32"/>
      <c r="C165" s="33"/>
      <c r="D165" s="174" t="s">
        <v>143</v>
      </c>
      <c r="E165" s="33"/>
      <c r="F165" s="175" t="s">
        <v>2876</v>
      </c>
      <c r="G165" s="33"/>
      <c r="H165" s="33"/>
      <c r="I165" s="176"/>
      <c r="J165" s="33"/>
      <c r="K165" s="33"/>
      <c r="L165" s="36"/>
      <c r="M165" s="177"/>
      <c r="N165" s="178"/>
      <c r="O165" s="68"/>
      <c r="P165" s="68"/>
      <c r="Q165" s="68"/>
      <c r="R165" s="68"/>
      <c r="S165" s="68"/>
      <c r="T165" s="69"/>
      <c r="U165" s="31"/>
      <c r="V165" s="31"/>
      <c r="W165" s="31"/>
      <c r="X165" s="31"/>
      <c r="Y165" s="31"/>
      <c r="Z165" s="31"/>
      <c r="AA165" s="31"/>
      <c r="AB165" s="31"/>
      <c r="AC165" s="31"/>
      <c r="AD165" s="31"/>
      <c r="AE165" s="31"/>
      <c r="AT165" s="14" t="s">
        <v>143</v>
      </c>
      <c r="AU165" s="14" t="s">
        <v>86</v>
      </c>
    </row>
    <row r="166" spans="1:65" s="2" customFormat="1">
      <c r="A166" s="31"/>
      <c r="B166" s="32"/>
      <c r="C166" s="33"/>
      <c r="D166" s="204" t="s">
        <v>2801</v>
      </c>
      <c r="E166" s="33"/>
      <c r="F166" s="205" t="s">
        <v>2877</v>
      </c>
      <c r="G166" s="33"/>
      <c r="H166" s="33"/>
      <c r="I166" s="176"/>
      <c r="J166" s="33"/>
      <c r="K166" s="33"/>
      <c r="L166" s="36"/>
      <c r="M166" s="177"/>
      <c r="N166" s="178"/>
      <c r="O166" s="68"/>
      <c r="P166" s="68"/>
      <c r="Q166" s="68"/>
      <c r="R166" s="68"/>
      <c r="S166" s="68"/>
      <c r="T166" s="69"/>
      <c r="U166" s="31"/>
      <c r="V166" s="31"/>
      <c r="W166" s="31"/>
      <c r="X166" s="31"/>
      <c r="Y166" s="31"/>
      <c r="Z166" s="31"/>
      <c r="AA166" s="31"/>
      <c r="AB166" s="31"/>
      <c r="AC166" s="31"/>
      <c r="AD166" s="31"/>
      <c r="AE166" s="31"/>
      <c r="AT166" s="14" t="s">
        <v>2801</v>
      </c>
      <c r="AU166" s="14" t="s">
        <v>86</v>
      </c>
    </row>
    <row r="167" spans="1:65" s="2" customFormat="1" ht="24.2" customHeight="1">
      <c r="A167" s="31"/>
      <c r="B167" s="32"/>
      <c r="C167" s="161" t="s">
        <v>219</v>
      </c>
      <c r="D167" s="161" t="s">
        <v>135</v>
      </c>
      <c r="E167" s="162" t="s">
        <v>2878</v>
      </c>
      <c r="F167" s="163" t="s">
        <v>2879</v>
      </c>
      <c r="G167" s="164" t="s">
        <v>574</v>
      </c>
      <c r="H167" s="165">
        <v>10</v>
      </c>
      <c r="I167" s="166"/>
      <c r="J167" s="167">
        <f>ROUND(I167*H167,2)</f>
        <v>0</v>
      </c>
      <c r="K167" s="163" t="s">
        <v>2798</v>
      </c>
      <c r="L167" s="36"/>
      <c r="M167" s="168" t="s">
        <v>1</v>
      </c>
      <c r="N167" s="169" t="s">
        <v>43</v>
      </c>
      <c r="O167" s="68"/>
      <c r="P167" s="170">
        <f>O167*H167</f>
        <v>0</v>
      </c>
      <c r="Q167" s="170">
        <v>4.0000000000000003E-5</v>
      </c>
      <c r="R167" s="170">
        <f>Q167*H167</f>
        <v>4.0000000000000002E-4</v>
      </c>
      <c r="S167" s="170">
        <v>0</v>
      </c>
      <c r="T167" s="171">
        <f>S167*H167</f>
        <v>0</v>
      </c>
      <c r="U167" s="31"/>
      <c r="V167" s="31"/>
      <c r="W167" s="31"/>
      <c r="X167" s="31"/>
      <c r="Y167" s="31"/>
      <c r="Z167" s="31"/>
      <c r="AA167" s="31"/>
      <c r="AB167" s="31"/>
      <c r="AC167" s="31"/>
      <c r="AD167" s="31"/>
      <c r="AE167" s="31"/>
      <c r="AR167" s="172" t="s">
        <v>140</v>
      </c>
      <c r="AT167" s="172" t="s">
        <v>135</v>
      </c>
      <c r="AU167" s="172" t="s">
        <v>86</v>
      </c>
      <c r="AY167" s="14" t="s">
        <v>141</v>
      </c>
      <c r="BE167" s="173">
        <f>IF(N167="základní",J167,0)</f>
        <v>0</v>
      </c>
      <c r="BF167" s="173">
        <f>IF(N167="snížená",J167,0)</f>
        <v>0</v>
      </c>
      <c r="BG167" s="173">
        <f>IF(N167="zákl. přenesená",J167,0)</f>
        <v>0</v>
      </c>
      <c r="BH167" s="173">
        <f>IF(N167="sníž. přenesená",J167,0)</f>
        <v>0</v>
      </c>
      <c r="BI167" s="173">
        <f>IF(N167="nulová",J167,0)</f>
        <v>0</v>
      </c>
      <c r="BJ167" s="14" t="s">
        <v>86</v>
      </c>
      <c r="BK167" s="173">
        <f>ROUND(I167*H167,2)</f>
        <v>0</v>
      </c>
      <c r="BL167" s="14" t="s">
        <v>140</v>
      </c>
      <c r="BM167" s="172" t="s">
        <v>2880</v>
      </c>
    </row>
    <row r="168" spans="1:65" s="2" customFormat="1" ht="19.5">
      <c r="A168" s="31"/>
      <c r="B168" s="32"/>
      <c r="C168" s="33"/>
      <c r="D168" s="174" t="s">
        <v>143</v>
      </c>
      <c r="E168" s="33"/>
      <c r="F168" s="175" t="s">
        <v>2881</v>
      </c>
      <c r="G168" s="33"/>
      <c r="H168" s="33"/>
      <c r="I168" s="176"/>
      <c r="J168" s="33"/>
      <c r="K168" s="33"/>
      <c r="L168" s="36"/>
      <c r="M168" s="177"/>
      <c r="N168" s="178"/>
      <c r="O168" s="68"/>
      <c r="P168" s="68"/>
      <c r="Q168" s="68"/>
      <c r="R168" s="68"/>
      <c r="S168" s="68"/>
      <c r="T168" s="69"/>
      <c r="U168" s="31"/>
      <c r="V168" s="31"/>
      <c r="W168" s="31"/>
      <c r="X168" s="31"/>
      <c r="Y168" s="31"/>
      <c r="Z168" s="31"/>
      <c r="AA168" s="31"/>
      <c r="AB168" s="31"/>
      <c r="AC168" s="31"/>
      <c r="AD168" s="31"/>
      <c r="AE168" s="31"/>
      <c r="AT168" s="14" t="s">
        <v>143</v>
      </c>
      <c r="AU168" s="14" t="s">
        <v>86</v>
      </c>
    </row>
    <row r="169" spans="1:65" s="2" customFormat="1">
      <c r="A169" s="31"/>
      <c r="B169" s="32"/>
      <c r="C169" s="33"/>
      <c r="D169" s="204" t="s">
        <v>2801</v>
      </c>
      <c r="E169" s="33"/>
      <c r="F169" s="205" t="s">
        <v>2882</v>
      </c>
      <c r="G169" s="33"/>
      <c r="H169" s="33"/>
      <c r="I169" s="176"/>
      <c r="J169" s="33"/>
      <c r="K169" s="33"/>
      <c r="L169" s="36"/>
      <c r="M169" s="177"/>
      <c r="N169" s="178"/>
      <c r="O169" s="68"/>
      <c r="P169" s="68"/>
      <c r="Q169" s="68"/>
      <c r="R169" s="68"/>
      <c r="S169" s="68"/>
      <c r="T169" s="69"/>
      <c r="U169" s="31"/>
      <c r="V169" s="31"/>
      <c r="W169" s="31"/>
      <c r="X169" s="31"/>
      <c r="Y169" s="31"/>
      <c r="Z169" s="31"/>
      <c r="AA169" s="31"/>
      <c r="AB169" s="31"/>
      <c r="AC169" s="31"/>
      <c r="AD169" s="31"/>
      <c r="AE169" s="31"/>
      <c r="AT169" s="14" t="s">
        <v>2801</v>
      </c>
      <c r="AU169" s="14" t="s">
        <v>86</v>
      </c>
    </row>
    <row r="170" spans="1:65" s="2" customFormat="1" ht="24.2" customHeight="1">
      <c r="A170" s="31"/>
      <c r="B170" s="32"/>
      <c r="C170" s="161" t="s">
        <v>226</v>
      </c>
      <c r="D170" s="161" t="s">
        <v>135</v>
      </c>
      <c r="E170" s="162" t="s">
        <v>2883</v>
      </c>
      <c r="F170" s="163" t="s">
        <v>2884</v>
      </c>
      <c r="G170" s="164" t="s">
        <v>574</v>
      </c>
      <c r="H170" s="165">
        <v>10</v>
      </c>
      <c r="I170" s="166"/>
      <c r="J170" s="167">
        <f>ROUND(I170*H170,2)</f>
        <v>0</v>
      </c>
      <c r="K170" s="163" t="s">
        <v>2798</v>
      </c>
      <c r="L170" s="36"/>
      <c r="M170" s="168" t="s">
        <v>1</v>
      </c>
      <c r="N170" s="169" t="s">
        <v>43</v>
      </c>
      <c r="O170" s="68"/>
      <c r="P170" s="170">
        <f>O170*H170</f>
        <v>0</v>
      </c>
      <c r="Q170" s="170">
        <v>6.0000000000000002E-5</v>
      </c>
      <c r="R170" s="170">
        <f>Q170*H170</f>
        <v>6.0000000000000006E-4</v>
      </c>
      <c r="S170" s="170">
        <v>0</v>
      </c>
      <c r="T170" s="171">
        <f>S170*H170</f>
        <v>0</v>
      </c>
      <c r="U170" s="31"/>
      <c r="V170" s="31"/>
      <c r="W170" s="31"/>
      <c r="X170" s="31"/>
      <c r="Y170" s="31"/>
      <c r="Z170" s="31"/>
      <c r="AA170" s="31"/>
      <c r="AB170" s="31"/>
      <c r="AC170" s="31"/>
      <c r="AD170" s="31"/>
      <c r="AE170" s="31"/>
      <c r="AR170" s="172" t="s">
        <v>140</v>
      </c>
      <c r="AT170" s="172" t="s">
        <v>135</v>
      </c>
      <c r="AU170" s="172" t="s">
        <v>86</v>
      </c>
      <c r="AY170" s="14" t="s">
        <v>141</v>
      </c>
      <c r="BE170" s="173">
        <f>IF(N170="základní",J170,0)</f>
        <v>0</v>
      </c>
      <c r="BF170" s="173">
        <f>IF(N170="snížená",J170,0)</f>
        <v>0</v>
      </c>
      <c r="BG170" s="173">
        <f>IF(N170="zákl. přenesená",J170,0)</f>
        <v>0</v>
      </c>
      <c r="BH170" s="173">
        <f>IF(N170="sníž. přenesená",J170,0)</f>
        <v>0</v>
      </c>
      <c r="BI170" s="173">
        <f>IF(N170="nulová",J170,0)</f>
        <v>0</v>
      </c>
      <c r="BJ170" s="14" t="s">
        <v>86</v>
      </c>
      <c r="BK170" s="173">
        <f>ROUND(I170*H170,2)</f>
        <v>0</v>
      </c>
      <c r="BL170" s="14" t="s">
        <v>140</v>
      </c>
      <c r="BM170" s="172" t="s">
        <v>2885</v>
      </c>
    </row>
    <row r="171" spans="1:65" s="2" customFormat="1" ht="19.5">
      <c r="A171" s="31"/>
      <c r="B171" s="32"/>
      <c r="C171" s="33"/>
      <c r="D171" s="174" t="s">
        <v>143</v>
      </c>
      <c r="E171" s="33"/>
      <c r="F171" s="175" t="s">
        <v>2886</v>
      </c>
      <c r="G171" s="33"/>
      <c r="H171" s="33"/>
      <c r="I171" s="176"/>
      <c r="J171" s="33"/>
      <c r="K171" s="33"/>
      <c r="L171" s="36"/>
      <c r="M171" s="177"/>
      <c r="N171" s="178"/>
      <c r="O171" s="68"/>
      <c r="P171" s="68"/>
      <c r="Q171" s="68"/>
      <c r="R171" s="68"/>
      <c r="S171" s="68"/>
      <c r="T171" s="69"/>
      <c r="U171" s="31"/>
      <c r="V171" s="31"/>
      <c r="W171" s="31"/>
      <c r="X171" s="31"/>
      <c r="Y171" s="31"/>
      <c r="Z171" s="31"/>
      <c r="AA171" s="31"/>
      <c r="AB171" s="31"/>
      <c r="AC171" s="31"/>
      <c r="AD171" s="31"/>
      <c r="AE171" s="31"/>
      <c r="AT171" s="14" t="s">
        <v>143</v>
      </c>
      <c r="AU171" s="14" t="s">
        <v>86</v>
      </c>
    </row>
    <row r="172" spans="1:65" s="2" customFormat="1">
      <c r="A172" s="31"/>
      <c r="B172" s="32"/>
      <c r="C172" s="33"/>
      <c r="D172" s="204" t="s">
        <v>2801</v>
      </c>
      <c r="E172" s="33"/>
      <c r="F172" s="205" t="s">
        <v>2887</v>
      </c>
      <c r="G172" s="33"/>
      <c r="H172" s="33"/>
      <c r="I172" s="176"/>
      <c r="J172" s="33"/>
      <c r="K172" s="33"/>
      <c r="L172" s="36"/>
      <c r="M172" s="177"/>
      <c r="N172" s="178"/>
      <c r="O172" s="68"/>
      <c r="P172" s="68"/>
      <c r="Q172" s="68"/>
      <c r="R172" s="68"/>
      <c r="S172" s="68"/>
      <c r="T172" s="69"/>
      <c r="U172" s="31"/>
      <c r="V172" s="31"/>
      <c r="W172" s="31"/>
      <c r="X172" s="31"/>
      <c r="Y172" s="31"/>
      <c r="Z172" s="31"/>
      <c r="AA172" s="31"/>
      <c r="AB172" s="31"/>
      <c r="AC172" s="31"/>
      <c r="AD172" s="31"/>
      <c r="AE172" s="31"/>
      <c r="AT172" s="14" t="s">
        <v>2801</v>
      </c>
      <c r="AU172" s="14" t="s">
        <v>86</v>
      </c>
    </row>
    <row r="173" spans="1:65" s="2" customFormat="1" ht="24.2" customHeight="1">
      <c r="A173" s="31"/>
      <c r="B173" s="32"/>
      <c r="C173" s="161" t="s">
        <v>180</v>
      </c>
      <c r="D173" s="161" t="s">
        <v>135</v>
      </c>
      <c r="E173" s="162" t="s">
        <v>2888</v>
      </c>
      <c r="F173" s="163" t="s">
        <v>2889</v>
      </c>
      <c r="G173" s="164" t="s">
        <v>172</v>
      </c>
      <c r="H173" s="165">
        <v>100</v>
      </c>
      <c r="I173" s="166"/>
      <c r="J173" s="167">
        <f>ROUND(I173*H173,2)</f>
        <v>0</v>
      </c>
      <c r="K173" s="163" t="s">
        <v>2798</v>
      </c>
      <c r="L173" s="36"/>
      <c r="M173" s="168" t="s">
        <v>1</v>
      </c>
      <c r="N173" s="169" t="s">
        <v>43</v>
      </c>
      <c r="O173" s="68"/>
      <c r="P173" s="170">
        <f>O173*H173</f>
        <v>0</v>
      </c>
      <c r="Q173" s="170">
        <v>0</v>
      </c>
      <c r="R173" s="170">
        <f>Q173*H173</f>
        <v>0</v>
      </c>
      <c r="S173" s="170">
        <v>0</v>
      </c>
      <c r="T173" s="171">
        <f>S173*H173</f>
        <v>0</v>
      </c>
      <c r="U173" s="31"/>
      <c r="V173" s="31"/>
      <c r="W173" s="31"/>
      <c r="X173" s="31"/>
      <c r="Y173" s="31"/>
      <c r="Z173" s="31"/>
      <c r="AA173" s="31"/>
      <c r="AB173" s="31"/>
      <c r="AC173" s="31"/>
      <c r="AD173" s="31"/>
      <c r="AE173" s="31"/>
      <c r="AR173" s="172" t="s">
        <v>140</v>
      </c>
      <c r="AT173" s="172" t="s">
        <v>135</v>
      </c>
      <c r="AU173" s="172" t="s">
        <v>86</v>
      </c>
      <c r="AY173" s="14" t="s">
        <v>141</v>
      </c>
      <c r="BE173" s="173">
        <f>IF(N173="základní",J173,0)</f>
        <v>0</v>
      </c>
      <c r="BF173" s="173">
        <f>IF(N173="snížená",J173,0)</f>
        <v>0</v>
      </c>
      <c r="BG173" s="173">
        <f>IF(N173="zákl. přenesená",J173,0)</f>
        <v>0</v>
      </c>
      <c r="BH173" s="173">
        <f>IF(N173="sníž. přenesená",J173,0)</f>
        <v>0</v>
      </c>
      <c r="BI173" s="173">
        <f>IF(N173="nulová",J173,0)</f>
        <v>0</v>
      </c>
      <c r="BJ173" s="14" t="s">
        <v>86</v>
      </c>
      <c r="BK173" s="173">
        <f>ROUND(I173*H173,2)</f>
        <v>0</v>
      </c>
      <c r="BL173" s="14" t="s">
        <v>140</v>
      </c>
      <c r="BM173" s="172" t="s">
        <v>2890</v>
      </c>
    </row>
    <row r="174" spans="1:65" s="2" customFormat="1">
      <c r="A174" s="31"/>
      <c r="B174" s="32"/>
      <c r="C174" s="33"/>
      <c r="D174" s="174" t="s">
        <v>143</v>
      </c>
      <c r="E174" s="33"/>
      <c r="F174" s="175" t="s">
        <v>2889</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143</v>
      </c>
      <c r="AU174" s="14" t="s">
        <v>86</v>
      </c>
    </row>
    <row r="175" spans="1:65" s="2" customFormat="1">
      <c r="A175" s="31"/>
      <c r="B175" s="32"/>
      <c r="C175" s="33"/>
      <c r="D175" s="204" t="s">
        <v>2801</v>
      </c>
      <c r="E175" s="33"/>
      <c r="F175" s="205" t="s">
        <v>2891</v>
      </c>
      <c r="G175" s="33"/>
      <c r="H175" s="33"/>
      <c r="I175" s="176"/>
      <c r="J175" s="33"/>
      <c r="K175" s="33"/>
      <c r="L175" s="36"/>
      <c r="M175" s="177"/>
      <c r="N175" s="178"/>
      <c r="O175" s="68"/>
      <c r="P175" s="68"/>
      <c r="Q175" s="68"/>
      <c r="R175" s="68"/>
      <c r="S175" s="68"/>
      <c r="T175" s="69"/>
      <c r="U175" s="31"/>
      <c r="V175" s="31"/>
      <c r="W175" s="31"/>
      <c r="X175" s="31"/>
      <c r="Y175" s="31"/>
      <c r="Z175" s="31"/>
      <c r="AA175" s="31"/>
      <c r="AB175" s="31"/>
      <c r="AC175" s="31"/>
      <c r="AD175" s="31"/>
      <c r="AE175" s="31"/>
      <c r="AT175" s="14" t="s">
        <v>2801</v>
      </c>
      <c r="AU175" s="14" t="s">
        <v>86</v>
      </c>
    </row>
    <row r="176" spans="1:65" s="2" customFormat="1" ht="24.2" customHeight="1">
      <c r="A176" s="31"/>
      <c r="B176" s="32"/>
      <c r="C176" s="161" t="s">
        <v>238</v>
      </c>
      <c r="D176" s="161" t="s">
        <v>135</v>
      </c>
      <c r="E176" s="162" t="s">
        <v>2892</v>
      </c>
      <c r="F176" s="163" t="s">
        <v>2893</v>
      </c>
      <c r="G176" s="164" t="s">
        <v>172</v>
      </c>
      <c r="H176" s="165">
        <v>100</v>
      </c>
      <c r="I176" s="166"/>
      <c r="J176" s="167">
        <f>ROUND(I176*H176,2)</f>
        <v>0</v>
      </c>
      <c r="K176" s="163" t="s">
        <v>2798</v>
      </c>
      <c r="L176" s="36"/>
      <c r="M176" s="168" t="s">
        <v>1</v>
      </c>
      <c r="N176" s="169" t="s">
        <v>43</v>
      </c>
      <c r="O176" s="68"/>
      <c r="P176" s="170">
        <f>O176*H176</f>
        <v>0</v>
      </c>
      <c r="Q176" s="170">
        <v>0</v>
      </c>
      <c r="R176" s="170">
        <f>Q176*H176</f>
        <v>0</v>
      </c>
      <c r="S176" s="170">
        <v>0</v>
      </c>
      <c r="T176" s="171">
        <f>S176*H176</f>
        <v>0</v>
      </c>
      <c r="U176" s="31"/>
      <c r="V176" s="31"/>
      <c r="W176" s="31"/>
      <c r="X176" s="31"/>
      <c r="Y176" s="31"/>
      <c r="Z176" s="31"/>
      <c r="AA176" s="31"/>
      <c r="AB176" s="31"/>
      <c r="AC176" s="31"/>
      <c r="AD176" s="31"/>
      <c r="AE176" s="31"/>
      <c r="AR176" s="172" t="s">
        <v>140</v>
      </c>
      <c r="AT176" s="172" t="s">
        <v>135</v>
      </c>
      <c r="AU176" s="172" t="s">
        <v>86</v>
      </c>
      <c r="AY176" s="14" t="s">
        <v>141</v>
      </c>
      <c r="BE176" s="173">
        <f>IF(N176="základní",J176,0)</f>
        <v>0</v>
      </c>
      <c r="BF176" s="173">
        <f>IF(N176="snížená",J176,0)</f>
        <v>0</v>
      </c>
      <c r="BG176" s="173">
        <f>IF(N176="zákl. přenesená",J176,0)</f>
        <v>0</v>
      </c>
      <c r="BH176" s="173">
        <f>IF(N176="sníž. přenesená",J176,0)</f>
        <v>0</v>
      </c>
      <c r="BI176" s="173">
        <f>IF(N176="nulová",J176,0)</f>
        <v>0</v>
      </c>
      <c r="BJ176" s="14" t="s">
        <v>86</v>
      </c>
      <c r="BK176" s="173">
        <f>ROUND(I176*H176,2)</f>
        <v>0</v>
      </c>
      <c r="BL176" s="14" t="s">
        <v>140</v>
      </c>
      <c r="BM176" s="172" t="s">
        <v>2894</v>
      </c>
    </row>
    <row r="177" spans="1:65" s="2" customFormat="1" ht="19.5">
      <c r="A177" s="31"/>
      <c r="B177" s="32"/>
      <c r="C177" s="33"/>
      <c r="D177" s="174" t="s">
        <v>143</v>
      </c>
      <c r="E177" s="33"/>
      <c r="F177" s="175" t="s">
        <v>2895</v>
      </c>
      <c r="G177" s="33"/>
      <c r="H177" s="33"/>
      <c r="I177" s="176"/>
      <c r="J177" s="33"/>
      <c r="K177" s="33"/>
      <c r="L177" s="36"/>
      <c r="M177" s="177"/>
      <c r="N177" s="178"/>
      <c r="O177" s="68"/>
      <c r="P177" s="68"/>
      <c r="Q177" s="68"/>
      <c r="R177" s="68"/>
      <c r="S177" s="68"/>
      <c r="T177" s="69"/>
      <c r="U177" s="31"/>
      <c r="V177" s="31"/>
      <c r="W177" s="31"/>
      <c r="X177" s="31"/>
      <c r="Y177" s="31"/>
      <c r="Z177" s="31"/>
      <c r="AA177" s="31"/>
      <c r="AB177" s="31"/>
      <c r="AC177" s="31"/>
      <c r="AD177" s="31"/>
      <c r="AE177" s="31"/>
      <c r="AT177" s="14" t="s">
        <v>143</v>
      </c>
      <c r="AU177" s="14" t="s">
        <v>86</v>
      </c>
    </row>
    <row r="178" spans="1:65" s="2" customFormat="1">
      <c r="A178" s="31"/>
      <c r="B178" s="32"/>
      <c r="C178" s="33"/>
      <c r="D178" s="204" t="s">
        <v>2801</v>
      </c>
      <c r="E178" s="33"/>
      <c r="F178" s="205" t="s">
        <v>2896</v>
      </c>
      <c r="G178" s="33"/>
      <c r="H178" s="33"/>
      <c r="I178" s="176"/>
      <c r="J178" s="33"/>
      <c r="K178" s="33"/>
      <c r="L178" s="36"/>
      <c r="M178" s="177"/>
      <c r="N178" s="178"/>
      <c r="O178" s="68"/>
      <c r="P178" s="68"/>
      <c r="Q178" s="68"/>
      <c r="R178" s="68"/>
      <c r="S178" s="68"/>
      <c r="T178" s="69"/>
      <c r="U178" s="31"/>
      <c r="V178" s="31"/>
      <c r="W178" s="31"/>
      <c r="X178" s="31"/>
      <c r="Y178" s="31"/>
      <c r="Z178" s="31"/>
      <c r="AA178" s="31"/>
      <c r="AB178" s="31"/>
      <c r="AC178" s="31"/>
      <c r="AD178" s="31"/>
      <c r="AE178" s="31"/>
      <c r="AT178" s="14" t="s">
        <v>2801</v>
      </c>
      <c r="AU178" s="14" t="s">
        <v>86</v>
      </c>
    </row>
    <row r="179" spans="1:65" s="2" customFormat="1" ht="16.5" customHeight="1">
      <c r="A179" s="31"/>
      <c r="B179" s="32"/>
      <c r="C179" s="206" t="s">
        <v>7</v>
      </c>
      <c r="D179" s="206" t="s">
        <v>2897</v>
      </c>
      <c r="E179" s="207" t="s">
        <v>2898</v>
      </c>
      <c r="F179" s="208" t="s">
        <v>2899</v>
      </c>
      <c r="G179" s="209" t="s">
        <v>1700</v>
      </c>
      <c r="H179" s="210">
        <v>20</v>
      </c>
      <c r="I179" s="211"/>
      <c r="J179" s="212">
        <f>ROUND(I179*H179,2)</f>
        <v>0</v>
      </c>
      <c r="K179" s="208" t="s">
        <v>2798</v>
      </c>
      <c r="L179" s="213"/>
      <c r="M179" s="214" t="s">
        <v>1</v>
      </c>
      <c r="N179" s="215" t="s">
        <v>43</v>
      </c>
      <c r="O179" s="68"/>
      <c r="P179" s="170">
        <f>O179*H179</f>
        <v>0</v>
      </c>
      <c r="Q179" s="170">
        <v>1</v>
      </c>
      <c r="R179" s="170">
        <f>Q179*H179</f>
        <v>20</v>
      </c>
      <c r="S179" s="170">
        <v>0</v>
      </c>
      <c r="T179" s="171">
        <f>S179*H179</f>
        <v>0</v>
      </c>
      <c r="U179" s="31"/>
      <c r="V179" s="31"/>
      <c r="W179" s="31"/>
      <c r="X179" s="31"/>
      <c r="Y179" s="31"/>
      <c r="Z179" s="31"/>
      <c r="AA179" s="31"/>
      <c r="AB179" s="31"/>
      <c r="AC179" s="31"/>
      <c r="AD179" s="31"/>
      <c r="AE179" s="31"/>
      <c r="AR179" s="172" t="s">
        <v>175</v>
      </c>
      <c r="AT179" s="172" t="s">
        <v>2897</v>
      </c>
      <c r="AU179" s="172" t="s">
        <v>86</v>
      </c>
      <c r="AY179" s="14" t="s">
        <v>141</v>
      </c>
      <c r="BE179" s="173">
        <f>IF(N179="základní",J179,0)</f>
        <v>0</v>
      </c>
      <c r="BF179" s="173">
        <f>IF(N179="snížená",J179,0)</f>
        <v>0</v>
      </c>
      <c r="BG179" s="173">
        <f>IF(N179="zákl. přenesená",J179,0)</f>
        <v>0</v>
      </c>
      <c r="BH179" s="173">
        <f>IF(N179="sníž. přenesená",J179,0)</f>
        <v>0</v>
      </c>
      <c r="BI179" s="173">
        <f>IF(N179="nulová",J179,0)</f>
        <v>0</v>
      </c>
      <c r="BJ179" s="14" t="s">
        <v>86</v>
      </c>
      <c r="BK179" s="173">
        <f>ROUND(I179*H179,2)</f>
        <v>0</v>
      </c>
      <c r="BL179" s="14" t="s">
        <v>140</v>
      </c>
      <c r="BM179" s="172" t="s">
        <v>2900</v>
      </c>
    </row>
    <row r="180" spans="1:65" s="2" customFormat="1">
      <c r="A180" s="31"/>
      <c r="B180" s="32"/>
      <c r="C180" s="33"/>
      <c r="D180" s="174" t="s">
        <v>143</v>
      </c>
      <c r="E180" s="33"/>
      <c r="F180" s="175" t="s">
        <v>2899</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143</v>
      </c>
      <c r="AU180" s="14" t="s">
        <v>86</v>
      </c>
    </row>
    <row r="181" spans="1:65" s="2" customFormat="1" ht="24.2" customHeight="1">
      <c r="A181" s="31"/>
      <c r="B181" s="32"/>
      <c r="C181" s="206" t="s">
        <v>249</v>
      </c>
      <c r="D181" s="206" t="s">
        <v>2897</v>
      </c>
      <c r="E181" s="207" t="s">
        <v>2901</v>
      </c>
      <c r="F181" s="208" t="s">
        <v>2902</v>
      </c>
      <c r="G181" s="209" t="s">
        <v>1700</v>
      </c>
      <c r="H181" s="210">
        <v>10</v>
      </c>
      <c r="I181" s="211"/>
      <c r="J181" s="212">
        <f>ROUND(I181*H181,2)</f>
        <v>0</v>
      </c>
      <c r="K181" s="208" t="s">
        <v>2798</v>
      </c>
      <c r="L181" s="213"/>
      <c r="M181" s="214" t="s">
        <v>1</v>
      </c>
      <c r="N181" s="215" t="s">
        <v>43</v>
      </c>
      <c r="O181" s="68"/>
      <c r="P181" s="170">
        <f>O181*H181</f>
        <v>0</v>
      </c>
      <c r="Q181" s="170">
        <v>1</v>
      </c>
      <c r="R181" s="170">
        <f>Q181*H181</f>
        <v>10</v>
      </c>
      <c r="S181" s="170">
        <v>0</v>
      </c>
      <c r="T181" s="171">
        <f>S181*H181</f>
        <v>0</v>
      </c>
      <c r="U181" s="31"/>
      <c r="V181" s="31"/>
      <c r="W181" s="31"/>
      <c r="X181" s="31"/>
      <c r="Y181" s="31"/>
      <c r="Z181" s="31"/>
      <c r="AA181" s="31"/>
      <c r="AB181" s="31"/>
      <c r="AC181" s="31"/>
      <c r="AD181" s="31"/>
      <c r="AE181" s="31"/>
      <c r="AR181" s="172" t="s">
        <v>175</v>
      </c>
      <c r="AT181" s="172" t="s">
        <v>2897</v>
      </c>
      <c r="AU181" s="172" t="s">
        <v>86</v>
      </c>
      <c r="AY181" s="14" t="s">
        <v>141</v>
      </c>
      <c r="BE181" s="173">
        <f>IF(N181="základní",J181,0)</f>
        <v>0</v>
      </c>
      <c r="BF181" s="173">
        <f>IF(N181="snížená",J181,0)</f>
        <v>0</v>
      </c>
      <c r="BG181" s="173">
        <f>IF(N181="zákl. přenesená",J181,0)</f>
        <v>0</v>
      </c>
      <c r="BH181" s="173">
        <f>IF(N181="sníž. přenesená",J181,0)</f>
        <v>0</v>
      </c>
      <c r="BI181" s="173">
        <f>IF(N181="nulová",J181,0)</f>
        <v>0</v>
      </c>
      <c r="BJ181" s="14" t="s">
        <v>86</v>
      </c>
      <c r="BK181" s="173">
        <f>ROUND(I181*H181,2)</f>
        <v>0</v>
      </c>
      <c r="BL181" s="14" t="s">
        <v>140</v>
      </c>
      <c r="BM181" s="172" t="s">
        <v>2903</v>
      </c>
    </row>
    <row r="182" spans="1:65" s="2" customFormat="1" ht="19.5">
      <c r="A182" s="31"/>
      <c r="B182" s="32"/>
      <c r="C182" s="33"/>
      <c r="D182" s="174" t="s">
        <v>143</v>
      </c>
      <c r="E182" s="33"/>
      <c r="F182" s="175" t="s">
        <v>2902</v>
      </c>
      <c r="G182" s="33"/>
      <c r="H182" s="33"/>
      <c r="I182" s="176"/>
      <c r="J182" s="33"/>
      <c r="K182" s="33"/>
      <c r="L182" s="36"/>
      <c r="M182" s="177"/>
      <c r="N182" s="178"/>
      <c r="O182" s="68"/>
      <c r="P182" s="68"/>
      <c r="Q182" s="68"/>
      <c r="R182" s="68"/>
      <c r="S182" s="68"/>
      <c r="T182" s="69"/>
      <c r="U182" s="31"/>
      <c r="V182" s="31"/>
      <c r="W182" s="31"/>
      <c r="X182" s="31"/>
      <c r="Y182" s="31"/>
      <c r="Z182" s="31"/>
      <c r="AA182" s="31"/>
      <c r="AB182" s="31"/>
      <c r="AC182" s="31"/>
      <c r="AD182" s="31"/>
      <c r="AE182" s="31"/>
      <c r="AT182" s="14" t="s">
        <v>143</v>
      </c>
      <c r="AU182" s="14" t="s">
        <v>86</v>
      </c>
    </row>
    <row r="183" spans="1:65" s="2" customFormat="1" ht="24.2" customHeight="1">
      <c r="A183" s="31"/>
      <c r="B183" s="32"/>
      <c r="C183" s="206" t="s">
        <v>255</v>
      </c>
      <c r="D183" s="206" t="s">
        <v>2897</v>
      </c>
      <c r="E183" s="207" t="s">
        <v>2904</v>
      </c>
      <c r="F183" s="208" t="s">
        <v>2905</v>
      </c>
      <c r="G183" s="209" t="s">
        <v>1700</v>
      </c>
      <c r="H183" s="210">
        <v>5</v>
      </c>
      <c r="I183" s="211"/>
      <c r="J183" s="212">
        <f>ROUND(I183*H183,2)</f>
        <v>0</v>
      </c>
      <c r="K183" s="208" t="s">
        <v>2798</v>
      </c>
      <c r="L183" s="213"/>
      <c r="M183" s="214" t="s">
        <v>1</v>
      </c>
      <c r="N183" s="215" t="s">
        <v>43</v>
      </c>
      <c r="O183" s="68"/>
      <c r="P183" s="170">
        <f>O183*H183</f>
        <v>0</v>
      </c>
      <c r="Q183" s="170">
        <v>1</v>
      </c>
      <c r="R183" s="170">
        <f>Q183*H183</f>
        <v>5</v>
      </c>
      <c r="S183" s="170">
        <v>0</v>
      </c>
      <c r="T183" s="171">
        <f>S183*H183</f>
        <v>0</v>
      </c>
      <c r="U183" s="31"/>
      <c r="V183" s="31"/>
      <c r="W183" s="31"/>
      <c r="X183" s="31"/>
      <c r="Y183" s="31"/>
      <c r="Z183" s="31"/>
      <c r="AA183" s="31"/>
      <c r="AB183" s="31"/>
      <c r="AC183" s="31"/>
      <c r="AD183" s="31"/>
      <c r="AE183" s="31"/>
      <c r="AR183" s="172" t="s">
        <v>175</v>
      </c>
      <c r="AT183" s="172" t="s">
        <v>2897</v>
      </c>
      <c r="AU183" s="172" t="s">
        <v>86</v>
      </c>
      <c r="AY183" s="14" t="s">
        <v>141</v>
      </c>
      <c r="BE183" s="173">
        <f>IF(N183="základní",J183,0)</f>
        <v>0</v>
      </c>
      <c r="BF183" s="173">
        <f>IF(N183="snížená",J183,0)</f>
        <v>0</v>
      </c>
      <c r="BG183" s="173">
        <f>IF(N183="zákl. přenesená",J183,0)</f>
        <v>0</v>
      </c>
      <c r="BH183" s="173">
        <f>IF(N183="sníž. přenesená",J183,0)</f>
        <v>0</v>
      </c>
      <c r="BI183" s="173">
        <f>IF(N183="nulová",J183,0)</f>
        <v>0</v>
      </c>
      <c r="BJ183" s="14" t="s">
        <v>86</v>
      </c>
      <c r="BK183" s="173">
        <f>ROUND(I183*H183,2)</f>
        <v>0</v>
      </c>
      <c r="BL183" s="14" t="s">
        <v>140</v>
      </c>
      <c r="BM183" s="172" t="s">
        <v>2906</v>
      </c>
    </row>
    <row r="184" spans="1:65" s="2" customFormat="1">
      <c r="A184" s="31"/>
      <c r="B184" s="32"/>
      <c r="C184" s="33"/>
      <c r="D184" s="174" t="s">
        <v>143</v>
      </c>
      <c r="E184" s="33"/>
      <c r="F184" s="175" t="s">
        <v>2905</v>
      </c>
      <c r="G184" s="33"/>
      <c r="H184" s="33"/>
      <c r="I184" s="176"/>
      <c r="J184" s="33"/>
      <c r="K184" s="33"/>
      <c r="L184" s="36"/>
      <c r="M184" s="177"/>
      <c r="N184" s="178"/>
      <c r="O184" s="68"/>
      <c r="P184" s="68"/>
      <c r="Q184" s="68"/>
      <c r="R184" s="68"/>
      <c r="S184" s="68"/>
      <c r="T184" s="69"/>
      <c r="U184" s="31"/>
      <c r="V184" s="31"/>
      <c r="W184" s="31"/>
      <c r="X184" s="31"/>
      <c r="Y184" s="31"/>
      <c r="Z184" s="31"/>
      <c r="AA184" s="31"/>
      <c r="AB184" s="31"/>
      <c r="AC184" s="31"/>
      <c r="AD184" s="31"/>
      <c r="AE184" s="31"/>
      <c r="AT184" s="14" t="s">
        <v>143</v>
      </c>
      <c r="AU184" s="14" t="s">
        <v>86</v>
      </c>
    </row>
    <row r="185" spans="1:65" s="2" customFormat="1" ht="21.75" customHeight="1">
      <c r="A185" s="31"/>
      <c r="B185" s="32"/>
      <c r="C185" s="206" t="s">
        <v>260</v>
      </c>
      <c r="D185" s="206" t="s">
        <v>2897</v>
      </c>
      <c r="E185" s="207" t="s">
        <v>2907</v>
      </c>
      <c r="F185" s="208" t="s">
        <v>2908</v>
      </c>
      <c r="G185" s="209" t="s">
        <v>1700</v>
      </c>
      <c r="H185" s="210">
        <v>10</v>
      </c>
      <c r="I185" s="211"/>
      <c r="J185" s="212">
        <f>ROUND(I185*H185,2)</f>
        <v>0</v>
      </c>
      <c r="K185" s="208" t="s">
        <v>2798</v>
      </c>
      <c r="L185" s="213"/>
      <c r="M185" s="214" t="s">
        <v>1</v>
      </c>
      <c r="N185" s="215" t="s">
        <v>43</v>
      </c>
      <c r="O185" s="68"/>
      <c r="P185" s="170">
        <f>O185*H185</f>
        <v>0</v>
      </c>
      <c r="Q185" s="170">
        <v>1</v>
      </c>
      <c r="R185" s="170">
        <f>Q185*H185</f>
        <v>10</v>
      </c>
      <c r="S185" s="170">
        <v>0</v>
      </c>
      <c r="T185" s="171">
        <f>S185*H185</f>
        <v>0</v>
      </c>
      <c r="U185" s="31"/>
      <c r="V185" s="31"/>
      <c r="W185" s="31"/>
      <c r="X185" s="31"/>
      <c r="Y185" s="31"/>
      <c r="Z185" s="31"/>
      <c r="AA185" s="31"/>
      <c r="AB185" s="31"/>
      <c r="AC185" s="31"/>
      <c r="AD185" s="31"/>
      <c r="AE185" s="31"/>
      <c r="AR185" s="172" t="s">
        <v>175</v>
      </c>
      <c r="AT185" s="172" t="s">
        <v>2897</v>
      </c>
      <c r="AU185" s="172" t="s">
        <v>86</v>
      </c>
      <c r="AY185" s="14" t="s">
        <v>141</v>
      </c>
      <c r="BE185" s="173">
        <f>IF(N185="základní",J185,0)</f>
        <v>0</v>
      </c>
      <c r="BF185" s="173">
        <f>IF(N185="snížená",J185,0)</f>
        <v>0</v>
      </c>
      <c r="BG185" s="173">
        <f>IF(N185="zákl. přenesená",J185,0)</f>
        <v>0</v>
      </c>
      <c r="BH185" s="173">
        <f>IF(N185="sníž. přenesená",J185,0)</f>
        <v>0</v>
      </c>
      <c r="BI185" s="173">
        <f>IF(N185="nulová",J185,0)</f>
        <v>0</v>
      </c>
      <c r="BJ185" s="14" t="s">
        <v>86</v>
      </c>
      <c r="BK185" s="173">
        <f>ROUND(I185*H185,2)</f>
        <v>0</v>
      </c>
      <c r="BL185" s="14" t="s">
        <v>140</v>
      </c>
      <c r="BM185" s="172" t="s">
        <v>2909</v>
      </c>
    </row>
    <row r="186" spans="1:65" s="2" customFormat="1">
      <c r="A186" s="31"/>
      <c r="B186" s="32"/>
      <c r="C186" s="33"/>
      <c r="D186" s="174" t="s">
        <v>143</v>
      </c>
      <c r="E186" s="33"/>
      <c r="F186" s="175" t="s">
        <v>2908</v>
      </c>
      <c r="G186" s="33"/>
      <c r="H186" s="33"/>
      <c r="I186" s="176"/>
      <c r="J186" s="33"/>
      <c r="K186" s="33"/>
      <c r="L186" s="36"/>
      <c r="M186" s="180"/>
      <c r="N186" s="181"/>
      <c r="O186" s="182"/>
      <c r="P186" s="182"/>
      <c r="Q186" s="182"/>
      <c r="R186" s="182"/>
      <c r="S186" s="182"/>
      <c r="T186" s="183"/>
      <c r="U186" s="31"/>
      <c r="V186" s="31"/>
      <c r="W186" s="31"/>
      <c r="X186" s="31"/>
      <c r="Y186" s="31"/>
      <c r="Z186" s="31"/>
      <c r="AA186" s="31"/>
      <c r="AB186" s="31"/>
      <c r="AC186" s="31"/>
      <c r="AD186" s="31"/>
      <c r="AE186" s="31"/>
      <c r="AT186" s="14" t="s">
        <v>143</v>
      </c>
      <c r="AU186" s="14" t="s">
        <v>86</v>
      </c>
    </row>
    <row r="187" spans="1:65" s="2" customFormat="1" ht="6.95" customHeight="1">
      <c r="A187" s="31"/>
      <c r="B187" s="51"/>
      <c r="C187" s="52"/>
      <c r="D187" s="52"/>
      <c r="E187" s="52"/>
      <c r="F187" s="52"/>
      <c r="G187" s="52"/>
      <c r="H187" s="52"/>
      <c r="I187" s="52"/>
      <c r="J187" s="52"/>
      <c r="K187" s="52"/>
      <c r="L187" s="36"/>
      <c r="M187" s="31"/>
      <c r="O187" s="31"/>
      <c r="P187" s="31"/>
      <c r="Q187" s="31"/>
      <c r="R187" s="31"/>
      <c r="S187" s="31"/>
      <c r="T187" s="31"/>
      <c r="U187" s="31"/>
      <c r="V187" s="31"/>
      <c r="W187" s="31"/>
      <c r="X187" s="31"/>
      <c r="Y187" s="31"/>
      <c r="Z187" s="31"/>
      <c r="AA187" s="31"/>
      <c r="AB187" s="31"/>
      <c r="AC187" s="31"/>
      <c r="AD187" s="31"/>
      <c r="AE187" s="31"/>
    </row>
  </sheetData>
  <sheetProtection algorithmName="SHA-512" hashValue="jxUZRnUtgmFSxdd9bF24r+kGjO+SeOP78kUcrhHvbmbUAG9p0KySkKvwerAUcQG6lHUd7gExixxKFE2+nWETcg==" saltValue="ixl+hq+ZXG1JFXGiMJxSLqVVmBI4OWmrd3Aaux7G9DprEbfUxKDMmy4PmKMPnkZKRA13jbYEJUZi68Hnr2bW5g==" spinCount="100000" sheet="1" objects="1" scenarios="1" formatColumns="0" formatRows="0" autoFilter="0"/>
  <autoFilter ref="C116:K186" xr:uid="{00000000-0009-0000-0000-000003000000}"/>
  <mergeCells count="9">
    <mergeCell ref="E87:H87"/>
    <mergeCell ref="E107:H107"/>
    <mergeCell ref="E109:H109"/>
    <mergeCell ref="L2:V2"/>
    <mergeCell ref="E7:H7"/>
    <mergeCell ref="E9:H9"/>
    <mergeCell ref="E18:H18"/>
    <mergeCell ref="E27:H27"/>
    <mergeCell ref="E85:H85"/>
  </mergeCells>
  <hyperlinks>
    <hyperlink ref="F121" r:id="rId1" xr:uid="{00000000-0004-0000-0300-000000000000}"/>
    <hyperlink ref="F124" r:id="rId2" xr:uid="{00000000-0004-0000-0300-000001000000}"/>
    <hyperlink ref="F127" r:id="rId3" xr:uid="{00000000-0004-0000-0300-000002000000}"/>
    <hyperlink ref="F130" r:id="rId4" xr:uid="{00000000-0004-0000-0300-000003000000}"/>
    <hyperlink ref="F133" r:id="rId5" xr:uid="{00000000-0004-0000-0300-000004000000}"/>
    <hyperlink ref="F136" r:id="rId6" xr:uid="{00000000-0004-0000-0300-000005000000}"/>
    <hyperlink ref="F139" r:id="rId7" xr:uid="{00000000-0004-0000-0300-000006000000}"/>
    <hyperlink ref="F142" r:id="rId8" xr:uid="{00000000-0004-0000-0300-000007000000}"/>
    <hyperlink ref="F145" r:id="rId9" xr:uid="{00000000-0004-0000-0300-000008000000}"/>
    <hyperlink ref="F148" r:id="rId10" xr:uid="{00000000-0004-0000-0300-000009000000}"/>
    <hyperlink ref="F151" r:id="rId11" xr:uid="{00000000-0004-0000-0300-00000A000000}"/>
    <hyperlink ref="F154" r:id="rId12" xr:uid="{00000000-0004-0000-0300-00000B000000}"/>
    <hyperlink ref="F157" r:id="rId13" xr:uid="{00000000-0004-0000-0300-00000C000000}"/>
    <hyperlink ref="F160" r:id="rId14" xr:uid="{00000000-0004-0000-0300-00000D000000}"/>
    <hyperlink ref="F163" r:id="rId15" xr:uid="{00000000-0004-0000-0300-00000E000000}"/>
    <hyperlink ref="F166" r:id="rId16" xr:uid="{00000000-0004-0000-0300-00000F000000}"/>
    <hyperlink ref="F169" r:id="rId17" xr:uid="{00000000-0004-0000-0300-000010000000}"/>
    <hyperlink ref="F172" r:id="rId18" xr:uid="{00000000-0004-0000-0300-000011000000}"/>
    <hyperlink ref="F175" r:id="rId19" xr:uid="{00000000-0004-0000-0300-000012000000}"/>
    <hyperlink ref="F178" r:id="rId20" xr:uid="{00000000-0004-0000-0300-00001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3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97</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2910</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ROUND(J116,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ROUND((SUM(BE116:BE136)),  2)</f>
        <v>0</v>
      </c>
      <c r="G33" s="31"/>
      <c r="H33" s="31"/>
      <c r="I33" s="127">
        <v>0.21</v>
      </c>
      <c r="J33" s="126">
        <f>ROUND(((SUM(BE116:BE136))*I33),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ROUND((SUM(BF116:BF136)),  2)</f>
        <v>0</v>
      </c>
      <c r="G34" s="31"/>
      <c r="H34" s="31"/>
      <c r="I34" s="127">
        <v>0.15</v>
      </c>
      <c r="J34" s="126">
        <f>ROUND(((SUM(BF116:BF136))*I34),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ROUND((SUM(BG116:BG136)),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ROUND((SUM(BH116:BH136)),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ROUND((SUM(BI116:BI136)),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A.4 - Manipulace s materiálem</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J116</f>
        <v>0</v>
      </c>
      <c r="K96" s="33"/>
      <c r="L96" s="48"/>
      <c r="S96" s="31"/>
      <c r="T96" s="31"/>
      <c r="U96" s="31"/>
      <c r="V96" s="31"/>
      <c r="W96" s="31"/>
      <c r="X96" s="31"/>
      <c r="Y96" s="31"/>
      <c r="Z96" s="31"/>
      <c r="AA96" s="31"/>
      <c r="AB96" s="31"/>
      <c r="AC96" s="31"/>
      <c r="AD96" s="31"/>
      <c r="AE96" s="31"/>
      <c r="AU96" s="14" t="s">
        <v>121</v>
      </c>
    </row>
    <row r="97" spans="1:31" s="2" customFormat="1" ht="21.7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31" s="2" customFormat="1" ht="6.95" hidden="1" customHeight="1">
      <c r="A98" s="31"/>
      <c r="B98" s="51"/>
      <c r="C98" s="52"/>
      <c r="D98" s="52"/>
      <c r="E98" s="52"/>
      <c r="F98" s="52"/>
      <c r="G98" s="52"/>
      <c r="H98" s="52"/>
      <c r="I98" s="52"/>
      <c r="J98" s="52"/>
      <c r="K98" s="52"/>
      <c r="L98" s="48"/>
      <c r="S98" s="31"/>
      <c r="T98" s="31"/>
      <c r="U98" s="31"/>
      <c r="V98" s="31"/>
      <c r="W98" s="31"/>
      <c r="X98" s="31"/>
      <c r="Y98" s="31"/>
      <c r="Z98" s="31"/>
      <c r="AA98" s="31"/>
      <c r="AB98" s="31"/>
      <c r="AC98" s="31"/>
      <c r="AD98" s="31"/>
      <c r="AE98" s="31"/>
    </row>
    <row r="99" spans="1:31" hidden="1"/>
    <row r="100" spans="1:31" hidden="1"/>
    <row r="101" spans="1:31" hidden="1"/>
    <row r="102" spans="1:31" s="2" customFormat="1" ht="6.95" customHeight="1">
      <c r="A102" s="31"/>
      <c r="B102" s="53"/>
      <c r="C102" s="54"/>
      <c r="D102" s="54"/>
      <c r="E102" s="54"/>
      <c r="F102" s="54"/>
      <c r="G102" s="54"/>
      <c r="H102" s="54"/>
      <c r="I102" s="54"/>
      <c r="J102" s="54"/>
      <c r="K102" s="54"/>
      <c r="L102" s="48"/>
      <c r="S102" s="31"/>
      <c r="T102" s="31"/>
      <c r="U102" s="31"/>
      <c r="V102" s="31"/>
      <c r="W102" s="31"/>
      <c r="X102" s="31"/>
      <c r="Y102" s="31"/>
      <c r="Z102" s="31"/>
      <c r="AA102" s="31"/>
      <c r="AB102" s="31"/>
      <c r="AC102" s="31"/>
      <c r="AD102" s="31"/>
      <c r="AE102" s="31"/>
    </row>
    <row r="103" spans="1:31" s="2" customFormat="1" ht="24.95" customHeight="1">
      <c r="A103" s="31"/>
      <c r="B103" s="32"/>
      <c r="C103" s="20" t="s">
        <v>122</v>
      </c>
      <c r="D103" s="33"/>
      <c r="E103" s="33"/>
      <c r="F103" s="33"/>
      <c r="G103" s="33"/>
      <c r="H103" s="33"/>
      <c r="I103" s="33"/>
      <c r="J103" s="33"/>
      <c r="K103" s="33"/>
      <c r="L103" s="48"/>
      <c r="S103" s="31"/>
      <c r="T103" s="31"/>
      <c r="U103" s="31"/>
      <c r="V103" s="31"/>
      <c r="W103" s="31"/>
      <c r="X103" s="31"/>
      <c r="Y103" s="31"/>
      <c r="Z103" s="31"/>
      <c r="AA103" s="31"/>
      <c r="AB103" s="31"/>
      <c r="AC103" s="31"/>
      <c r="AD103" s="31"/>
      <c r="AE103" s="31"/>
    </row>
    <row r="104" spans="1:31" s="2" customFormat="1" ht="6.95" customHeight="1">
      <c r="A104" s="31"/>
      <c r="B104" s="32"/>
      <c r="C104" s="33"/>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12" customHeight="1">
      <c r="A105" s="31"/>
      <c r="B105" s="32"/>
      <c r="C105" s="26" t="s">
        <v>16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6.5" customHeight="1">
      <c r="A106" s="31"/>
      <c r="B106" s="32"/>
      <c r="C106" s="33"/>
      <c r="D106" s="33"/>
      <c r="E106" s="270" t="str">
        <f>E7</f>
        <v>Údržba, opravy a odstraňování závad u ST OŘ UNL 2022 - 2023</v>
      </c>
      <c r="F106" s="271"/>
      <c r="G106" s="271"/>
      <c r="H106" s="271"/>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115</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58" t="str">
        <f>E9</f>
        <v>A.4 - Manipulace s materiálem</v>
      </c>
      <c r="F108" s="269"/>
      <c r="G108" s="269"/>
      <c r="H108" s="269"/>
      <c r="I108" s="33"/>
      <c r="J108" s="33"/>
      <c r="K108" s="33"/>
      <c r="L108" s="48"/>
      <c r="S108" s="31"/>
      <c r="T108" s="31"/>
      <c r="U108" s="31"/>
      <c r="V108" s="31"/>
      <c r="W108" s="31"/>
      <c r="X108" s="31"/>
      <c r="Y108" s="31"/>
      <c r="Z108" s="31"/>
      <c r="AA108" s="31"/>
      <c r="AB108" s="31"/>
      <c r="AC108" s="31"/>
      <c r="AD108" s="31"/>
      <c r="AE108" s="31"/>
    </row>
    <row r="109" spans="1:31"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20</v>
      </c>
      <c r="D110" s="33"/>
      <c r="E110" s="33"/>
      <c r="F110" s="24" t="str">
        <f>F12</f>
        <v>Oblast č.4; Správa tratí Karlovy Vary</v>
      </c>
      <c r="G110" s="33"/>
      <c r="H110" s="33"/>
      <c r="I110" s="26" t="s">
        <v>22</v>
      </c>
      <c r="J110" s="63" t="str">
        <f>IF(J12="","",J12)</f>
        <v>30. 7. 2021</v>
      </c>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5.2" customHeight="1">
      <c r="A112" s="31"/>
      <c r="B112" s="32"/>
      <c r="C112" s="26" t="s">
        <v>24</v>
      </c>
      <c r="D112" s="33"/>
      <c r="E112" s="33"/>
      <c r="F112" s="24" t="str">
        <f>E15</f>
        <v>Správa železnic,s.o.;OŘ ÚNL-ST Karlovy Vary</v>
      </c>
      <c r="G112" s="33"/>
      <c r="H112" s="33"/>
      <c r="I112" s="26" t="s">
        <v>32</v>
      </c>
      <c r="J112" s="29" t="str">
        <f>E21</f>
        <v xml:space="preserve"> </v>
      </c>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30</v>
      </c>
      <c r="D113" s="33"/>
      <c r="E113" s="33"/>
      <c r="F113" s="24" t="str">
        <f>IF(E18="","",E18)</f>
        <v>Vyplň údaj</v>
      </c>
      <c r="G113" s="33"/>
      <c r="H113" s="33"/>
      <c r="I113" s="26" t="s">
        <v>35</v>
      </c>
      <c r="J113" s="29" t="str">
        <f>E24</f>
        <v>Pavlína Liprtová</v>
      </c>
      <c r="K113" s="33"/>
      <c r="L113" s="48"/>
      <c r="S113" s="31"/>
      <c r="T113" s="31"/>
      <c r="U113" s="31"/>
      <c r="V113" s="31"/>
      <c r="W113" s="31"/>
      <c r="X113" s="31"/>
      <c r="Y113" s="31"/>
      <c r="Z113" s="31"/>
      <c r="AA113" s="31"/>
      <c r="AB113" s="31"/>
      <c r="AC113" s="31"/>
      <c r="AD113" s="31"/>
      <c r="AE113" s="31"/>
    </row>
    <row r="114" spans="1:65" s="2" customFormat="1" ht="10.3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9" customFormat="1" ht="29.25" customHeight="1">
      <c r="A115" s="150"/>
      <c r="B115" s="151"/>
      <c r="C115" s="152" t="s">
        <v>123</v>
      </c>
      <c r="D115" s="153" t="s">
        <v>63</v>
      </c>
      <c r="E115" s="153" t="s">
        <v>59</v>
      </c>
      <c r="F115" s="153" t="s">
        <v>60</v>
      </c>
      <c r="G115" s="153" t="s">
        <v>124</v>
      </c>
      <c r="H115" s="153" t="s">
        <v>125</v>
      </c>
      <c r="I115" s="153" t="s">
        <v>126</v>
      </c>
      <c r="J115" s="153" t="s">
        <v>119</v>
      </c>
      <c r="K115" s="154" t="s">
        <v>127</v>
      </c>
      <c r="L115" s="155"/>
      <c r="M115" s="72" t="s">
        <v>1</v>
      </c>
      <c r="N115" s="73" t="s">
        <v>42</v>
      </c>
      <c r="O115" s="73" t="s">
        <v>128</v>
      </c>
      <c r="P115" s="73" t="s">
        <v>129</v>
      </c>
      <c r="Q115" s="73" t="s">
        <v>130</v>
      </c>
      <c r="R115" s="73" t="s">
        <v>131</v>
      </c>
      <c r="S115" s="73" t="s">
        <v>132</v>
      </c>
      <c r="T115" s="74" t="s">
        <v>133</v>
      </c>
      <c r="U115" s="150"/>
      <c r="V115" s="150"/>
      <c r="W115" s="150"/>
      <c r="X115" s="150"/>
      <c r="Y115" s="150"/>
      <c r="Z115" s="150"/>
      <c r="AA115" s="150"/>
      <c r="AB115" s="150"/>
      <c r="AC115" s="150"/>
      <c r="AD115" s="150"/>
      <c r="AE115" s="150"/>
    </row>
    <row r="116" spans="1:65" s="2" customFormat="1" ht="22.9" customHeight="1">
      <c r="A116" s="31"/>
      <c r="B116" s="32"/>
      <c r="C116" s="79" t="s">
        <v>134</v>
      </c>
      <c r="D116" s="33"/>
      <c r="E116" s="33"/>
      <c r="F116" s="33"/>
      <c r="G116" s="33"/>
      <c r="H116" s="33"/>
      <c r="I116" s="33"/>
      <c r="J116" s="156">
        <f>BK116</f>
        <v>0</v>
      </c>
      <c r="K116" s="33"/>
      <c r="L116" s="36"/>
      <c r="M116" s="75"/>
      <c r="N116" s="157"/>
      <c r="O116" s="76"/>
      <c r="P116" s="158">
        <f>SUM(P117:P136)</f>
        <v>0</v>
      </c>
      <c r="Q116" s="76"/>
      <c r="R116" s="158">
        <f>SUM(R117:R136)</f>
        <v>0</v>
      </c>
      <c r="S116" s="76"/>
      <c r="T116" s="159">
        <f>SUM(T117:T136)</f>
        <v>0</v>
      </c>
      <c r="U116" s="31"/>
      <c r="V116" s="31"/>
      <c r="W116" s="31"/>
      <c r="X116" s="31"/>
      <c r="Y116" s="31"/>
      <c r="Z116" s="31"/>
      <c r="AA116" s="31"/>
      <c r="AB116" s="31"/>
      <c r="AC116" s="31"/>
      <c r="AD116" s="31"/>
      <c r="AE116" s="31"/>
      <c r="AT116" s="14" t="s">
        <v>77</v>
      </c>
      <c r="AU116" s="14" t="s">
        <v>121</v>
      </c>
      <c r="BK116" s="160">
        <f>SUM(BK117:BK136)</f>
        <v>0</v>
      </c>
    </row>
    <row r="117" spans="1:65" s="2" customFormat="1" ht="16.5" customHeight="1">
      <c r="A117" s="31"/>
      <c r="B117" s="32"/>
      <c r="C117" s="161" t="s">
        <v>86</v>
      </c>
      <c r="D117" s="161" t="s">
        <v>135</v>
      </c>
      <c r="E117" s="162" t="s">
        <v>2911</v>
      </c>
      <c r="F117" s="163" t="s">
        <v>2912</v>
      </c>
      <c r="G117" s="164" t="s">
        <v>1700</v>
      </c>
      <c r="H117" s="165">
        <v>20</v>
      </c>
      <c r="I117" s="166"/>
      <c r="J117" s="167">
        <f>ROUND(I117*H117,2)</f>
        <v>0</v>
      </c>
      <c r="K117" s="163" t="s">
        <v>139</v>
      </c>
      <c r="L117" s="36"/>
      <c r="M117" s="168" t="s">
        <v>1</v>
      </c>
      <c r="N117" s="169" t="s">
        <v>43</v>
      </c>
      <c r="O117" s="68"/>
      <c r="P117" s="170">
        <f>O117*H117</f>
        <v>0</v>
      </c>
      <c r="Q117" s="170">
        <v>0</v>
      </c>
      <c r="R117" s="170">
        <f>Q117*H117</f>
        <v>0</v>
      </c>
      <c r="S117" s="170">
        <v>0</v>
      </c>
      <c r="T117" s="171">
        <f>S117*H117</f>
        <v>0</v>
      </c>
      <c r="U117" s="31"/>
      <c r="V117" s="31"/>
      <c r="W117" s="31"/>
      <c r="X117" s="31"/>
      <c r="Y117" s="31"/>
      <c r="Z117" s="31"/>
      <c r="AA117" s="31"/>
      <c r="AB117" s="31"/>
      <c r="AC117" s="31"/>
      <c r="AD117" s="31"/>
      <c r="AE117" s="31"/>
      <c r="AR117" s="172" t="s">
        <v>140</v>
      </c>
      <c r="AT117" s="172" t="s">
        <v>135</v>
      </c>
      <c r="AU117" s="172" t="s">
        <v>78</v>
      </c>
      <c r="AY117" s="14" t="s">
        <v>141</v>
      </c>
      <c r="BE117" s="173">
        <f>IF(N117="základní",J117,0)</f>
        <v>0</v>
      </c>
      <c r="BF117" s="173">
        <f>IF(N117="snížená",J117,0)</f>
        <v>0</v>
      </c>
      <c r="BG117" s="173">
        <f>IF(N117="zákl. přenesená",J117,0)</f>
        <v>0</v>
      </c>
      <c r="BH117" s="173">
        <f>IF(N117="sníž. přenesená",J117,0)</f>
        <v>0</v>
      </c>
      <c r="BI117" s="173">
        <f>IF(N117="nulová",J117,0)</f>
        <v>0</v>
      </c>
      <c r="BJ117" s="14" t="s">
        <v>86</v>
      </c>
      <c r="BK117" s="173">
        <f>ROUND(I117*H117,2)</f>
        <v>0</v>
      </c>
      <c r="BL117" s="14" t="s">
        <v>140</v>
      </c>
      <c r="BM117" s="172" t="s">
        <v>2913</v>
      </c>
    </row>
    <row r="118" spans="1:65" s="2" customFormat="1" ht="29.25">
      <c r="A118" s="31"/>
      <c r="B118" s="32"/>
      <c r="C118" s="33"/>
      <c r="D118" s="174" t="s">
        <v>143</v>
      </c>
      <c r="E118" s="33"/>
      <c r="F118" s="175" t="s">
        <v>2914</v>
      </c>
      <c r="G118" s="33"/>
      <c r="H118" s="33"/>
      <c r="I118" s="176"/>
      <c r="J118" s="33"/>
      <c r="K118" s="33"/>
      <c r="L118" s="36"/>
      <c r="M118" s="177"/>
      <c r="N118" s="178"/>
      <c r="O118" s="68"/>
      <c r="P118" s="68"/>
      <c r="Q118" s="68"/>
      <c r="R118" s="68"/>
      <c r="S118" s="68"/>
      <c r="T118" s="69"/>
      <c r="U118" s="31"/>
      <c r="V118" s="31"/>
      <c r="W118" s="31"/>
      <c r="X118" s="31"/>
      <c r="Y118" s="31"/>
      <c r="Z118" s="31"/>
      <c r="AA118" s="31"/>
      <c r="AB118" s="31"/>
      <c r="AC118" s="31"/>
      <c r="AD118" s="31"/>
      <c r="AE118" s="31"/>
      <c r="AT118" s="14" t="s">
        <v>143</v>
      </c>
      <c r="AU118" s="14" t="s">
        <v>78</v>
      </c>
    </row>
    <row r="119" spans="1:65" s="2" customFormat="1" ht="16.5" customHeight="1">
      <c r="A119" s="31"/>
      <c r="B119" s="32"/>
      <c r="C119" s="161" t="s">
        <v>88</v>
      </c>
      <c r="D119" s="161" t="s">
        <v>135</v>
      </c>
      <c r="E119" s="162" t="s">
        <v>2915</v>
      </c>
      <c r="F119" s="163" t="s">
        <v>2916</v>
      </c>
      <c r="G119" s="164" t="s">
        <v>1700</v>
      </c>
      <c r="H119" s="165">
        <v>20</v>
      </c>
      <c r="I119" s="166"/>
      <c r="J119" s="167">
        <f>ROUND(I119*H119,2)</f>
        <v>0</v>
      </c>
      <c r="K119" s="163" t="s">
        <v>139</v>
      </c>
      <c r="L119" s="36"/>
      <c r="M119" s="168" t="s">
        <v>1</v>
      </c>
      <c r="N119" s="169" t="s">
        <v>43</v>
      </c>
      <c r="O119" s="68"/>
      <c r="P119" s="170">
        <f>O119*H119</f>
        <v>0</v>
      </c>
      <c r="Q119" s="170">
        <v>0</v>
      </c>
      <c r="R119" s="170">
        <f>Q119*H119</f>
        <v>0</v>
      </c>
      <c r="S119" s="170">
        <v>0</v>
      </c>
      <c r="T119" s="171">
        <f>S119*H119</f>
        <v>0</v>
      </c>
      <c r="U119" s="31"/>
      <c r="V119" s="31"/>
      <c r="W119" s="31"/>
      <c r="X119" s="31"/>
      <c r="Y119" s="31"/>
      <c r="Z119" s="31"/>
      <c r="AA119" s="31"/>
      <c r="AB119" s="31"/>
      <c r="AC119" s="31"/>
      <c r="AD119" s="31"/>
      <c r="AE119" s="31"/>
      <c r="AR119" s="172" t="s">
        <v>140</v>
      </c>
      <c r="AT119" s="172" t="s">
        <v>135</v>
      </c>
      <c r="AU119" s="172" t="s">
        <v>78</v>
      </c>
      <c r="AY119" s="14" t="s">
        <v>141</v>
      </c>
      <c r="BE119" s="173">
        <f>IF(N119="základní",J119,0)</f>
        <v>0</v>
      </c>
      <c r="BF119" s="173">
        <f>IF(N119="snížená",J119,0)</f>
        <v>0</v>
      </c>
      <c r="BG119" s="173">
        <f>IF(N119="zákl. přenesená",J119,0)</f>
        <v>0</v>
      </c>
      <c r="BH119" s="173">
        <f>IF(N119="sníž. přenesená",J119,0)</f>
        <v>0</v>
      </c>
      <c r="BI119" s="173">
        <f>IF(N119="nulová",J119,0)</f>
        <v>0</v>
      </c>
      <c r="BJ119" s="14" t="s">
        <v>86</v>
      </c>
      <c r="BK119" s="173">
        <f>ROUND(I119*H119,2)</f>
        <v>0</v>
      </c>
      <c r="BL119" s="14" t="s">
        <v>140</v>
      </c>
      <c r="BM119" s="172" t="s">
        <v>2917</v>
      </c>
    </row>
    <row r="120" spans="1:65" s="2" customFormat="1" ht="29.25">
      <c r="A120" s="31"/>
      <c r="B120" s="32"/>
      <c r="C120" s="33"/>
      <c r="D120" s="174" t="s">
        <v>143</v>
      </c>
      <c r="E120" s="33"/>
      <c r="F120" s="175" t="s">
        <v>2918</v>
      </c>
      <c r="G120" s="33"/>
      <c r="H120" s="33"/>
      <c r="I120" s="176"/>
      <c r="J120" s="33"/>
      <c r="K120" s="33"/>
      <c r="L120" s="36"/>
      <c r="M120" s="177"/>
      <c r="N120" s="178"/>
      <c r="O120" s="68"/>
      <c r="P120" s="68"/>
      <c r="Q120" s="68"/>
      <c r="R120" s="68"/>
      <c r="S120" s="68"/>
      <c r="T120" s="69"/>
      <c r="U120" s="31"/>
      <c r="V120" s="31"/>
      <c r="W120" s="31"/>
      <c r="X120" s="31"/>
      <c r="Y120" s="31"/>
      <c r="Z120" s="31"/>
      <c r="AA120" s="31"/>
      <c r="AB120" s="31"/>
      <c r="AC120" s="31"/>
      <c r="AD120" s="31"/>
      <c r="AE120" s="31"/>
      <c r="AT120" s="14" t="s">
        <v>143</v>
      </c>
      <c r="AU120" s="14" t="s">
        <v>78</v>
      </c>
    </row>
    <row r="121" spans="1:65" s="2" customFormat="1" ht="16.5" customHeight="1">
      <c r="A121" s="31"/>
      <c r="B121" s="32"/>
      <c r="C121" s="161" t="s">
        <v>150</v>
      </c>
      <c r="D121" s="161" t="s">
        <v>135</v>
      </c>
      <c r="E121" s="162" t="s">
        <v>2919</v>
      </c>
      <c r="F121" s="163" t="s">
        <v>2920</v>
      </c>
      <c r="G121" s="164" t="s">
        <v>1700</v>
      </c>
      <c r="H121" s="165">
        <v>20</v>
      </c>
      <c r="I121" s="166"/>
      <c r="J121" s="167">
        <f>ROUND(I121*H121,2)</f>
        <v>0</v>
      </c>
      <c r="K121" s="163" t="s">
        <v>139</v>
      </c>
      <c r="L121" s="36"/>
      <c r="M121" s="168" t="s">
        <v>1</v>
      </c>
      <c r="N121" s="169" t="s">
        <v>43</v>
      </c>
      <c r="O121" s="68"/>
      <c r="P121" s="170">
        <f>O121*H121</f>
        <v>0</v>
      </c>
      <c r="Q121" s="170">
        <v>0</v>
      </c>
      <c r="R121" s="170">
        <f>Q121*H121</f>
        <v>0</v>
      </c>
      <c r="S121" s="170">
        <v>0</v>
      </c>
      <c r="T121" s="171">
        <f>S121*H121</f>
        <v>0</v>
      </c>
      <c r="U121" s="31"/>
      <c r="V121" s="31"/>
      <c r="W121" s="31"/>
      <c r="X121" s="31"/>
      <c r="Y121" s="31"/>
      <c r="Z121" s="31"/>
      <c r="AA121" s="31"/>
      <c r="AB121" s="31"/>
      <c r="AC121" s="31"/>
      <c r="AD121" s="31"/>
      <c r="AE121" s="31"/>
      <c r="AR121" s="172" t="s">
        <v>140</v>
      </c>
      <c r="AT121" s="172" t="s">
        <v>135</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140</v>
      </c>
      <c r="BM121" s="172" t="s">
        <v>2921</v>
      </c>
    </row>
    <row r="122" spans="1:65" s="2" customFormat="1" ht="19.5">
      <c r="A122" s="31"/>
      <c r="B122" s="32"/>
      <c r="C122" s="33"/>
      <c r="D122" s="174" t="s">
        <v>143</v>
      </c>
      <c r="E122" s="33"/>
      <c r="F122" s="175" t="s">
        <v>2922</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16.5" customHeight="1">
      <c r="A123" s="31"/>
      <c r="B123" s="32"/>
      <c r="C123" s="161" t="s">
        <v>140</v>
      </c>
      <c r="D123" s="161" t="s">
        <v>135</v>
      </c>
      <c r="E123" s="162" t="s">
        <v>2923</v>
      </c>
      <c r="F123" s="163" t="s">
        <v>2924</v>
      </c>
      <c r="G123" s="164" t="s">
        <v>1700</v>
      </c>
      <c r="H123" s="165">
        <v>20</v>
      </c>
      <c r="I123" s="166"/>
      <c r="J123" s="167">
        <f>ROUND(I123*H123,2)</f>
        <v>0</v>
      </c>
      <c r="K123" s="163" t="s">
        <v>139</v>
      </c>
      <c r="L123" s="36"/>
      <c r="M123" s="168" t="s">
        <v>1</v>
      </c>
      <c r="N123" s="169" t="s">
        <v>43</v>
      </c>
      <c r="O123" s="68"/>
      <c r="P123" s="170">
        <f>O123*H123</f>
        <v>0</v>
      </c>
      <c r="Q123" s="170">
        <v>0</v>
      </c>
      <c r="R123" s="170">
        <f>Q123*H123</f>
        <v>0</v>
      </c>
      <c r="S123" s="170">
        <v>0</v>
      </c>
      <c r="T123" s="171">
        <f>S123*H123</f>
        <v>0</v>
      </c>
      <c r="U123" s="31"/>
      <c r="V123" s="31"/>
      <c r="W123" s="31"/>
      <c r="X123" s="31"/>
      <c r="Y123" s="31"/>
      <c r="Z123" s="31"/>
      <c r="AA123" s="31"/>
      <c r="AB123" s="31"/>
      <c r="AC123" s="31"/>
      <c r="AD123" s="31"/>
      <c r="AE123" s="31"/>
      <c r="AR123" s="172" t="s">
        <v>140</v>
      </c>
      <c r="AT123" s="172" t="s">
        <v>135</v>
      </c>
      <c r="AU123" s="172" t="s">
        <v>78</v>
      </c>
      <c r="AY123" s="14" t="s">
        <v>141</v>
      </c>
      <c r="BE123" s="173">
        <f>IF(N123="základní",J123,0)</f>
        <v>0</v>
      </c>
      <c r="BF123" s="173">
        <f>IF(N123="snížená",J123,0)</f>
        <v>0</v>
      </c>
      <c r="BG123" s="173">
        <f>IF(N123="zákl. přenesená",J123,0)</f>
        <v>0</v>
      </c>
      <c r="BH123" s="173">
        <f>IF(N123="sníž. přenesená",J123,0)</f>
        <v>0</v>
      </c>
      <c r="BI123" s="173">
        <f>IF(N123="nulová",J123,0)</f>
        <v>0</v>
      </c>
      <c r="BJ123" s="14" t="s">
        <v>86</v>
      </c>
      <c r="BK123" s="173">
        <f>ROUND(I123*H123,2)</f>
        <v>0</v>
      </c>
      <c r="BL123" s="14" t="s">
        <v>140</v>
      </c>
      <c r="BM123" s="172" t="s">
        <v>2925</v>
      </c>
    </row>
    <row r="124" spans="1:65" s="2" customFormat="1" ht="29.25">
      <c r="A124" s="31"/>
      <c r="B124" s="32"/>
      <c r="C124" s="33"/>
      <c r="D124" s="174" t="s">
        <v>143</v>
      </c>
      <c r="E124" s="33"/>
      <c r="F124" s="175" t="s">
        <v>2926</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143</v>
      </c>
      <c r="AU124" s="14" t="s">
        <v>78</v>
      </c>
    </row>
    <row r="125" spans="1:65" s="2" customFormat="1" ht="24.2" customHeight="1">
      <c r="A125" s="31"/>
      <c r="B125" s="32"/>
      <c r="C125" s="161" t="s">
        <v>159</v>
      </c>
      <c r="D125" s="161" t="s">
        <v>135</v>
      </c>
      <c r="E125" s="162" t="s">
        <v>2927</v>
      </c>
      <c r="F125" s="163" t="s">
        <v>2928</v>
      </c>
      <c r="G125" s="164" t="s">
        <v>1700</v>
      </c>
      <c r="H125" s="165">
        <v>20</v>
      </c>
      <c r="I125" s="166"/>
      <c r="J125" s="167">
        <f>ROUND(I125*H125,2)</f>
        <v>0</v>
      </c>
      <c r="K125" s="163" t="s">
        <v>139</v>
      </c>
      <c r="L125" s="36"/>
      <c r="M125" s="168" t="s">
        <v>1</v>
      </c>
      <c r="N125" s="169" t="s">
        <v>43</v>
      </c>
      <c r="O125" s="68"/>
      <c r="P125" s="170">
        <f>O125*H125</f>
        <v>0</v>
      </c>
      <c r="Q125" s="170">
        <v>0</v>
      </c>
      <c r="R125" s="170">
        <f>Q125*H125</f>
        <v>0</v>
      </c>
      <c r="S125" s="170">
        <v>0</v>
      </c>
      <c r="T125" s="171">
        <f>S125*H125</f>
        <v>0</v>
      </c>
      <c r="U125" s="31"/>
      <c r="V125" s="31"/>
      <c r="W125" s="31"/>
      <c r="X125" s="31"/>
      <c r="Y125" s="31"/>
      <c r="Z125" s="31"/>
      <c r="AA125" s="31"/>
      <c r="AB125" s="31"/>
      <c r="AC125" s="31"/>
      <c r="AD125" s="31"/>
      <c r="AE125" s="31"/>
      <c r="AR125" s="172" t="s">
        <v>140</v>
      </c>
      <c r="AT125" s="172" t="s">
        <v>135</v>
      </c>
      <c r="AU125" s="172" t="s">
        <v>78</v>
      </c>
      <c r="AY125" s="14" t="s">
        <v>141</v>
      </c>
      <c r="BE125" s="173">
        <f>IF(N125="základní",J125,0)</f>
        <v>0</v>
      </c>
      <c r="BF125" s="173">
        <f>IF(N125="snížená",J125,0)</f>
        <v>0</v>
      </c>
      <c r="BG125" s="173">
        <f>IF(N125="zákl. přenesená",J125,0)</f>
        <v>0</v>
      </c>
      <c r="BH125" s="173">
        <f>IF(N125="sníž. přenesená",J125,0)</f>
        <v>0</v>
      </c>
      <c r="BI125" s="173">
        <f>IF(N125="nulová",J125,0)</f>
        <v>0</v>
      </c>
      <c r="BJ125" s="14" t="s">
        <v>86</v>
      </c>
      <c r="BK125" s="173">
        <f>ROUND(I125*H125,2)</f>
        <v>0</v>
      </c>
      <c r="BL125" s="14" t="s">
        <v>140</v>
      </c>
      <c r="BM125" s="172" t="s">
        <v>2929</v>
      </c>
    </row>
    <row r="126" spans="1:65" s="2" customFormat="1" ht="48.75">
      <c r="A126" s="31"/>
      <c r="B126" s="32"/>
      <c r="C126" s="33"/>
      <c r="D126" s="174" t="s">
        <v>143</v>
      </c>
      <c r="E126" s="33"/>
      <c r="F126" s="175" t="s">
        <v>2930</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143</v>
      </c>
      <c r="AU126" s="14" t="s">
        <v>78</v>
      </c>
    </row>
    <row r="127" spans="1:65" s="2" customFormat="1" ht="24.2" customHeight="1">
      <c r="A127" s="31"/>
      <c r="B127" s="32"/>
      <c r="C127" s="161" t="s">
        <v>164</v>
      </c>
      <c r="D127" s="161" t="s">
        <v>135</v>
      </c>
      <c r="E127" s="162" t="s">
        <v>2931</v>
      </c>
      <c r="F127" s="163" t="s">
        <v>2932</v>
      </c>
      <c r="G127" s="164" t="s">
        <v>1700</v>
      </c>
      <c r="H127" s="165">
        <v>60</v>
      </c>
      <c r="I127" s="166"/>
      <c r="J127" s="167">
        <f>ROUND(I127*H127,2)</f>
        <v>0</v>
      </c>
      <c r="K127" s="163" t="s">
        <v>139</v>
      </c>
      <c r="L127" s="36"/>
      <c r="M127" s="168" t="s">
        <v>1</v>
      </c>
      <c r="N127" s="169" t="s">
        <v>43</v>
      </c>
      <c r="O127" s="68"/>
      <c r="P127" s="170">
        <f>O127*H127</f>
        <v>0</v>
      </c>
      <c r="Q127" s="170">
        <v>0</v>
      </c>
      <c r="R127" s="170">
        <f>Q127*H127</f>
        <v>0</v>
      </c>
      <c r="S127" s="170">
        <v>0</v>
      </c>
      <c r="T127" s="171">
        <f>S127*H127</f>
        <v>0</v>
      </c>
      <c r="U127" s="31"/>
      <c r="V127" s="31"/>
      <c r="W127" s="31"/>
      <c r="X127" s="31"/>
      <c r="Y127" s="31"/>
      <c r="Z127" s="31"/>
      <c r="AA127" s="31"/>
      <c r="AB127" s="31"/>
      <c r="AC127" s="31"/>
      <c r="AD127" s="31"/>
      <c r="AE127" s="31"/>
      <c r="AR127" s="172" t="s">
        <v>140</v>
      </c>
      <c r="AT127" s="172" t="s">
        <v>135</v>
      </c>
      <c r="AU127" s="172" t="s">
        <v>78</v>
      </c>
      <c r="AY127" s="14" t="s">
        <v>141</v>
      </c>
      <c r="BE127" s="173">
        <f>IF(N127="základní",J127,0)</f>
        <v>0</v>
      </c>
      <c r="BF127" s="173">
        <f>IF(N127="snížená",J127,0)</f>
        <v>0</v>
      </c>
      <c r="BG127" s="173">
        <f>IF(N127="zákl. přenesená",J127,0)</f>
        <v>0</v>
      </c>
      <c r="BH127" s="173">
        <f>IF(N127="sníž. přenesená",J127,0)</f>
        <v>0</v>
      </c>
      <c r="BI127" s="173">
        <f>IF(N127="nulová",J127,0)</f>
        <v>0</v>
      </c>
      <c r="BJ127" s="14" t="s">
        <v>86</v>
      </c>
      <c r="BK127" s="173">
        <f>ROUND(I127*H127,2)</f>
        <v>0</v>
      </c>
      <c r="BL127" s="14" t="s">
        <v>140</v>
      </c>
      <c r="BM127" s="172" t="s">
        <v>2933</v>
      </c>
    </row>
    <row r="128" spans="1:65" s="2" customFormat="1" ht="48.75">
      <c r="A128" s="31"/>
      <c r="B128" s="32"/>
      <c r="C128" s="33"/>
      <c r="D128" s="174" t="s">
        <v>143</v>
      </c>
      <c r="E128" s="33"/>
      <c r="F128" s="175" t="s">
        <v>2934</v>
      </c>
      <c r="G128" s="33"/>
      <c r="H128" s="33"/>
      <c r="I128" s="176"/>
      <c r="J128" s="33"/>
      <c r="K128" s="33"/>
      <c r="L128" s="36"/>
      <c r="M128" s="177"/>
      <c r="N128" s="178"/>
      <c r="O128" s="68"/>
      <c r="P128" s="68"/>
      <c r="Q128" s="68"/>
      <c r="R128" s="68"/>
      <c r="S128" s="68"/>
      <c r="T128" s="69"/>
      <c r="U128" s="31"/>
      <c r="V128" s="31"/>
      <c r="W128" s="31"/>
      <c r="X128" s="31"/>
      <c r="Y128" s="31"/>
      <c r="Z128" s="31"/>
      <c r="AA128" s="31"/>
      <c r="AB128" s="31"/>
      <c r="AC128" s="31"/>
      <c r="AD128" s="31"/>
      <c r="AE128" s="31"/>
      <c r="AT128" s="14" t="s">
        <v>143</v>
      </c>
      <c r="AU128" s="14" t="s">
        <v>78</v>
      </c>
    </row>
    <row r="129" spans="1:65" s="2" customFormat="1" ht="24.2" customHeight="1">
      <c r="A129" s="31"/>
      <c r="B129" s="32"/>
      <c r="C129" s="161" t="s">
        <v>169</v>
      </c>
      <c r="D129" s="161" t="s">
        <v>135</v>
      </c>
      <c r="E129" s="162" t="s">
        <v>2935</v>
      </c>
      <c r="F129" s="163" t="s">
        <v>2936</v>
      </c>
      <c r="G129" s="164" t="s">
        <v>1700</v>
      </c>
      <c r="H129" s="165">
        <v>100</v>
      </c>
      <c r="I129" s="166"/>
      <c r="J129" s="167">
        <f>ROUND(I129*H129,2)</f>
        <v>0</v>
      </c>
      <c r="K129" s="163" t="s">
        <v>139</v>
      </c>
      <c r="L129" s="36"/>
      <c r="M129" s="168" t="s">
        <v>1</v>
      </c>
      <c r="N129" s="169" t="s">
        <v>43</v>
      </c>
      <c r="O129" s="68"/>
      <c r="P129" s="170">
        <f>O129*H129</f>
        <v>0</v>
      </c>
      <c r="Q129" s="170">
        <v>0</v>
      </c>
      <c r="R129" s="170">
        <f>Q129*H129</f>
        <v>0</v>
      </c>
      <c r="S129" s="170">
        <v>0</v>
      </c>
      <c r="T129" s="171">
        <f>S129*H129</f>
        <v>0</v>
      </c>
      <c r="U129" s="31"/>
      <c r="V129" s="31"/>
      <c r="W129" s="31"/>
      <c r="X129" s="31"/>
      <c r="Y129" s="31"/>
      <c r="Z129" s="31"/>
      <c r="AA129" s="31"/>
      <c r="AB129" s="31"/>
      <c r="AC129" s="31"/>
      <c r="AD129" s="31"/>
      <c r="AE129" s="31"/>
      <c r="AR129" s="172" t="s">
        <v>140</v>
      </c>
      <c r="AT129" s="172" t="s">
        <v>135</v>
      </c>
      <c r="AU129" s="172" t="s">
        <v>78</v>
      </c>
      <c r="AY129" s="14" t="s">
        <v>141</v>
      </c>
      <c r="BE129" s="173">
        <f>IF(N129="základní",J129,0)</f>
        <v>0</v>
      </c>
      <c r="BF129" s="173">
        <f>IF(N129="snížená",J129,0)</f>
        <v>0</v>
      </c>
      <c r="BG129" s="173">
        <f>IF(N129="zákl. přenesená",J129,0)</f>
        <v>0</v>
      </c>
      <c r="BH129" s="173">
        <f>IF(N129="sníž. přenesená",J129,0)</f>
        <v>0</v>
      </c>
      <c r="BI129" s="173">
        <f>IF(N129="nulová",J129,0)</f>
        <v>0</v>
      </c>
      <c r="BJ129" s="14" t="s">
        <v>86</v>
      </c>
      <c r="BK129" s="173">
        <f>ROUND(I129*H129,2)</f>
        <v>0</v>
      </c>
      <c r="BL129" s="14" t="s">
        <v>140</v>
      </c>
      <c r="BM129" s="172" t="s">
        <v>2937</v>
      </c>
    </row>
    <row r="130" spans="1:65" s="2" customFormat="1" ht="48.75">
      <c r="A130" s="31"/>
      <c r="B130" s="32"/>
      <c r="C130" s="33"/>
      <c r="D130" s="174" t="s">
        <v>143</v>
      </c>
      <c r="E130" s="33"/>
      <c r="F130" s="175" t="s">
        <v>2938</v>
      </c>
      <c r="G130" s="33"/>
      <c r="H130" s="33"/>
      <c r="I130" s="176"/>
      <c r="J130" s="33"/>
      <c r="K130" s="33"/>
      <c r="L130" s="36"/>
      <c r="M130" s="177"/>
      <c r="N130" s="178"/>
      <c r="O130" s="68"/>
      <c r="P130" s="68"/>
      <c r="Q130" s="68"/>
      <c r="R130" s="68"/>
      <c r="S130" s="68"/>
      <c r="T130" s="69"/>
      <c r="U130" s="31"/>
      <c r="V130" s="31"/>
      <c r="W130" s="31"/>
      <c r="X130" s="31"/>
      <c r="Y130" s="31"/>
      <c r="Z130" s="31"/>
      <c r="AA130" s="31"/>
      <c r="AB130" s="31"/>
      <c r="AC130" s="31"/>
      <c r="AD130" s="31"/>
      <c r="AE130" s="31"/>
      <c r="AT130" s="14" t="s">
        <v>143</v>
      </c>
      <c r="AU130" s="14" t="s">
        <v>78</v>
      </c>
    </row>
    <row r="131" spans="1:65" s="2" customFormat="1" ht="16.5" customHeight="1">
      <c r="A131" s="31"/>
      <c r="B131" s="32"/>
      <c r="C131" s="161" t="s">
        <v>175</v>
      </c>
      <c r="D131" s="161" t="s">
        <v>135</v>
      </c>
      <c r="E131" s="162" t="s">
        <v>2939</v>
      </c>
      <c r="F131" s="163" t="s">
        <v>2940</v>
      </c>
      <c r="G131" s="164" t="s">
        <v>1700</v>
      </c>
      <c r="H131" s="165">
        <v>20</v>
      </c>
      <c r="I131" s="166"/>
      <c r="J131" s="167">
        <f>ROUND(I131*H131,2)</f>
        <v>0</v>
      </c>
      <c r="K131" s="163" t="s">
        <v>139</v>
      </c>
      <c r="L131" s="36"/>
      <c r="M131" s="168" t="s">
        <v>1</v>
      </c>
      <c r="N131" s="169" t="s">
        <v>43</v>
      </c>
      <c r="O131" s="68"/>
      <c r="P131" s="170">
        <f>O131*H131</f>
        <v>0</v>
      </c>
      <c r="Q131" s="170">
        <v>0</v>
      </c>
      <c r="R131" s="170">
        <f>Q131*H131</f>
        <v>0</v>
      </c>
      <c r="S131" s="170">
        <v>0</v>
      </c>
      <c r="T131" s="171">
        <f>S131*H131</f>
        <v>0</v>
      </c>
      <c r="U131" s="31"/>
      <c r="V131" s="31"/>
      <c r="W131" s="31"/>
      <c r="X131" s="31"/>
      <c r="Y131" s="31"/>
      <c r="Z131" s="31"/>
      <c r="AA131" s="31"/>
      <c r="AB131" s="31"/>
      <c r="AC131" s="31"/>
      <c r="AD131" s="31"/>
      <c r="AE131" s="31"/>
      <c r="AR131" s="172" t="s">
        <v>140</v>
      </c>
      <c r="AT131" s="172" t="s">
        <v>135</v>
      </c>
      <c r="AU131" s="172" t="s">
        <v>78</v>
      </c>
      <c r="AY131" s="14" t="s">
        <v>141</v>
      </c>
      <c r="BE131" s="173">
        <f>IF(N131="základní",J131,0)</f>
        <v>0</v>
      </c>
      <c r="BF131" s="173">
        <f>IF(N131="snížená",J131,0)</f>
        <v>0</v>
      </c>
      <c r="BG131" s="173">
        <f>IF(N131="zákl. přenesená",J131,0)</f>
        <v>0</v>
      </c>
      <c r="BH131" s="173">
        <f>IF(N131="sníž. přenesená",J131,0)</f>
        <v>0</v>
      </c>
      <c r="BI131" s="173">
        <f>IF(N131="nulová",J131,0)</f>
        <v>0</v>
      </c>
      <c r="BJ131" s="14" t="s">
        <v>86</v>
      </c>
      <c r="BK131" s="173">
        <f>ROUND(I131*H131,2)</f>
        <v>0</v>
      </c>
      <c r="BL131" s="14" t="s">
        <v>140</v>
      </c>
      <c r="BM131" s="172" t="s">
        <v>2941</v>
      </c>
    </row>
    <row r="132" spans="1:65" s="2" customFormat="1" ht="48.75">
      <c r="A132" s="31"/>
      <c r="B132" s="32"/>
      <c r="C132" s="33"/>
      <c r="D132" s="174" t="s">
        <v>143</v>
      </c>
      <c r="E132" s="33"/>
      <c r="F132" s="175" t="s">
        <v>2942</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143</v>
      </c>
      <c r="AU132" s="14" t="s">
        <v>78</v>
      </c>
    </row>
    <row r="133" spans="1:65" s="2" customFormat="1" ht="21.75" customHeight="1">
      <c r="A133" s="31"/>
      <c r="B133" s="32"/>
      <c r="C133" s="161" t="s">
        <v>180</v>
      </c>
      <c r="D133" s="161" t="s">
        <v>135</v>
      </c>
      <c r="E133" s="162" t="s">
        <v>2943</v>
      </c>
      <c r="F133" s="163" t="s">
        <v>2944</v>
      </c>
      <c r="G133" s="164" t="s">
        <v>1700</v>
      </c>
      <c r="H133" s="165">
        <v>60</v>
      </c>
      <c r="I133" s="166"/>
      <c r="J133" s="167">
        <f>ROUND(I133*H133,2)</f>
        <v>0</v>
      </c>
      <c r="K133" s="163" t="s">
        <v>139</v>
      </c>
      <c r="L133" s="36"/>
      <c r="M133" s="168" t="s">
        <v>1</v>
      </c>
      <c r="N133" s="169" t="s">
        <v>43</v>
      </c>
      <c r="O133" s="68"/>
      <c r="P133" s="170">
        <f>O133*H133</f>
        <v>0</v>
      </c>
      <c r="Q133" s="170">
        <v>0</v>
      </c>
      <c r="R133" s="170">
        <f>Q133*H133</f>
        <v>0</v>
      </c>
      <c r="S133" s="170">
        <v>0</v>
      </c>
      <c r="T133" s="171">
        <f>S133*H133</f>
        <v>0</v>
      </c>
      <c r="U133" s="31"/>
      <c r="V133" s="31"/>
      <c r="W133" s="31"/>
      <c r="X133" s="31"/>
      <c r="Y133" s="31"/>
      <c r="Z133" s="31"/>
      <c r="AA133" s="31"/>
      <c r="AB133" s="31"/>
      <c r="AC133" s="31"/>
      <c r="AD133" s="31"/>
      <c r="AE133" s="31"/>
      <c r="AR133" s="172" t="s">
        <v>140</v>
      </c>
      <c r="AT133" s="172" t="s">
        <v>135</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140</v>
      </c>
      <c r="BM133" s="172" t="s">
        <v>2945</v>
      </c>
    </row>
    <row r="134" spans="1:65" s="2" customFormat="1" ht="48.75">
      <c r="A134" s="31"/>
      <c r="B134" s="32"/>
      <c r="C134" s="33"/>
      <c r="D134" s="174" t="s">
        <v>143</v>
      </c>
      <c r="E134" s="33"/>
      <c r="F134" s="175" t="s">
        <v>2946</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21.75" customHeight="1">
      <c r="A135" s="31"/>
      <c r="B135" s="32"/>
      <c r="C135" s="161" t="s">
        <v>185</v>
      </c>
      <c r="D135" s="161" t="s">
        <v>135</v>
      </c>
      <c r="E135" s="162" t="s">
        <v>2947</v>
      </c>
      <c r="F135" s="163" t="s">
        <v>2948</v>
      </c>
      <c r="G135" s="164" t="s">
        <v>1700</v>
      </c>
      <c r="H135" s="165">
        <v>100</v>
      </c>
      <c r="I135" s="166"/>
      <c r="J135" s="167">
        <f>ROUND(I135*H135,2)</f>
        <v>0</v>
      </c>
      <c r="K135" s="163" t="s">
        <v>139</v>
      </c>
      <c r="L135" s="36"/>
      <c r="M135" s="168" t="s">
        <v>1</v>
      </c>
      <c r="N135" s="169" t="s">
        <v>43</v>
      </c>
      <c r="O135" s="68"/>
      <c r="P135" s="170">
        <f>O135*H135</f>
        <v>0</v>
      </c>
      <c r="Q135" s="170">
        <v>0</v>
      </c>
      <c r="R135" s="170">
        <f>Q135*H135</f>
        <v>0</v>
      </c>
      <c r="S135" s="170">
        <v>0</v>
      </c>
      <c r="T135" s="171">
        <f>S135*H135</f>
        <v>0</v>
      </c>
      <c r="U135" s="31"/>
      <c r="V135" s="31"/>
      <c r="W135" s="31"/>
      <c r="X135" s="31"/>
      <c r="Y135" s="31"/>
      <c r="Z135" s="31"/>
      <c r="AA135" s="31"/>
      <c r="AB135" s="31"/>
      <c r="AC135" s="31"/>
      <c r="AD135" s="31"/>
      <c r="AE135" s="31"/>
      <c r="AR135" s="172" t="s">
        <v>140</v>
      </c>
      <c r="AT135" s="172" t="s">
        <v>135</v>
      </c>
      <c r="AU135" s="172" t="s">
        <v>78</v>
      </c>
      <c r="AY135" s="14" t="s">
        <v>141</v>
      </c>
      <c r="BE135" s="173">
        <f>IF(N135="základní",J135,0)</f>
        <v>0</v>
      </c>
      <c r="BF135" s="173">
        <f>IF(N135="snížená",J135,0)</f>
        <v>0</v>
      </c>
      <c r="BG135" s="173">
        <f>IF(N135="zákl. přenesená",J135,0)</f>
        <v>0</v>
      </c>
      <c r="BH135" s="173">
        <f>IF(N135="sníž. přenesená",J135,0)</f>
        <v>0</v>
      </c>
      <c r="BI135" s="173">
        <f>IF(N135="nulová",J135,0)</f>
        <v>0</v>
      </c>
      <c r="BJ135" s="14" t="s">
        <v>86</v>
      </c>
      <c r="BK135" s="173">
        <f>ROUND(I135*H135,2)</f>
        <v>0</v>
      </c>
      <c r="BL135" s="14" t="s">
        <v>140</v>
      </c>
      <c r="BM135" s="172" t="s">
        <v>2949</v>
      </c>
    </row>
    <row r="136" spans="1:65" s="2" customFormat="1" ht="48.75">
      <c r="A136" s="31"/>
      <c r="B136" s="32"/>
      <c r="C136" s="33"/>
      <c r="D136" s="174" t="s">
        <v>143</v>
      </c>
      <c r="E136" s="33"/>
      <c r="F136" s="175" t="s">
        <v>2950</v>
      </c>
      <c r="G136" s="33"/>
      <c r="H136" s="33"/>
      <c r="I136" s="176"/>
      <c r="J136" s="33"/>
      <c r="K136" s="33"/>
      <c r="L136" s="36"/>
      <c r="M136" s="180"/>
      <c r="N136" s="181"/>
      <c r="O136" s="182"/>
      <c r="P136" s="182"/>
      <c r="Q136" s="182"/>
      <c r="R136" s="182"/>
      <c r="S136" s="182"/>
      <c r="T136" s="183"/>
      <c r="U136" s="31"/>
      <c r="V136" s="31"/>
      <c r="W136" s="31"/>
      <c r="X136" s="31"/>
      <c r="Y136" s="31"/>
      <c r="Z136" s="31"/>
      <c r="AA136" s="31"/>
      <c r="AB136" s="31"/>
      <c r="AC136" s="31"/>
      <c r="AD136" s="31"/>
      <c r="AE136" s="31"/>
      <c r="AT136" s="14" t="s">
        <v>143</v>
      </c>
      <c r="AU136" s="14" t="s">
        <v>78</v>
      </c>
    </row>
    <row r="137" spans="1:65" s="2" customFormat="1" ht="6.95" customHeight="1">
      <c r="A137" s="31"/>
      <c r="B137" s="51"/>
      <c r="C137" s="52"/>
      <c r="D137" s="52"/>
      <c r="E137" s="52"/>
      <c r="F137" s="52"/>
      <c r="G137" s="52"/>
      <c r="H137" s="52"/>
      <c r="I137" s="52"/>
      <c r="J137" s="52"/>
      <c r="K137" s="52"/>
      <c r="L137" s="36"/>
      <c r="M137" s="31"/>
      <c r="O137" s="31"/>
      <c r="P137" s="31"/>
      <c r="Q137" s="31"/>
      <c r="R137" s="31"/>
      <c r="S137" s="31"/>
      <c r="T137" s="31"/>
      <c r="U137" s="31"/>
      <c r="V137" s="31"/>
      <c r="W137" s="31"/>
      <c r="X137" s="31"/>
      <c r="Y137" s="31"/>
      <c r="Z137" s="31"/>
      <c r="AA137" s="31"/>
      <c r="AB137" s="31"/>
      <c r="AC137" s="31"/>
      <c r="AD137" s="31"/>
      <c r="AE137" s="31"/>
    </row>
  </sheetData>
  <sheetProtection algorithmName="SHA-512" hashValue="NhwkcvaJFx84cMrTQ2eGCTUzN7boiBQKIBE2B9wNOsGsBBobRxBB+wwv2wFdqD9ad2TAoiVTlk4Bj1ZpeHHAEw==" saltValue="PPFi6zSN2g+4Tn9fV0wS1VEFFRovCu0rgqmkNKLUcRL56+zN8B1hGQH4vwx/xPXeeXs9L/aLTkyXqwRACC385g==" spinCount="100000" sheet="1" objects="1" scenarios="1" formatColumns="0" formatRows="0" autoFilter="0"/>
  <autoFilter ref="C115:K136" xr:uid="{00000000-0009-0000-0000-000004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64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100</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2951</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ROUND(J118,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ROUND((SUM(BE118:BE641)),  2)</f>
        <v>0</v>
      </c>
      <c r="G33" s="31"/>
      <c r="H33" s="31"/>
      <c r="I33" s="127">
        <v>0.21</v>
      </c>
      <c r="J33" s="126">
        <f>ROUND(((SUM(BE118:BE641))*I33),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ROUND((SUM(BF118:BF641)),  2)</f>
        <v>0</v>
      </c>
      <c r="G34" s="31"/>
      <c r="H34" s="31"/>
      <c r="I34" s="127">
        <v>0.15</v>
      </c>
      <c r="J34" s="126">
        <f>ROUND(((SUM(BF118:BF641))*I34),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ROUND((SUM(BG118:BG641)),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ROUND((SUM(BH118:BH641)),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ROUND((SUM(BI118:BI641)),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A.5 - Materiál</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J118</f>
        <v>0</v>
      </c>
      <c r="K96" s="33"/>
      <c r="L96" s="48"/>
      <c r="S96" s="31"/>
      <c r="T96" s="31"/>
      <c r="U96" s="31"/>
      <c r="V96" s="31"/>
      <c r="W96" s="31"/>
      <c r="X96" s="31"/>
      <c r="Y96" s="31"/>
      <c r="Z96" s="31"/>
      <c r="AA96" s="31"/>
      <c r="AB96" s="31"/>
      <c r="AC96" s="31"/>
      <c r="AD96" s="31"/>
      <c r="AE96" s="31"/>
      <c r="AU96" s="14" t="s">
        <v>121</v>
      </c>
    </row>
    <row r="97" spans="1:31" s="10" customFormat="1" ht="24.95" hidden="1" customHeight="1">
      <c r="B97" s="184"/>
      <c r="C97" s="185"/>
      <c r="D97" s="186" t="s">
        <v>2793</v>
      </c>
      <c r="E97" s="187"/>
      <c r="F97" s="187"/>
      <c r="G97" s="187"/>
      <c r="H97" s="187"/>
      <c r="I97" s="187"/>
      <c r="J97" s="188">
        <f>J637</f>
        <v>0</v>
      </c>
      <c r="K97" s="185"/>
      <c r="L97" s="189"/>
    </row>
    <row r="98" spans="1:31" s="12" customFormat="1" ht="19.899999999999999" hidden="1" customHeight="1">
      <c r="B98" s="216"/>
      <c r="C98" s="101"/>
      <c r="D98" s="217" t="s">
        <v>2952</v>
      </c>
      <c r="E98" s="218"/>
      <c r="F98" s="218"/>
      <c r="G98" s="218"/>
      <c r="H98" s="218"/>
      <c r="I98" s="218"/>
      <c r="J98" s="219">
        <f>J638</f>
        <v>0</v>
      </c>
      <c r="K98" s="101"/>
      <c r="L98" s="220"/>
    </row>
    <row r="99" spans="1:31" s="2" customFormat="1" ht="21.75" hidden="1"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31" s="2" customFormat="1" ht="6.95" hidden="1"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1" spans="1:31" hidden="1"/>
    <row r="102" spans="1:31" hidden="1"/>
    <row r="103" spans="1:31" hidden="1"/>
    <row r="104" spans="1:31"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31" s="2" customFormat="1" ht="24.95" customHeight="1">
      <c r="A105" s="31"/>
      <c r="B105" s="32"/>
      <c r="C105" s="20" t="s">
        <v>122</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70" t="str">
        <f>E7</f>
        <v>Údržba, opravy a odstraňování závad u ST OŘ UNL 2022 - 2023</v>
      </c>
      <c r="F108" s="271"/>
      <c r="G108" s="271"/>
      <c r="H108" s="271"/>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115</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58" t="str">
        <f>E9</f>
        <v>A.5 - Materiál</v>
      </c>
      <c r="F110" s="269"/>
      <c r="G110" s="269"/>
      <c r="H110" s="269"/>
      <c r="I110" s="33"/>
      <c r="J110" s="33"/>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2" customHeight="1">
      <c r="A112" s="31"/>
      <c r="B112" s="32"/>
      <c r="C112" s="26" t="s">
        <v>20</v>
      </c>
      <c r="D112" s="33"/>
      <c r="E112" s="33"/>
      <c r="F112" s="24" t="str">
        <f>F12</f>
        <v>Oblast č.4; Správa tratí Karlovy Vary</v>
      </c>
      <c r="G112" s="33"/>
      <c r="H112" s="33"/>
      <c r="I112" s="26" t="s">
        <v>22</v>
      </c>
      <c r="J112" s="63" t="str">
        <f>IF(J12="","",J12)</f>
        <v>30. 7. 2021</v>
      </c>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24</v>
      </c>
      <c r="D114" s="33"/>
      <c r="E114" s="33"/>
      <c r="F114" s="24" t="str">
        <f>E15</f>
        <v>Správa železnic,s.o.;OŘ ÚNL-ST Karlovy Vary</v>
      </c>
      <c r="G114" s="33"/>
      <c r="H114" s="33"/>
      <c r="I114" s="26" t="s">
        <v>32</v>
      </c>
      <c r="J114" s="29" t="str">
        <f>E21</f>
        <v xml:space="preserve"> </v>
      </c>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30</v>
      </c>
      <c r="D115" s="33"/>
      <c r="E115" s="33"/>
      <c r="F115" s="24" t="str">
        <f>IF(E18="","",E18)</f>
        <v>Vyplň údaj</v>
      </c>
      <c r="G115" s="33"/>
      <c r="H115" s="33"/>
      <c r="I115" s="26" t="s">
        <v>35</v>
      </c>
      <c r="J115" s="29" t="str">
        <f>E24</f>
        <v>Pavlína Liprtová</v>
      </c>
      <c r="K115" s="33"/>
      <c r="L115" s="48"/>
      <c r="S115" s="31"/>
      <c r="T115" s="31"/>
      <c r="U115" s="31"/>
      <c r="V115" s="31"/>
      <c r="W115" s="31"/>
      <c r="X115" s="31"/>
      <c r="Y115" s="31"/>
      <c r="Z115" s="31"/>
      <c r="AA115" s="31"/>
      <c r="AB115" s="31"/>
      <c r="AC115" s="31"/>
      <c r="AD115" s="31"/>
      <c r="AE115" s="31"/>
    </row>
    <row r="116" spans="1:65" s="2" customFormat="1" ht="10.3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9" customFormat="1" ht="29.25" customHeight="1">
      <c r="A117" s="150"/>
      <c r="B117" s="151"/>
      <c r="C117" s="152" t="s">
        <v>123</v>
      </c>
      <c r="D117" s="153" t="s">
        <v>63</v>
      </c>
      <c r="E117" s="153" t="s">
        <v>59</v>
      </c>
      <c r="F117" s="153" t="s">
        <v>60</v>
      </c>
      <c r="G117" s="153" t="s">
        <v>124</v>
      </c>
      <c r="H117" s="153" t="s">
        <v>125</v>
      </c>
      <c r="I117" s="153" t="s">
        <v>126</v>
      </c>
      <c r="J117" s="153" t="s">
        <v>119</v>
      </c>
      <c r="K117" s="154" t="s">
        <v>127</v>
      </c>
      <c r="L117" s="155"/>
      <c r="M117" s="72" t="s">
        <v>1</v>
      </c>
      <c r="N117" s="73" t="s">
        <v>42</v>
      </c>
      <c r="O117" s="73" t="s">
        <v>128</v>
      </c>
      <c r="P117" s="73" t="s">
        <v>129</v>
      </c>
      <c r="Q117" s="73" t="s">
        <v>130</v>
      </c>
      <c r="R117" s="73" t="s">
        <v>131</v>
      </c>
      <c r="S117" s="73" t="s">
        <v>132</v>
      </c>
      <c r="T117" s="74" t="s">
        <v>133</v>
      </c>
      <c r="U117" s="150"/>
      <c r="V117" s="150"/>
      <c r="W117" s="150"/>
      <c r="X117" s="150"/>
      <c r="Y117" s="150"/>
      <c r="Z117" s="150"/>
      <c r="AA117" s="150"/>
      <c r="AB117" s="150"/>
      <c r="AC117" s="150"/>
      <c r="AD117" s="150"/>
      <c r="AE117" s="150"/>
    </row>
    <row r="118" spans="1:65" s="2" customFormat="1" ht="22.9" customHeight="1">
      <c r="A118" s="31"/>
      <c r="B118" s="32"/>
      <c r="C118" s="79" t="s">
        <v>134</v>
      </c>
      <c r="D118" s="33"/>
      <c r="E118" s="33"/>
      <c r="F118" s="33"/>
      <c r="G118" s="33"/>
      <c r="H118" s="33"/>
      <c r="I118" s="33"/>
      <c r="J118" s="156">
        <f>BK118</f>
        <v>0</v>
      </c>
      <c r="K118" s="33"/>
      <c r="L118" s="36"/>
      <c r="M118" s="75"/>
      <c r="N118" s="157"/>
      <c r="O118" s="76"/>
      <c r="P118" s="158">
        <f>P119+SUM(P120:P637)</f>
        <v>0</v>
      </c>
      <c r="Q118" s="76"/>
      <c r="R118" s="158">
        <f>R119+SUM(R120:R637)</f>
        <v>1848.3032400000006</v>
      </c>
      <c r="S118" s="76"/>
      <c r="T118" s="159">
        <f>T119+SUM(T120:T637)</f>
        <v>0</v>
      </c>
      <c r="U118" s="31"/>
      <c r="V118" s="31"/>
      <c r="W118" s="31"/>
      <c r="X118" s="31"/>
      <c r="Y118" s="31"/>
      <c r="Z118" s="31"/>
      <c r="AA118" s="31"/>
      <c r="AB118" s="31"/>
      <c r="AC118" s="31"/>
      <c r="AD118" s="31"/>
      <c r="AE118" s="31"/>
      <c r="AT118" s="14" t="s">
        <v>77</v>
      </c>
      <c r="AU118" s="14" t="s">
        <v>121</v>
      </c>
      <c r="BK118" s="160">
        <f>BK119+SUM(BK120:BK637)</f>
        <v>0</v>
      </c>
    </row>
    <row r="119" spans="1:65" s="2" customFormat="1" ht="16.5" customHeight="1">
      <c r="A119" s="31"/>
      <c r="B119" s="32"/>
      <c r="C119" s="206" t="s">
        <v>86</v>
      </c>
      <c r="D119" s="206" t="s">
        <v>2897</v>
      </c>
      <c r="E119" s="207" t="s">
        <v>2953</v>
      </c>
      <c r="F119" s="208" t="s">
        <v>2954</v>
      </c>
      <c r="G119" s="209" t="s">
        <v>147</v>
      </c>
      <c r="H119" s="210">
        <v>50</v>
      </c>
      <c r="I119" s="211"/>
      <c r="J119" s="212">
        <f>ROUND(I119*H119,2)</f>
        <v>0</v>
      </c>
      <c r="K119" s="208" t="s">
        <v>139</v>
      </c>
      <c r="L119" s="213"/>
      <c r="M119" s="214" t="s">
        <v>1</v>
      </c>
      <c r="N119" s="215" t="s">
        <v>43</v>
      </c>
      <c r="O119" s="68"/>
      <c r="P119" s="170">
        <f>O119*H119</f>
        <v>0</v>
      </c>
      <c r="Q119" s="170">
        <v>4.4999999999999998E-2</v>
      </c>
      <c r="R119" s="170">
        <f>Q119*H119</f>
        <v>2.25</v>
      </c>
      <c r="S119" s="170">
        <v>0</v>
      </c>
      <c r="T119" s="171">
        <f>S119*H119</f>
        <v>0</v>
      </c>
      <c r="U119" s="31"/>
      <c r="V119" s="31"/>
      <c r="W119" s="31"/>
      <c r="X119" s="31"/>
      <c r="Y119" s="31"/>
      <c r="Z119" s="31"/>
      <c r="AA119" s="31"/>
      <c r="AB119" s="31"/>
      <c r="AC119" s="31"/>
      <c r="AD119" s="31"/>
      <c r="AE119" s="31"/>
      <c r="AR119" s="172" t="s">
        <v>2955</v>
      </c>
      <c r="AT119" s="172" t="s">
        <v>2897</v>
      </c>
      <c r="AU119" s="172" t="s">
        <v>78</v>
      </c>
      <c r="AY119" s="14" t="s">
        <v>141</v>
      </c>
      <c r="BE119" s="173">
        <f>IF(N119="základní",J119,0)</f>
        <v>0</v>
      </c>
      <c r="BF119" s="173">
        <f>IF(N119="snížená",J119,0)</f>
        <v>0</v>
      </c>
      <c r="BG119" s="173">
        <f>IF(N119="zákl. přenesená",J119,0)</f>
        <v>0</v>
      </c>
      <c r="BH119" s="173">
        <f>IF(N119="sníž. přenesená",J119,0)</f>
        <v>0</v>
      </c>
      <c r="BI119" s="173">
        <f>IF(N119="nulová",J119,0)</f>
        <v>0</v>
      </c>
      <c r="BJ119" s="14" t="s">
        <v>86</v>
      </c>
      <c r="BK119" s="173">
        <f>ROUND(I119*H119,2)</f>
        <v>0</v>
      </c>
      <c r="BL119" s="14" t="s">
        <v>2955</v>
      </c>
      <c r="BM119" s="172" t="s">
        <v>2956</v>
      </c>
    </row>
    <row r="120" spans="1:65" s="2" customFormat="1">
      <c r="A120" s="31"/>
      <c r="B120" s="32"/>
      <c r="C120" s="33"/>
      <c r="D120" s="174" t="s">
        <v>143</v>
      </c>
      <c r="E120" s="33"/>
      <c r="F120" s="175" t="s">
        <v>2954</v>
      </c>
      <c r="G120" s="33"/>
      <c r="H120" s="33"/>
      <c r="I120" s="176"/>
      <c r="J120" s="33"/>
      <c r="K120" s="33"/>
      <c r="L120" s="36"/>
      <c r="M120" s="177"/>
      <c r="N120" s="178"/>
      <c r="O120" s="68"/>
      <c r="P120" s="68"/>
      <c r="Q120" s="68"/>
      <c r="R120" s="68"/>
      <c r="S120" s="68"/>
      <c r="T120" s="69"/>
      <c r="U120" s="31"/>
      <c r="V120" s="31"/>
      <c r="W120" s="31"/>
      <c r="X120" s="31"/>
      <c r="Y120" s="31"/>
      <c r="Z120" s="31"/>
      <c r="AA120" s="31"/>
      <c r="AB120" s="31"/>
      <c r="AC120" s="31"/>
      <c r="AD120" s="31"/>
      <c r="AE120" s="31"/>
      <c r="AT120" s="14" t="s">
        <v>143</v>
      </c>
      <c r="AU120" s="14" t="s">
        <v>78</v>
      </c>
    </row>
    <row r="121" spans="1:65" s="2" customFormat="1" ht="16.5" customHeight="1">
      <c r="A121" s="31"/>
      <c r="B121" s="32"/>
      <c r="C121" s="206" t="s">
        <v>88</v>
      </c>
      <c r="D121" s="206" t="s">
        <v>2897</v>
      </c>
      <c r="E121" s="207" t="s">
        <v>2957</v>
      </c>
      <c r="F121" s="208" t="s">
        <v>2958</v>
      </c>
      <c r="G121" s="209" t="s">
        <v>574</v>
      </c>
      <c r="H121" s="210">
        <v>50</v>
      </c>
      <c r="I121" s="211"/>
      <c r="J121" s="212">
        <f>ROUND(I121*H121,2)</f>
        <v>0</v>
      </c>
      <c r="K121" s="208" t="s">
        <v>139</v>
      </c>
      <c r="L121" s="213"/>
      <c r="M121" s="214" t="s">
        <v>1</v>
      </c>
      <c r="N121" s="215" t="s">
        <v>43</v>
      </c>
      <c r="O121" s="68"/>
      <c r="P121" s="170">
        <f>O121*H121</f>
        <v>0</v>
      </c>
      <c r="Q121" s="170">
        <v>0.01</v>
      </c>
      <c r="R121" s="170">
        <f>Q121*H121</f>
        <v>0.5</v>
      </c>
      <c r="S121" s="170">
        <v>0</v>
      </c>
      <c r="T121" s="171">
        <f>S121*H121</f>
        <v>0</v>
      </c>
      <c r="U121" s="31"/>
      <c r="V121" s="31"/>
      <c r="W121" s="31"/>
      <c r="X121" s="31"/>
      <c r="Y121" s="31"/>
      <c r="Z121" s="31"/>
      <c r="AA121" s="31"/>
      <c r="AB121" s="31"/>
      <c r="AC121" s="31"/>
      <c r="AD121" s="31"/>
      <c r="AE121" s="31"/>
      <c r="AR121" s="172" t="s">
        <v>2955</v>
      </c>
      <c r="AT121" s="172" t="s">
        <v>2897</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2955</v>
      </c>
      <c r="BM121" s="172" t="s">
        <v>2959</v>
      </c>
    </row>
    <row r="122" spans="1:65" s="2" customFormat="1">
      <c r="A122" s="31"/>
      <c r="B122" s="32"/>
      <c r="C122" s="33"/>
      <c r="D122" s="174" t="s">
        <v>143</v>
      </c>
      <c r="E122" s="33"/>
      <c r="F122" s="175" t="s">
        <v>2958</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16.5" customHeight="1">
      <c r="A123" s="31"/>
      <c r="B123" s="32"/>
      <c r="C123" s="206" t="s">
        <v>150</v>
      </c>
      <c r="D123" s="206" t="s">
        <v>2897</v>
      </c>
      <c r="E123" s="207" t="s">
        <v>2960</v>
      </c>
      <c r="F123" s="208" t="s">
        <v>2961</v>
      </c>
      <c r="G123" s="209" t="s">
        <v>147</v>
      </c>
      <c r="H123" s="210">
        <v>4</v>
      </c>
      <c r="I123" s="211"/>
      <c r="J123" s="212">
        <f>ROUND(I123*H123,2)</f>
        <v>0</v>
      </c>
      <c r="K123" s="208" t="s">
        <v>139</v>
      </c>
      <c r="L123" s="213"/>
      <c r="M123" s="214" t="s">
        <v>1</v>
      </c>
      <c r="N123" s="215" t="s">
        <v>43</v>
      </c>
      <c r="O123" s="68"/>
      <c r="P123" s="170">
        <f>O123*H123</f>
        <v>0</v>
      </c>
      <c r="Q123" s="170">
        <v>4.4999999999999998E-2</v>
      </c>
      <c r="R123" s="170">
        <f>Q123*H123</f>
        <v>0.18</v>
      </c>
      <c r="S123" s="170">
        <v>0</v>
      </c>
      <c r="T123" s="171">
        <f>S123*H123</f>
        <v>0</v>
      </c>
      <c r="U123" s="31"/>
      <c r="V123" s="31"/>
      <c r="W123" s="31"/>
      <c r="X123" s="31"/>
      <c r="Y123" s="31"/>
      <c r="Z123" s="31"/>
      <c r="AA123" s="31"/>
      <c r="AB123" s="31"/>
      <c r="AC123" s="31"/>
      <c r="AD123" s="31"/>
      <c r="AE123" s="31"/>
      <c r="AR123" s="172" t="s">
        <v>2955</v>
      </c>
      <c r="AT123" s="172" t="s">
        <v>2897</v>
      </c>
      <c r="AU123" s="172" t="s">
        <v>78</v>
      </c>
      <c r="AY123" s="14" t="s">
        <v>141</v>
      </c>
      <c r="BE123" s="173">
        <f>IF(N123="základní",J123,0)</f>
        <v>0</v>
      </c>
      <c r="BF123" s="173">
        <f>IF(N123="snížená",J123,0)</f>
        <v>0</v>
      </c>
      <c r="BG123" s="173">
        <f>IF(N123="zákl. přenesená",J123,0)</f>
        <v>0</v>
      </c>
      <c r="BH123" s="173">
        <f>IF(N123="sníž. přenesená",J123,0)</f>
        <v>0</v>
      </c>
      <c r="BI123" s="173">
        <f>IF(N123="nulová",J123,0)</f>
        <v>0</v>
      </c>
      <c r="BJ123" s="14" t="s">
        <v>86</v>
      </c>
      <c r="BK123" s="173">
        <f>ROUND(I123*H123,2)</f>
        <v>0</v>
      </c>
      <c r="BL123" s="14" t="s">
        <v>2955</v>
      </c>
      <c r="BM123" s="172" t="s">
        <v>2962</v>
      </c>
    </row>
    <row r="124" spans="1:65" s="2" customFormat="1">
      <c r="A124" s="31"/>
      <c r="B124" s="32"/>
      <c r="C124" s="33"/>
      <c r="D124" s="174" t="s">
        <v>143</v>
      </c>
      <c r="E124" s="33"/>
      <c r="F124" s="175" t="s">
        <v>2961</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143</v>
      </c>
      <c r="AU124" s="14" t="s">
        <v>78</v>
      </c>
    </row>
    <row r="125" spans="1:65" s="2" customFormat="1" ht="16.5" customHeight="1">
      <c r="A125" s="31"/>
      <c r="B125" s="32"/>
      <c r="C125" s="206" t="s">
        <v>140</v>
      </c>
      <c r="D125" s="206" t="s">
        <v>2897</v>
      </c>
      <c r="E125" s="207" t="s">
        <v>2963</v>
      </c>
      <c r="F125" s="208" t="s">
        <v>2964</v>
      </c>
      <c r="G125" s="209" t="s">
        <v>2965</v>
      </c>
      <c r="H125" s="210">
        <v>10</v>
      </c>
      <c r="I125" s="211"/>
      <c r="J125" s="212">
        <f>ROUND(I125*H125,2)</f>
        <v>0</v>
      </c>
      <c r="K125" s="208" t="s">
        <v>139</v>
      </c>
      <c r="L125" s="213"/>
      <c r="M125" s="214" t="s">
        <v>1</v>
      </c>
      <c r="N125" s="215" t="s">
        <v>43</v>
      </c>
      <c r="O125" s="68"/>
      <c r="P125" s="170">
        <f>O125*H125</f>
        <v>0</v>
      </c>
      <c r="Q125" s="170">
        <v>1E-3</v>
      </c>
      <c r="R125" s="170">
        <f>Q125*H125</f>
        <v>0.01</v>
      </c>
      <c r="S125" s="170">
        <v>0</v>
      </c>
      <c r="T125" s="171">
        <f>S125*H125</f>
        <v>0</v>
      </c>
      <c r="U125" s="31"/>
      <c r="V125" s="31"/>
      <c r="W125" s="31"/>
      <c r="X125" s="31"/>
      <c r="Y125" s="31"/>
      <c r="Z125" s="31"/>
      <c r="AA125" s="31"/>
      <c r="AB125" s="31"/>
      <c r="AC125" s="31"/>
      <c r="AD125" s="31"/>
      <c r="AE125" s="31"/>
      <c r="AR125" s="172" t="s">
        <v>2955</v>
      </c>
      <c r="AT125" s="172" t="s">
        <v>2897</v>
      </c>
      <c r="AU125" s="172" t="s">
        <v>78</v>
      </c>
      <c r="AY125" s="14" t="s">
        <v>141</v>
      </c>
      <c r="BE125" s="173">
        <f>IF(N125="základní",J125,0)</f>
        <v>0</v>
      </c>
      <c r="BF125" s="173">
        <f>IF(N125="snížená",J125,0)</f>
        <v>0</v>
      </c>
      <c r="BG125" s="173">
        <f>IF(N125="zákl. přenesená",J125,0)</f>
        <v>0</v>
      </c>
      <c r="BH125" s="173">
        <f>IF(N125="sníž. přenesená",J125,0)</f>
        <v>0</v>
      </c>
      <c r="BI125" s="173">
        <f>IF(N125="nulová",J125,0)</f>
        <v>0</v>
      </c>
      <c r="BJ125" s="14" t="s">
        <v>86</v>
      </c>
      <c r="BK125" s="173">
        <f>ROUND(I125*H125,2)</f>
        <v>0</v>
      </c>
      <c r="BL125" s="14" t="s">
        <v>2955</v>
      </c>
      <c r="BM125" s="172" t="s">
        <v>2966</v>
      </c>
    </row>
    <row r="126" spans="1:65" s="2" customFormat="1">
      <c r="A126" s="31"/>
      <c r="B126" s="32"/>
      <c r="C126" s="33"/>
      <c r="D126" s="174" t="s">
        <v>143</v>
      </c>
      <c r="E126" s="33"/>
      <c r="F126" s="175" t="s">
        <v>2964</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143</v>
      </c>
      <c r="AU126" s="14" t="s">
        <v>78</v>
      </c>
    </row>
    <row r="127" spans="1:65" s="2" customFormat="1" ht="16.5" customHeight="1">
      <c r="A127" s="31"/>
      <c r="B127" s="32"/>
      <c r="C127" s="206" t="s">
        <v>159</v>
      </c>
      <c r="D127" s="206" t="s">
        <v>2897</v>
      </c>
      <c r="E127" s="207" t="s">
        <v>2967</v>
      </c>
      <c r="F127" s="208" t="s">
        <v>2968</v>
      </c>
      <c r="G127" s="209" t="s">
        <v>2965</v>
      </c>
      <c r="H127" s="210">
        <v>10</v>
      </c>
      <c r="I127" s="211"/>
      <c r="J127" s="212">
        <f>ROUND(I127*H127,2)</f>
        <v>0</v>
      </c>
      <c r="K127" s="208" t="s">
        <v>139</v>
      </c>
      <c r="L127" s="213"/>
      <c r="M127" s="214" t="s">
        <v>1</v>
      </c>
      <c r="N127" s="215" t="s">
        <v>43</v>
      </c>
      <c r="O127" s="68"/>
      <c r="P127" s="170">
        <f>O127*H127</f>
        <v>0</v>
      </c>
      <c r="Q127" s="170">
        <v>1E-3</v>
      </c>
      <c r="R127" s="170">
        <f>Q127*H127</f>
        <v>0.01</v>
      </c>
      <c r="S127" s="170">
        <v>0</v>
      </c>
      <c r="T127" s="171">
        <f>S127*H127</f>
        <v>0</v>
      </c>
      <c r="U127" s="31"/>
      <c r="V127" s="31"/>
      <c r="W127" s="31"/>
      <c r="X127" s="31"/>
      <c r="Y127" s="31"/>
      <c r="Z127" s="31"/>
      <c r="AA127" s="31"/>
      <c r="AB127" s="31"/>
      <c r="AC127" s="31"/>
      <c r="AD127" s="31"/>
      <c r="AE127" s="31"/>
      <c r="AR127" s="172" t="s">
        <v>2955</v>
      </c>
      <c r="AT127" s="172" t="s">
        <v>2897</v>
      </c>
      <c r="AU127" s="172" t="s">
        <v>78</v>
      </c>
      <c r="AY127" s="14" t="s">
        <v>141</v>
      </c>
      <c r="BE127" s="173">
        <f>IF(N127="základní",J127,0)</f>
        <v>0</v>
      </c>
      <c r="BF127" s="173">
        <f>IF(N127="snížená",J127,0)</f>
        <v>0</v>
      </c>
      <c r="BG127" s="173">
        <f>IF(N127="zákl. přenesená",J127,0)</f>
        <v>0</v>
      </c>
      <c r="BH127" s="173">
        <f>IF(N127="sníž. přenesená",J127,0)</f>
        <v>0</v>
      </c>
      <c r="BI127" s="173">
        <f>IF(N127="nulová",J127,0)</f>
        <v>0</v>
      </c>
      <c r="BJ127" s="14" t="s">
        <v>86</v>
      </c>
      <c r="BK127" s="173">
        <f>ROUND(I127*H127,2)</f>
        <v>0</v>
      </c>
      <c r="BL127" s="14" t="s">
        <v>2955</v>
      </c>
      <c r="BM127" s="172" t="s">
        <v>2969</v>
      </c>
    </row>
    <row r="128" spans="1:65" s="2" customFormat="1">
      <c r="A128" s="31"/>
      <c r="B128" s="32"/>
      <c r="C128" s="33"/>
      <c r="D128" s="174" t="s">
        <v>143</v>
      </c>
      <c r="E128" s="33"/>
      <c r="F128" s="175" t="s">
        <v>2968</v>
      </c>
      <c r="G128" s="33"/>
      <c r="H128" s="33"/>
      <c r="I128" s="176"/>
      <c r="J128" s="33"/>
      <c r="K128" s="33"/>
      <c r="L128" s="36"/>
      <c r="M128" s="177"/>
      <c r="N128" s="178"/>
      <c r="O128" s="68"/>
      <c r="P128" s="68"/>
      <c r="Q128" s="68"/>
      <c r="R128" s="68"/>
      <c r="S128" s="68"/>
      <c r="T128" s="69"/>
      <c r="U128" s="31"/>
      <c r="V128" s="31"/>
      <c r="W128" s="31"/>
      <c r="X128" s="31"/>
      <c r="Y128" s="31"/>
      <c r="Z128" s="31"/>
      <c r="AA128" s="31"/>
      <c r="AB128" s="31"/>
      <c r="AC128" s="31"/>
      <c r="AD128" s="31"/>
      <c r="AE128" s="31"/>
      <c r="AT128" s="14" t="s">
        <v>143</v>
      </c>
      <c r="AU128" s="14" t="s">
        <v>78</v>
      </c>
    </row>
    <row r="129" spans="1:65" s="2" customFormat="1" ht="16.5" customHeight="1">
      <c r="A129" s="31"/>
      <c r="B129" s="32"/>
      <c r="C129" s="206" t="s">
        <v>164</v>
      </c>
      <c r="D129" s="206" t="s">
        <v>2897</v>
      </c>
      <c r="E129" s="207" t="s">
        <v>2970</v>
      </c>
      <c r="F129" s="208" t="s">
        <v>2971</v>
      </c>
      <c r="G129" s="209" t="s">
        <v>2965</v>
      </c>
      <c r="H129" s="210">
        <v>4</v>
      </c>
      <c r="I129" s="211"/>
      <c r="J129" s="212">
        <f>ROUND(I129*H129,2)</f>
        <v>0</v>
      </c>
      <c r="K129" s="208" t="s">
        <v>139</v>
      </c>
      <c r="L129" s="213"/>
      <c r="M129" s="214" t="s">
        <v>1</v>
      </c>
      <c r="N129" s="215" t="s">
        <v>43</v>
      </c>
      <c r="O129" s="68"/>
      <c r="P129" s="170">
        <f>O129*H129</f>
        <v>0</v>
      </c>
      <c r="Q129" s="170">
        <v>1E-3</v>
      </c>
      <c r="R129" s="170">
        <f>Q129*H129</f>
        <v>4.0000000000000001E-3</v>
      </c>
      <c r="S129" s="170">
        <v>0</v>
      </c>
      <c r="T129" s="171">
        <f>S129*H129</f>
        <v>0</v>
      </c>
      <c r="U129" s="31"/>
      <c r="V129" s="31"/>
      <c r="W129" s="31"/>
      <c r="X129" s="31"/>
      <c r="Y129" s="31"/>
      <c r="Z129" s="31"/>
      <c r="AA129" s="31"/>
      <c r="AB129" s="31"/>
      <c r="AC129" s="31"/>
      <c r="AD129" s="31"/>
      <c r="AE129" s="31"/>
      <c r="AR129" s="172" t="s">
        <v>2955</v>
      </c>
      <c r="AT129" s="172" t="s">
        <v>2897</v>
      </c>
      <c r="AU129" s="172" t="s">
        <v>78</v>
      </c>
      <c r="AY129" s="14" t="s">
        <v>141</v>
      </c>
      <c r="BE129" s="173">
        <f>IF(N129="základní",J129,0)</f>
        <v>0</v>
      </c>
      <c r="BF129" s="173">
        <f>IF(N129="snížená",J129,0)</f>
        <v>0</v>
      </c>
      <c r="BG129" s="173">
        <f>IF(N129="zákl. přenesená",J129,0)</f>
        <v>0</v>
      </c>
      <c r="BH129" s="173">
        <f>IF(N129="sníž. přenesená",J129,0)</f>
        <v>0</v>
      </c>
      <c r="BI129" s="173">
        <f>IF(N129="nulová",J129,0)</f>
        <v>0</v>
      </c>
      <c r="BJ129" s="14" t="s">
        <v>86</v>
      </c>
      <c r="BK129" s="173">
        <f>ROUND(I129*H129,2)</f>
        <v>0</v>
      </c>
      <c r="BL129" s="14" t="s">
        <v>2955</v>
      </c>
      <c r="BM129" s="172" t="s">
        <v>2972</v>
      </c>
    </row>
    <row r="130" spans="1:65" s="2" customFormat="1">
      <c r="A130" s="31"/>
      <c r="B130" s="32"/>
      <c r="C130" s="33"/>
      <c r="D130" s="174" t="s">
        <v>143</v>
      </c>
      <c r="E130" s="33"/>
      <c r="F130" s="175" t="s">
        <v>2971</v>
      </c>
      <c r="G130" s="33"/>
      <c r="H130" s="33"/>
      <c r="I130" s="176"/>
      <c r="J130" s="33"/>
      <c r="K130" s="33"/>
      <c r="L130" s="36"/>
      <c r="M130" s="177"/>
      <c r="N130" s="178"/>
      <c r="O130" s="68"/>
      <c r="P130" s="68"/>
      <c r="Q130" s="68"/>
      <c r="R130" s="68"/>
      <c r="S130" s="68"/>
      <c r="T130" s="69"/>
      <c r="U130" s="31"/>
      <c r="V130" s="31"/>
      <c r="W130" s="31"/>
      <c r="X130" s="31"/>
      <c r="Y130" s="31"/>
      <c r="Z130" s="31"/>
      <c r="AA130" s="31"/>
      <c r="AB130" s="31"/>
      <c r="AC130" s="31"/>
      <c r="AD130" s="31"/>
      <c r="AE130" s="31"/>
      <c r="AT130" s="14" t="s">
        <v>143</v>
      </c>
      <c r="AU130" s="14" t="s">
        <v>78</v>
      </c>
    </row>
    <row r="131" spans="1:65" s="2" customFormat="1" ht="21.75" customHeight="1">
      <c r="A131" s="31"/>
      <c r="B131" s="32"/>
      <c r="C131" s="206" t="s">
        <v>169</v>
      </c>
      <c r="D131" s="206" t="s">
        <v>2897</v>
      </c>
      <c r="E131" s="207" t="s">
        <v>2973</v>
      </c>
      <c r="F131" s="208" t="s">
        <v>2974</v>
      </c>
      <c r="G131" s="209" t="s">
        <v>147</v>
      </c>
      <c r="H131" s="210">
        <v>10</v>
      </c>
      <c r="I131" s="211"/>
      <c r="J131" s="212">
        <f>ROUND(I131*H131,2)</f>
        <v>0</v>
      </c>
      <c r="K131" s="208" t="s">
        <v>139</v>
      </c>
      <c r="L131" s="213"/>
      <c r="M131" s="214" t="s">
        <v>1</v>
      </c>
      <c r="N131" s="215" t="s">
        <v>43</v>
      </c>
      <c r="O131" s="68"/>
      <c r="P131" s="170">
        <f>O131*H131</f>
        <v>0</v>
      </c>
      <c r="Q131" s="170">
        <v>4.0000000000000003E-5</v>
      </c>
      <c r="R131" s="170">
        <f>Q131*H131</f>
        <v>4.0000000000000002E-4</v>
      </c>
      <c r="S131" s="170">
        <v>0</v>
      </c>
      <c r="T131" s="171">
        <f>S131*H131</f>
        <v>0</v>
      </c>
      <c r="U131" s="31"/>
      <c r="V131" s="31"/>
      <c r="W131" s="31"/>
      <c r="X131" s="31"/>
      <c r="Y131" s="31"/>
      <c r="Z131" s="31"/>
      <c r="AA131" s="31"/>
      <c r="AB131" s="31"/>
      <c r="AC131" s="31"/>
      <c r="AD131" s="31"/>
      <c r="AE131" s="31"/>
      <c r="AR131" s="172" t="s">
        <v>2955</v>
      </c>
      <c r="AT131" s="172" t="s">
        <v>2897</v>
      </c>
      <c r="AU131" s="172" t="s">
        <v>78</v>
      </c>
      <c r="AY131" s="14" t="s">
        <v>141</v>
      </c>
      <c r="BE131" s="173">
        <f>IF(N131="základní",J131,0)</f>
        <v>0</v>
      </c>
      <c r="BF131" s="173">
        <f>IF(N131="snížená",J131,0)</f>
        <v>0</v>
      </c>
      <c r="BG131" s="173">
        <f>IF(N131="zákl. přenesená",J131,0)</f>
        <v>0</v>
      </c>
      <c r="BH131" s="173">
        <f>IF(N131="sníž. přenesená",J131,0)</f>
        <v>0</v>
      </c>
      <c r="BI131" s="173">
        <f>IF(N131="nulová",J131,0)</f>
        <v>0</v>
      </c>
      <c r="BJ131" s="14" t="s">
        <v>86</v>
      </c>
      <c r="BK131" s="173">
        <f>ROUND(I131*H131,2)</f>
        <v>0</v>
      </c>
      <c r="BL131" s="14" t="s">
        <v>2955</v>
      </c>
      <c r="BM131" s="172" t="s">
        <v>2975</v>
      </c>
    </row>
    <row r="132" spans="1:65" s="2" customFormat="1">
      <c r="A132" s="31"/>
      <c r="B132" s="32"/>
      <c r="C132" s="33"/>
      <c r="D132" s="174" t="s">
        <v>143</v>
      </c>
      <c r="E132" s="33"/>
      <c r="F132" s="175" t="s">
        <v>2974</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143</v>
      </c>
      <c r="AU132" s="14" t="s">
        <v>78</v>
      </c>
    </row>
    <row r="133" spans="1:65" s="2" customFormat="1" ht="21.75" customHeight="1">
      <c r="A133" s="31"/>
      <c r="B133" s="32"/>
      <c r="C133" s="206" t="s">
        <v>175</v>
      </c>
      <c r="D133" s="206" t="s">
        <v>2897</v>
      </c>
      <c r="E133" s="207" t="s">
        <v>2976</v>
      </c>
      <c r="F133" s="208" t="s">
        <v>2977</v>
      </c>
      <c r="G133" s="209" t="s">
        <v>147</v>
      </c>
      <c r="H133" s="210">
        <v>10</v>
      </c>
      <c r="I133" s="211"/>
      <c r="J133" s="212">
        <f>ROUND(I133*H133,2)</f>
        <v>0</v>
      </c>
      <c r="K133" s="208" t="s">
        <v>139</v>
      </c>
      <c r="L133" s="213"/>
      <c r="M133" s="214" t="s">
        <v>1</v>
      </c>
      <c r="N133" s="215" t="s">
        <v>43</v>
      </c>
      <c r="O133" s="68"/>
      <c r="P133" s="170">
        <f>O133*H133</f>
        <v>0</v>
      </c>
      <c r="Q133" s="170">
        <v>3.3999999999999998E-3</v>
      </c>
      <c r="R133" s="170">
        <f>Q133*H133</f>
        <v>3.3999999999999996E-2</v>
      </c>
      <c r="S133" s="170">
        <v>0</v>
      </c>
      <c r="T133" s="171">
        <f>S133*H133</f>
        <v>0</v>
      </c>
      <c r="U133" s="31"/>
      <c r="V133" s="31"/>
      <c r="W133" s="31"/>
      <c r="X133" s="31"/>
      <c r="Y133" s="31"/>
      <c r="Z133" s="31"/>
      <c r="AA133" s="31"/>
      <c r="AB133" s="31"/>
      <c r="AC133" s="31"/>
      <c r="AD133" s="31"/>
      <c r="AE133" s="31"/>
      <c r="AR133" s="172" t="s">
        <v>2955</v>
      </c>
      <c r="AT133" s="172" t="s">
        <v>2897</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2955</v>
      </c>
      <c r="BM133" s="172" t="s">
        <v>2978</v>
      </c>
    </row>
    <row r="134" spans="1:65" s="2" customFormat="1">
      <c r="A134" s="31"/>
      <c r="B134" s="32"/>
      <c r="C134" s="33"/>
      <c r="D134" s="174" t="s">
        <v>143</v>
      </c>
      <c r="E134" s="33"/>
      <c r="F134" s="175" t="s">
        <v>2977</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24.2" customHeight="1">
      <c r="A135" s="31"/>
      <c r="B135" s="32"/>
      <c r="C135" s="206" t="s">
        <v>180</v>
      </c>
      <c r="D135" s="206" t="s">
        <v>2897</v>
      </c>
      <c r="E135" s="207" t="s">
        <v>2979</v>
      </c>
      <c r="F135" s="208" t="s">
        <v>2980</v>
      </c>
      <c r="G135" s="209" t="s">
        <v>147</v>
      </c>
      <c r="H135" s="210">
        <v>10</v>
      </c>
      <c r="I135" s="211"/>
      <c r="J135" s="212">
        <f>ROUND(I135*H135,2)</f>
        <v>0</v>
      </c>
      <c r="K135" s="208" t="s">
        <v>139</v>
      </c>
      <c r="L135" s="213"/>
      <c r="M135" s="214" t="s">
        <v>1</v>
      </c>
      <c r="N135" s="215" t="s">
        <v>43</v>
      </c>
      <c r="O135" s="68"/>
      <c r="P135" s="170">
        <f>O135*H135</f>
        <v>0</v>
      </c>
      <c r="Q135" s="170">
        <v>5.0000000000000002E-5</v>
      </c>
      <c r="R135" s="170">
        <f>Q135*H135</f>
        <v>5.0000000000000001E-4</v>
      </c>
      <c r="S135" s="170">
        <v>0</v>
      </c>
      <c r="T135" s="171">
        <f>S135*H135</f>
        <v>0</v>
      </c>
      <c r="U135" s="31"/>
      <c r="V135" s="31"/>
      <c r="W135" s="31"/>
      <c r="X135" s="31"/>
      <c r="Y135" s="31"/>
      <c r="Z135" s="31"/>
      <c r="AA135" s="31"/>
      <c r="AB135" s="31"/>
      <c r="AC135" s="31"/>
      <c r="AD135" s="31"/>
      <c r="AE135" s="31"/>
      <c r="AR135" s="172" t="s">
        <v>2955</v>
      </c>
      <c r="AT135" s="172" t="s">
        <v>2897</v>
      </c>
      <c r="AU135" s="172" t="s">
        <v>78</v>
      </c>
      <c r="AY135" s="14" t="s">
        <v>141</v>
      </c>
      <c r="BE135" s="173">
        <f>IF(N135="základní",J135,0)</f>
        <v>0</v>
      </c>
      <c r="BF135" s="173">
        <f>IF(N135="snížená",J135,0)</f>
        <v>0</v>
      </c>
      <c r="BG135" s="173">
        <f>IF(N135="zákl. přenesená",J135,0)</f>
        <v>0</v>
      </c>
      <c r="BH135" s="173">
        <f>IF(N135="sníž. přenesená",J135,0)</f>
        <v>0</v>
      </c>
      <c r="BI135" s="173">
        <f>IF(N135="nulová",J135,0)</f>
        <v>0</v>
      </c>
      <c r="BJ135" s="14" t="s">
        <v>86</v>
      </c>
      <c r="BK135" s="173">
        <f>ROUND(I135*H135,2)</f>
        <v>0</v>
      </c>
      <c r="BL135" s="14" t="s">
        <v>2955</v>
      </c>
      <c r="BM135" s="172" t="s">
        <v>2981</v>
      </c>
    </row>
    <row r="136" spans="1:65" s="2" customFormat="1">
      <c r="A136" s="31"/>
      <c r="B136" s="32"/>
      <c r="C136" s="33"/>
      <c r="D136" s="174" t="s">
        <v>143</v>
      </c>
      <c r="E136" s="33"/>
      <c r="F136" s="175" t="s">
        <v>2980</v>
      </c>
      <c r="G136" s="33"/>
      <c r="H136" s="33"/>
      <c r="I136" s="176"/>
      <c r="J136" s="33"/>
      <c r="K136" s="33"/>
      <c r="L136" s="36"/>
      <c r="M136" s="177"/>
      <c r="N136" s="178"/>
      <c r="O136" s="68"/>
      <c r="P136" s="68"/>
      <c r="Q136" s="68"/>
      <c r="R136" s="68"/>
      <c r="S136" s="68"/>
      <c r="T136" s="69"/>
      <c r="U136" s="31"/>
      <c r="V136" s="31"/>
      <c r="W136" s="31"/>
      <c r="X136" s="31"/>
      <c r="Y136" s="31"/>
      <c r="Z136" s="31"/>
      <c r="AA136" s="31"/>
      <c r="AB136" s="31"/>
      <c r="AC136" s="31"/>
      <c r="AD136" s="31"/>
      <c r="AE136" s="31"/>
      <c r="AT136" s="14" t="s">
        <v>143</v>
      </c>
      <c r="AU136" s="14" t="s">
        <v>78</v>
      </c>
    </row>
    <row r="137" spans="1:65" s="2" customFormat="1" ht="24.2" customHeight="1">
      <c r="A137" s="31"/>
      <c r="B137" s="32"/>
      <c r="C137" s="206" t="s">
        <v>185</v>
      </c>
      <c r="D137" s="206" t="s">
        <v>2897</v>
      </c>
      <c r="E137" s="207" t="s">
        <v>2982</v>
      </c>
      <c r="F137" s="208" t="s">
        <v>2983</v>
      </c>
      <c r="G137" s="209" t="s">
        <v>147</v>
      </c>
      <c r="H137" s="210">
        <v>10</v>
      </c>
      <c r="I137" s="211"/>
      <c r="J137" s="212">
        <f>ROUND(I137*H137,2)</f>
        <v>0</v>
      </c>
      <c r="K137" s="208" t="s">
        <v>139</v>
      </c>
      <c r="L137" s="213"/>
      <c r="M137" s="214" t="s">
        <v>1</v>
      </c>
      <c r="N137" s="215" t="s">
        <v>43</v>
      </c>
      <c r="O137" s="68"/>
      <c r="P137" s="170">
        <f>O137*H137</f>
        <v>0</v>
      </c>
      <c r="Q137" s="170">
        <v>1.1999999999999999E-3</v>
      </c>
      <c r="R137" s="170">
        <f>Q137*H137</f>
        <v>1.1999999999999999E-2</v>
      </c>
      <c r="S137" s="170">
        <v>0</v>
      </c>
      <c r="T137" s="171">
        <f>S137*H137</f>
        <v>0</v>
      </c>
      <c r="U137" s="31"/>
      <c r="V137" s="31"/>
      <c r="W137" s="31"/>
      <c r="X137" s="31"/>
      <c r="Y137" s="31"/>
      <c r="Z137" s="31"/>
      <c r="AA137" s="31"/>
      <c r="AB137" s="31"/>
      <c r="AC137" s="31"/>
      <c r="AD137" s="31"/>
      <c r="AE137" s="31"/>
      <c r="AR137" s="172" t="s">
        <v>2955</v>
      </c>
      <c r="AT137" s="172" t="s">
        <v>2897</v>
      </c>
      <c r="AU137" s="172" t="s">
        <v>78</v>
      </c>
      <c r="AY137" s="14" t="s">
        <v>141</v>
      </c>
      <c r="BE137" s="173">
        <f>IF(N137="základní",J137,0)</f>
        <v>0</v>
      </c>
      <c r="BF137" s="173">
        <f>IF(N137="snížená",J137,0)</f>
        <v>0</v>
      </c>
      <c r="BG137" s="173">
        <f>IF(N137="zákl. přenesená",J137,0)</f>
        <v>0</v>
      </c>
      <c r="BH137" s="173">
        <f>IF(N137="sníž. přenesená",J137,0)</f>
        <v>0</v>
      </c>
      <c r="BI137" s="173">
        <f>IF(N137="nulová",J137,0)</f>
        <v>0</v>
      </c>
      <c r="BJ137" s="14" t="s">
        <v>86</v>
      </c>
      <c r="BK137" s="173">
        <f>ROUND(I137*H137,2)</f>
        <v>0</v>
      </c>
      <c r="BL137" s="14" t="s">
        <v>2955</v>
      </c>
      <c r="BM137" s="172" t="s">
        <v>2984</v>
      </c>
    </row>
    <row r="138" spans="1:65" s="2" customFormat="1" ht="19.5">
      <c r="A138" s="31"/>
      <c r="B138" s="32"/>
      <c r="C138" s="33"/>
      <c r="D138" s="174" t="s">
        <v>143</v>
      </c>
      <c r="E138" s="33"/>
      <c r="F138" s="175" t="s">
        <v>2983</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143</v>
      </c>
      <c r="AU138" s="14" t="s">
        <v>78</v>
      </c>
    </row>
    <row r="139" spans="1:65" s="2" customFormat="1" ht="16.5" customHeight="1">
      <c r="A139" s="31"/>
      <c r="B139" s="32"/>
      <c r="C139" s="206" t="s">
        <v>190</v>
      </c>
      <c r="D139" s="206" t="s">
        <v>2897</v>
      </c>
      <c r="E139" s="207" t="s">
        <v>2985</v>
      </c>
      <c r="F139" s="208" t="s">
        <v>2986</v>
      </c>
      <c r="G139" s="209" t="s">
        <v>1700</v>
      </c>
      <c r="H139" s="210">
        <v>1000</v>
      </c>
      <c r="I139" s="211"/>
      <c r="J139" s="212">
        <f>ROUND(I139*H139,2)</f>
        <v>0</v>
      </c>
      <c r="K139" s="208" t="s">
        <v>139</v>
      </c>
      <c r="L139" s="213"/>
      <c r="M139" s="214" t="s">
        <v>1</v>
      </c>
      <c r="N139" s="215" t="s">
        <v>43</v>
      </c>
      <c r="O139" s="68"/>
      <c r="P139" s="170">
        <f>O139*H139</f>
        <v>0</v>
      </c>
      <c r="Q139" s="170">
        <v>1</v>
      </c>
      <c r="R139" s="170">
        <f>Q139*H139</f>
        <v>1000</v>
      </c>
      <c r="S139" s="170">
        <v>0</v>
      </c>
      <c r="T139" s="171">
        <f>S139*H139</f>
        <v>0</v>
      </c>
      <c r="U139" s="31"/>
      <c r="V139" s="31"/>
      <c r="W139" s="31"/>
      <c r="X139" s="31"/>
      <c r="Y139" s="31"/>
      <c r="Z139" s="31"/>
      <c r="AA139" s="31"/>
      <c r="AB139" s="31"/>
      <c r="AC139" s="31"/>
      <c r="AD139" s="31"/>
      <c r="AE139" s="31"/>
      <c r="AR139" s="172" t="s">
        <v>2955</v>
      </c>
      <c r="AT139" s="172" t="s">
        <v>2897</v>
      </c>
      <c r="AU139" s="172" t="s">
        <v>78</v>
      </c>
      <c r="AY139" s="14" t="s">
        <v>141</v>
      </c>
      <c r="BE139" s="173">
        <f>IF(N139="základní",J139,0)</f>
        <v>0</v>
      </c>
      <c r="BF139" s="173">
        <f>IF(N139="snížená",J139,0)</f>
        <v>0</v>
      </c>
      <c r="BG139" s="173">
        <f>IF(N139="zákl. přenesená",J139,0)</f>
        <v>0</v>
      </c>
      <c r="BH139" s="173">
        <f>IF(N139="sníž. přenesená",J139,0)</f>
        <v>0</v>
      </c>
      <c r="BI139" s="173">
        <f>IF(N139="nulová",J139,0)</f>
        <v>0</v>
      </c>
      <c r="BJ139" s="14" t="s">
        <v>86</v>
      </c>
      <c r="BK139" s="173">
        <f>ROUND(I139*H139,2)</f>
        <v>0</v>
      </c>
      <c r="BL139" s="14" t="s">
        <v>2955</v>
      </c>
      <c r="BM139" s="172" t="s">
        <v>2987</v>
      </c>
    </row>
    <row r="140" spans="1:65" s="2" customFormat="1">
      <c r="A140" s="31"/>
      <c r="B140" s="32"/>
      <c r="C140" s="33"/>
      <c r="D140" s="174" t="s">
        <v>143</v>
      </c>
      <c r="E140" s="33"/>
      <c r="F140" s="175" t="s">
        <v>2986</v>
      </c>
      <c r="G140" s="33"/>
      <c r="H140" s="33"/>
      <c r="I140" s="176"/>
      <c r="J140" s="33"/>
      <c r="K140" s="33"/>
      <c r="L140" s="36"/>
      <c r="M140" s="177"/>
      <c r="N140" s="178"/>
      <c r="O140" s="68"/>
      <c r="P140" s="68"/>
      <c r="Q140" s="68"/>
      <c r="R140" s="68"/>
      <c r="S140" s="68"/>
      <c r="T140" s="69"/>
      <c r="U140" s="31"/>
      <c r="V140" s="31"/>
      <c r="W140" s="31"/>
      <c r="X140" s="31"/>
      <c r="Y140" s="31"/>
      <c r="Z140" s="31"/>
      <c r="AA140" s="31"/>
      <c r="AB140" s="31"/>
      <c r="AC140" s="31"/>
      <c r="AD140" s="31"/>
      <c r="AE140" s="31"/>
      <c r="AT140" s="14" t="s">
        <v>143</v>
      </c>
      <c r="AU140" s="14" t="s">
        <v>78</v>
      </c>
    </row>
    <row r="141" spans="1:65" s="2" customFormat="1" ht="21.75" customHeight="1">
      <c r="A141" s="31"/>
      <c r="B141" s="32"/>
      <c r="C141" s="206" t="s">
        <v>195</v>
      </c>
      <c r="D141" s="206" t="s">
        <v>2897</v>
      </c>
      <c r="E141" s="207" t="s">
        <v>2988</v>
      </c>
      <c r="F141" s="208" t="s">
        <v>2989</v>
      </c>
      <c r="G141" s="209" t="s">
        <v>1700</v>
      </c>
      <c r="H141" s="210">
        <v>200</v>
      </c>
      <c r="I141" s="211"/>
      <c r="J141" s="212">
        <f>ROUND(I141*H141,2)</f>
        <v>0</v>
      </c>
      <c r="K141" s="208" t="s">
        <v>139</v>
      </c>
      <c r="L141" s="213"/>
      <c r="M141" s="214" t="s">
        <v>1</v>
      </c>
      <c r="N141" s="215" t="s">
        <v>43</v>
      </c>
      <c r="O141" s="68"/>
      <c r="P141" s="170">
        <f>O141*H141</f>
        <v>0</v>
      </c>
      <c r="Q141" s="170">
        <v>1</v>
      </c>
      <c r="R141" s="170">
        <f>Q141*H141</f>
        <v>200</v>
      </c>
      <c r="S141" s="170">
        <v>0</v>
      </c>
      <c r="T141" s="171">
        <f>S141*H141</f>
        <v>0</v>
      </c>
      <c r="U141" s="31"/>
      <c r="V141" s="31"/>
      <c r="W141" s="31"/>
      <c r="X141" s="31"/>
      <c r="Y141" s="31"/>
      <c r="Z141" s="31"/>
      <c r="AA141" s="31"/>
      <c r="AB141" s="31"/>
      <c r="AC141" s="31"/>
      <c r="AD141" s="31"/>
      <c r="AE141" s="31"/>
      <c r="AR141" s="172" t="s">
        <v>2955</v>
      </c>
      <c r="AT141" s="172" t="s">
        <v>2897</v>
      </c>
      <c r="AU141" s="172" t="s">
        <v>78</v>
      </c>
      <c r="AY141" s="14" t="s">
        <v>141</v>
      </c>
      <c r="BE141" s="173">
        <f>IF(N141="základní",J141,0)</f>
        <v>0</v>
      </c>
      <c r="BF141" s="173">
        <f>IF(N141="snížená",J141,0)</f>
        <v>0</v>
      </c>
      <c r="BG141" s="173">
        <f>IF(N141="zákl. přenesená",J141,0)</f>
        <v>0</v>
      </c>
      <c r="BH141" s="173">
        <f>IF(N141="sníž. přenesená",J141,0)</f>
        <v>0</v>
      </c>
      <c r="BI141" s="173">
        <f>IF(N141="nulová",J141,0)</f>
        <v>0</v>
      </c>
      <c r="BJ141" s="14" t="s">
        <v>86</v>
      </c>
      <c r="BK141" s="173">
        <f>ROUND(I141*H141,2)</f>
        <v>0</v>
      </c>
      <c r="BL141" s="14" t="s">
        <v>2955</v>
      </c>
      <c r="BM141" s="172" t="s">
        <v>2990</v>
      </c>
    </row>
    <row r="142" spans="1:65" s="2" customFormat="1">
      <c r="A142" s="31"/>
      <c r="B142" s="32"/>
      <c r="C142" s="33"/>
      <c r="D142" s="174" t="s">
        <v>143</v>
      </c>
      <c r="E142" s="33"/>
      <c r="F142" s="175" t="s">
        <v>2989</v>
      </c>
      <c r="G142" s="33"/>
      <c r="H142" s="33"/>
      <c r="I142" s="176"/>
      <c r="J142" s="33"/>
      <c r="K142" s="33"/>
      <c r="L142" s="36"/>
      <c r="M142" s="177"/>
      <c r="N142" s="178"/>
      <c r="O142" s="68"/>
      <c r="P142" s="68"/>
      <c r="Q142" s="68"/>
      <c r="R142" s="68"/>
      <c r="S142" s="68"/>
      <c r="T142" s="69"/>
      <c r="U142" s="31"/>
      <c r="V142" s="31"/>
      <c r="W142" s="31"/>
      <c r="X142" s="31"/>
      <c r="Y142" s="31"/>
      <c r="Z142" s="31"/>
      <c r="AA142" s="31"/>
      <c r="AB142" s="31"/>
      <c r="AC142" s="31"/>
      <c r="AD142" s="31"/>
      <c r="AE142" s="31"/>
      <c r="AT142" s="14" t="s">
        <v>143</v>
      </c>
      <c r="AU142" s="14" t="s">
        <v>78</v>
      </c>
    </row>
    <row r="143" spans="1:65" s="2" customFormat="1" ht="16.5" customHeight="1">
      <c r="A143" s="31"/>
      <c r="B143" s="32"/>
      <c r="C143" s="206" t="s">
        <v>200</v>
      </c>
      <c r="D143" s="206" t="s">
        <v>2897</v>
      </c>
      <c r="E143" s="207" t="s">
        <v>2991</v>
      </c>
      <c r="F143" s="208" t="s">
        <v>2992</v>
      </c>
      <c r="G143" s="209" t="s">
        <v>1700</v>
      </c>
      <c r="H143" s="210">
        <v>200</v>
      </c>
      <c r="I143" s="211"/>
      <c r="J143" s="212">
        <f>ROUND(I143*H143,2)</f>
        <v>0</v>
      </c>
      <c r="K143" s="208" t="s">
        <v>139</v>
      </c>
      <c r="L143" s="213"/>
      <c r="M143" s="214" t="s">
        <v>1</v>
      </c>
      <c r="N143" s="215" t="s">
        <v>43</v>
      </c>
      <c r="O143" s="68"/>
      <c r="P143" s="170">
        <f>O143*H143</f>
        <v>0</v>
      </c>
      <c r="Q143" s="170">
        <v>1</v>
      </c>
      <c r="R143" s="170">
        <f>Q143*H143</f>
        <v>200</v>
      </c>
      <c r="S143" s="170">
        <v>0</v>
      </c>
      <c r="T143" s="171">
        <f>S143*H143</f>
        <v>0</v>
      </c>
      <c r="U143" s="31"/>
      <c r="V143" s="31"/>
      <c r="W143" s="31"/>
      <c r="X143" s="31"/>
      <c r="Y143" s="31"/>
      <c r="Z143" s="31"/>
      <c r="AA143" s="31"/>
      <c r="AB143" s="31"/>
      <c r="AC143" s="31"/>
      <c r="AD143" s="31"/>
      <c r="AE143" s="31"/>
      <c r="AR143" s="172" t="s">
        <v>2955</v>
      </c>
      <c r="AT143" s="172" t="s">
        <v>2897</v>
      </c>
      <c r="AU143" s="172" t="s">
        <v>78</v>
      </c>
      <c r="AY143" s="14" t="s">
        <v>141</v>
      </c>
      <c r="BE143" s="173">
        <f>IF(N143="základní",J143,0)</f>
        <v>0</v>
      </c>
      <c r="BF143" s="173">
        <f>IF(N143="snížená",J143,0)</f>
        <v>0</v>
      </c>
      <c r="BG143" s="173">
        <f>IF(N143="zákl. přenesená",J143,0)</f>
        <v>0</v>
      </c>
      <c r="BH143" s="173">
        <f>IF(N143="sníž. přenesená",J143,0)</f>
        <v>0</v>
      </c>
      <c r="BI143" s="173">
        <f>IF(N143="nulová",J143,0)</f>
        <v>0</v>
      </c>
      <c r="BJ143" s="14" t="s">
        <v>86</v>
      </c>
      <c r="BK143" s="173">
        <f>ROUND(I143*H143,2)</f>
        <v>0</v>
      </c>
      <c r="BL143" s="14" t="s">
        <v>2955</v>
      </c>
      <c r="BM143" s="172" t="s">
        <v>2993</v>
      </c>
    </row>
    <row r="144" spans="1:65" s="2" customFormat="1">
      <c r="A144" s="31"/>
      <c r="B144" s="32"/>
      <c r="C144" s="33"/>
      <c r="D144" s="174" t="s">
        <v>143</v>
      </c>
      <c r="E144" s="33"/>
      <c r="F144" s="175" t="s">
        <v>2992</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143</v>
      </c>
      <c r="AU144" s="14" t="s">
        <v>78</v>
      </c>
    </row>
    <row r="145" spans="1:65" s="2" customFormat="1" ht="16.5" customHeight="1">
      <c r="A145" s="31"/>
      <c r="B145" s="32"/>
      <c r="C145" s="206" t="s">
        <v>205</v>
      </c>
      <c r="D145" s="206" t="s">
        <v>2897</v>
      </c>
      <c r="E145" s="207" t="s">
        <v>2994</v>
      </c>
      <c r="F145" s="208" t="s">
        <v>2995</v>
      </c>
      <c r="G145" s="209" t="s">
        <v>1700</v>
      </c>
      <c r="H145" s="210">
        <v>20</v>
      </c>
      <c r="I145" s="211"/>
      <c r="J145" s="212">
        <f>ROUND(I145*H145,2)</f>
        <v>0</v>
      </c>
      <c r="K145" s="208" t="s">
        <v>139</v>
      </c>
      <c r="L145" s="213"/>
      <c r="M145" s="214" t="s">
        <v>1</v>
      </c>
      <c r="N145" s="215" t="s">
        <v>43</v>
      </c>
      <c r="O145" s="68"/>
      <c r="P145" s="170">
        <f>O145*H145</f>
        <v>0</v>
      </c>
      <c r="Q145" s="170">
        <v>1</v>
      </c>
      <c r="R145" s="170">
        <f>Q145*H145</f>
        <v>20</v>
      </c>
      <c r="S145" s="170">
        <v>0</v>
      </c>
      <c r="T145" s="171">
        <f>S145*H145</f>
        <v>0</v>
      </c>
      <c r="U145" s="31"/>
      <c r="V145" s="31"/>
      <c r="W145" s="31"/>
      <c r="X145" s="31"/>
      <c r="Y145" s="31"/>
      <c r="Z145" s="31"/>
      <c r="AA145" s="31"/>
      <c r="AB145" s="31"/>
      <c r="AC145" s="31"/>
      <c r="AD145" s="31"/>
      <c r="AE145" s="31"/>
      <c r="AR145" s="172" t="s">
        <v>2955</v>
      </c>
      <c r="AT145" s="172" t="s">
        <v>2897</v>
      </c>
      <c r="AU145" s="172" t="s">
        <v>78</v>
      </c>
      <c r="AY145" s="14" t="s">
        <v>141</v>
      </c>
      <c r="BE145" s="173">
        <f>IF(N145="základní",J145,0)</f>
        <v>0</v>
      </c>
      <c r="BF145" s="173">
        <f>IF(N145="snížená",J145,0)</f>
        <v>0</v>
      </c>
      <c r="BG145" s="173">
        <f>IF(N145="zákl. přenesená",J145,0)</f>
        <v>0</v>
      </c>
      <c r="BH145" s="173">
        <f>IF(N145="sníž. přenesená",J145,0)</f>
        <v>0</v>
      </c>
      <c r="BI145" s="173">
        <f>IF(N145="nulová",J145,0)</f>
        <v>0</v>
      </c>
      <c r="BJ145" s="14" t="s">
        <v>86</v>
      </c>
      <c r="BK145" s="173">
        <f>ROUND(I145*H145,2)</f>
        <v>0</v>
      </c>
      <c r="BL145" s="14" t="s">
        <v>2955</v>
      </c>
      <c r="BM145" s="172" t="s">
        <v>2996</v>
      </c>
    </row>
    <row r="146" spans="1:65" s="2" customFormat="1">
      <c r="A146" s="31"/>
      <c r="B146" s="32"/>
      <c r="C146" s="33"/>
      <c r="D146" s="174" t="s">
        <v>143</v>
      </c>
      <c r="E146" s="33"/>
      <c r="F146" s="175" t="s">
        <v>2995</v>
      </c>
      <c r="G146" s="33"/>
      <c r="H146" s="33"/>
      <c r="I146" s="176"/>
      <c r="J146" s="33"/>
      <c r="K146" s="33"/>
      <c r="L146" s="36"/>
      <c r="M146" s="177"/>
      <c r="N146" s="178"/>
      <c r="O146" s="68"/>
      <c r="P146" s="68"/>
      <c r="Q146" s="68"/>
      <c r="R146" s="68"/>
      <c r="S146" s="68"/>
      <c r="T146" s="69"/>
      <c r="U146" s="31"/>
      <c r="V146" s="31"/>
      <c r="W146" s="31"/>
      <c r="X146" s="31"/>
      <c r="Y146" s="31"/>
      <c r="Z146" s="31"/>
      <c r="AA146" s="31"/>
      <c r="AB146" s="31"/>
      <c r="AC146" s="31"/>
      <c r="AD146" s="31"/>
      <c r="AE146" s="31"/>
      <c r="AT146" s="14" t="s">
        <v>143</v>
      </c>
      <c r="AU146" s="14" t="s">
        <v>78</v>
      </c>
    </row>
    <row r="147" spans="1:65" s="2" customFormat="1" ht="16.5" customHeight="1">
      <c r="A147" s="31"/>
      <c r="B147" s="32"/>
      <c r="C147" s="206" t="s">
        <v>8</v>
      </c>
      <c r="D147" s="206" t="s">
        <v>2897</v>
      </c>
      <c r="E147" s="207" t="s">
        <v>2997</v>
      </c>
      <c r="F147" s="208" t="s">
        <v>2998</v>
      </c>
      <c r="G147" s="209" t="s">
        <v>1700</v>
      </c>
      <c r="H147" s="210">
        <v>20</v>
      </c>
      <c r="I147" s="211"/>
      <c r="J147" s="212">
        <f>ROUND(I147*H147,2)</f>
        <v>0</v>
      </c>
      <c r="K147" s="208" t="s">
        <v>139</v>
      </c>
      <c r="L147" s="213"/>
      <c r="M147" s="214" t="s">
        <v>1</v>
      </c>
      <c r="N147" s="215" t="s">
        <v>43</v>
      </c>
      <c r="O147" s="68"/>
      <c r="P147" s="170">
        <f>O147*H147</f>
        <v>0</v>
      </c>
      <c r="Q147" s="170">
        <v>1</v>
      </c>
      <c r="R147" s="170">
        <f>Q147*H147</f>
        <v>20</v>
      </c>
      <c r="S147" s="170">
        <v>0</v>
      </c>
      <c r="T147" s="171">
        <f>S147*H147</f>
        <v>0</v>
      </c>
      <c r="U147" s="31"/>
      <c r="V147" s="31"/>
      <c r="W147" s="31"/>
      <c r="X147" s="31"/>
      <c r="Y147" s="31"/>
      <c r="Z147" s="31"/>
      <c r="AA147" s="31"/>
      <c r="AB147" s="31"/>
      <c r="AC147" s="31"/>
      <c r="AD147" s="31"/>
      <c r="AE147" s="31"/>
      <c r="AR147" s="172" t="s">
        <v>2955</v>
      </c>
      <c r="AT147" s="172" t="s">
        <v>2897</v>
      </c>
      <c r="AU147" s="172" t="s">
        <v>78</v>
      </c>
      <c r="AY147" s="14" t="s">
        <v>141</v>
      </c>
      <c r="BE147" s="173">
        <f>IF(N147="základní",J147,0)</f>
        <v>0</v>
      </c>
      <c r="BF147" s="173">
        <f>IF(N147="snížená",J147,0)</f>
        <v>0</v>
      </c>
      <c r="BG147" s="173">
        <f>IF(N147="zákl. přenesená",J147,0)</f>
        <v>0</v>
      </c>
      <c r="BH147" s="173">
        <f>IF(N147="sníž. přenesená",J147,0)</f>
        <v>0</v>
      </c>
      <c r="BI147" s="173">
        <f>IF(N147="nulová",J147,0)</f>
        <v>0</v>
      </c>
      <c r="BJ147" s="14" t="s">
        <v>86</v>
      </c>
      <c r="BK147" s="173">
        <f>ROUND(I147*H147,2)</f>
        <v>0</v>
      </c>
      <c r="BL147" s="14" t="s">
        <v>2955</v>
      </c>
      <c r="BM147" s="172" t="s">
        <v>2999</v>
      </c>
    </row>
    <row r="148" spans="1:65" s="2" customFormat="1">
      <c r="A148" s="31"/>
      <c r="B148" s="32"/>
      <c r="C148" s="33"/>
      <c r="D148" s="174" t="s">
        <v>143</v>
      </c>
      <c r="E148" s="33"/>
      <c r="F148" s="175" t="s">
        <v>2998</v>
      </c>
      <c r="G148" s="33"/>
      <c r="H148" s="33"/>
      <c r="I148" s="176"/>
      <c r="J148" s="33"/>
      <c r="K148" s="33"/>
      <c r="L148" s="36"/>
      <c r="M148" s="177"/>
      <c r="N148" s="178"/>
      <c r="O148" s="68"/>
      <c r="P148" s="68"/>
      <c r="Q148" s="68"/>
      <c r="R148" s="68"/>
      <c r="S148" s="68"/>
      <c r="T148" s="69"/>
      <c r="U148" s="31"/>
      <c r="V148" s="31"/>
      <c r="W148" s="31"/>
      <c r="X148" s="31"/>
      <c r="Y148" s="31"/>
      <c r="Z148" s="31"/>
      <c r="AA148" s="31"/>
      <c r="AB148" s="31"/>
      <c r="AC148" s="31"/>
      <c r="AD148" s="31"/>
      <c r="AE148" s="31"/>
      <c r="AT148" s="14" t="s">
        <v>143</v>
      </c>
      <c r="AU148" s="14" t="s">
        <v>78</v>
      </c>
    </row>
    <row r="149" spans="1:65" s="2" customFormat="1" ht="16.5" customHeight="1">
      <c r="A149" s="31"/>
      <c r="B149" s="32"/>
      <c r="C149" s="206" t="s">
        <v>214</v>
      </c>
      <c r="D149" s="206" t="s">
        <v>2897</v>
      </c>
      <c r="E149" s="207" t="s">
        <v>3000</v>
      </c>
      <c r="F149" s="208" t="s">
        <v>3001</v>
      </c>
      <c r="G149" s="209" t="s">
        <v>1700</v>
      </c>
      <c r="H149" s="210">
        <v>20</v>
      </c>
      <c r="I149" s="211"/>
      <c r="J149" s="212">
        <f>ROUND(I149*H149,2)</f>
        <v>0</v>
      </c>
      <c r="K149" s="208" t="s">
        <v>139</v>
      </c>
      <c r="L149" s="213"/>
      <c r="M149" s="214" t="s">
        <v>1</v>
      </c>
      <c r="N149" s="215" t="s">
        <v>43</v>
      </c>
      <c r="O149" s="68"/>
      <c r="P149" s="170">
        <f>O149*H149</f>
        <v>0</v>
      </c>
      <c r="Q149" s="170">
        <v>1</v>
      </c>
      <c r="R149" s="170">
        <f>Q149*H149</f>
        <v>20</v>
      </c>
      <c r="S149" s="170">
        <v>0</v>
      </c>
      <c r="T149" s="171">
        <f>S149*H149</f>
        <v>0</v>
      </c>
      <c r="U149" s="31"/>
      <c r="V149" s="31"/>
      <c r="W149" s="31"/>
      <c r="X149" s="31"/>
      <c r="Y149" s="31"/>
      <c r="Z149" s="31"/>
      <c r="AA149" s="31"/>
      <c r="AB149" s="31"/>
      <c r="AC149" s="31"/>
      <c r="AD149" s="31"/>
      <c r="AE149" s="31"/>
      <c r="AR149" s="172" t="s">
        <v>2955</v>
      </c>
      <c r="AT149" s="172" t="s">
        <v>2897</v>
      </c>
      <c r="AU149" s="172" t="s">
        <v>78</v>
      </c>
      <c r="AY149" s="14" t="s">
        <v>141</v>
      </c>
      <c r="BE149" s="173">
        <f>IF(N149="základní",J149,0)</f>
        <v>0</v>
      </c>
      <c r="BF149" s="173">
        <f>IF(N149="snížená",J149,0)</f>
        <v>0</v>
      </c>
      <c r="BG149" s="173">
        <f>IF(N149="zákl. přenesená",J149,0)</f>
        <v>0</v>
      </c>
      <c r="BH149" s="173">
        <f>IF(N149="sníž. přenesená",J149,0)</f>
        <v>0</v>
      </c>
      <c r="BI149" s="173">
        <f>IF(N149="nulová",J149,0)</f>
        <v>0</v>
      </c>
      <c r="BJ149" s="14" t="s">
        <v>86</v>
      </c>
      <c r="BK149" s="173">
        <f>ROUND(I149*H149,2)</f>
        <v>0</v>
      </c>
      <c r="BL149" s="14" t="s">
        <v>2955</v>
      </c>
      <c r="BM149" s="172" t="s">
        <v>3002</v>
      </c>
    </row>
    <row r="150" spans="1:65" s="2" customFormat="1">
      <c r="A150" s="31"/>
      <c r="B150" s="32"/>
      <c r="C150" s="33"/>
      <c r="D150" s="174" t="s">
        <v>143</v>
      </c>
      <c r="E150" s="33"/>
      <c r="F150" s="175" t="s">
        <v>3001</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143</v>
      </c>
      <c r="AU150" s="14" t="s">
        <v>78</v>
      </c>
    </row>
    <row r="151" spans="1:65" s="2" customFormat="1" ht="16.5" customHeight="1">
      <c r="A151" s="31"/>
      <c r="B151" s="32"/>
      <c r="C151" s="206" t="s">
        <v>219</v>
      </c>
      <c r="D151" s="206" t="s">
        <v>2897</v>
      </c>
      <c r="E151" s="207" t="s">
        <v>3003</v>
      </c>
      <c r="F151" s="208" t="s">
        <v>3004</v>
      </c>
      <c r="G151" s="209" t="s">
        <v>1700</v>
      </c>
      <c r="H151" s="210">
        <v>20</v>
      </c>
      <c r="I151" s="211"/>
      <c r="J151" s="212">
        <f>ROUND(I151*H151,2)</f>
        <v>0</v>
      </c>
      <c r="K151" s="208" t="s">
        <v>139</v>
      </c>
      <c r="L151" s="213"/>
      <c r="M151" s="214" t="s">
        <v>1</v>
      </c>
      <c r="N151" s="215" t="s">
        <v>43</v>
      </c>
      <c r="O151" s="68"/>
      <c r="P151" s="170">
        <f>O151*H151</f>
        <v>0</v>
      </c>
      <c r="Q151" s="170">
        <v>1</v>
      </c>
      <c r="R151" s="170">
        <f>Q151*H151</f>
        <v>20</v>
      </c>
      <c r="S151" s="170">
        <v>0</v>
      </c>
      <c r="T151" s="171">
        <f>S151*H151</f>
        <v>0</v>
      </c>
      <c r="U151" s="31"/>
      <c r="V151" s="31"/>
      <c r="W151" s="31"/>
      <c r="X151" s="31"/>
      <c r="Y151" s="31"/>
      <c r="Z151" s="31"/>
      <c r="AA151" s="31"/>
      <c r="AB151" s="31"/>
      <c r="AC151" s="31"/>
      <c r="AD151" s="31"/>
      <c r="AE151" s="31"/>
      <c r="AR151" s="172" t="s">
        <v>2955</v>
      </c>
      <c r="AT151" s="172" t="s">
        <v>2897</v>
      </c>
      <c r="AU151" s="172" t="s">
        <v>78</v>
      </c>
      <c r="AY151" s="14" t="s">
        <v>141</v>
      </c>
      <c r="BE151" s="173">
        <f>IF(N151="základní",J151,0)</f>
        <v>0</v>
      </c>
      <c r="BF151" s="173">
        <f>IF(N151="snížená",J151,0)</f>
        <v>0</v>
      </c>
      <c r="BG151" s="173">
        <f>IF(N151="zákl. přenesená",J151,0)</f>
        <v>0</v>
      </c>
      <c r="BH151" s="173">
        <f>IF(N151="sníž. přenesená",J151,0)</f>
        <v>0</v>
      </c>
      <c r="BI151" s="173">
        <f>IF(N151="nulová",J151,0)</f>
        <v>0</v>
      </c>
      <c r="BJ151" s="14" t="s">
        <v>86</v>
      </c>
      <c r="BK151" s="173">
        <f>ROUND(I151*H151,2)</f>
        <v>0</v>
      </c>
      <c r="BL151" s="14" t="s">
        <v>2955</v>
      </c>
      <c r="BM151" s="172" t="s">
        <v>3005</v>
      </c>
    </row>
    <row r="152" spans="1:65" s="2" customFormat="1">
      <c r="A152" s="31"/>
      <c r="B152" s="32"/>
      <c r="C152" s="33"/>
      <c r="D152" s="174" t="s">
        <v>143</v>
      </c>
      <c r="E152" s="33"/>
      <c r="F152" s="175" t="s">
        <v>3004</v>
      </c>
      <c r="G152" s="33"/>
      <c r="H152" s="33"/>
      <c r="I152" s="176"/>
      <c r="J152" s="33"/>
      <c r="K152" s="33"/>
      <c r="L152" s="36"/>
      <c r="M152" s="177"/>
      <c r="N152" s="178"/>
      <c r="O152" s="68"/>
      <c r="P152" s="68"/>
      <c r="Q152" s="68"/>
      <c r="R152" s="68"/>
      <c r="S152" s="68"/>
      <c r="T152" s="69"/>
      <c r="U152" s="31"/>
      <c r="V152" s="31"/>
      <c r="W152" s="31"/>
      <c r="X152" s="31"/>
      <c r="Y152" s="31"/>
      <c r="Z152" s="31"/>
      <c r="AA152" s="31"/>
      <c r="AB152" s="31"/>
      <c r="AC152" s="31"/>
      <c r="AD152" s="31"/>
      <c r="AE152" s="31"/>
      <c r="AT152" s="14" t="s">
        <v>143</v>
      </c>
      <c r="AU152" s="14" t="s">
        <v>78</v>
      </c>
    </row>
    <row r="153" spans="1:65" s="2" customFormat="1" ht="16.5" customHeight="1">
      <c r="A153" s="31"/>
      <c r="B153" s="32"/>
      <c r="C153" s="206" t="s">
        <v>226</v>
      </c>
      <c r="D153" s="206" t="s">
        <v>2897</v>
      </c>
      <c r="E153" s="207" t="s">
        <v>3006</v>
      </c>
      <c r="F153" s="208" t="s">
        <v>3007</v>
      </c>
      <c r="G153" s="209" t="s">
        <v>1700</v>
      </c>
      <c r="H153" s="210">
        <v>20</v>
      </c>
      <c r="I153" s="211"/>
      <c r="J153" s="212">
        <f>ROUND(I153*H153,2)</f>
        <v>0</v>
      </c>
      <c r="K153" s="208" t="s">
        <v>139</v>
      </c>
      <c r="L153" s="213"/>
      <c r="M153" s="214" t="s">
        <v>1</v>
      </c>
      <c r="N153" s="215" t="s">
        <v>43</v>
      </c>
      <c r="O153" s="68"/>
      <c r="P153" s="170">
        <f>O153*H153</f>
        <v>0</v>
      </c>
      <c r="Q153" s="170">
        <v>1</v>
      </c>
      <c r="R153" s="170">
        <f>Q153*H153</f>
        <v>20</v>
      </c>
      <c r="S153" s="170">
        <v>0</v>
      </c>
      <c r="T153" s="171">
        <f>S153*H153</f>
        <v>0</v>
      </c>
      <c r="U153" s="31"/>
      <c r="V153" s="31"/>
      <c r="W153" s="31"/>
      <c r="X153" s="31"/>
      <c r="Y153" s="31"/>
      <c r="Z153" s="31"/>
      <c r="AA153" s="31"/>
      <c r="AB153" s="31"/>
      <c r="AC153" s="31"/>
      <c r="AD153" s="31"/>
      <c r="AE153" s="31"/>
      <c r="AR153" s="172" t="s">
        <v>2955</v>
      </c>
      <c r="AT153" s="172" t="s">
        <v>2897</v>
      </c>
      <c r="AU153" s="172" t="s">
        <v>78</v>
      </c>
      <c r="AY153" s="14" t="s">
        <v>141</v>
      </c>
      <c r="BE153" s="173">
        <f>IF(N153="základní",J153,0)</f>
        <v>0</v>
      </c>
      <c r="BF153" s="173">
        <f>IF(N153="snížená",J153,0)</f>
        <v>0</v>
      </c>
      <c r="BG153" s="173">
        <f>IF(N153="zákl. přenesená",J153,0)</f>
        <v>0</v>
      </c>
      <c r="BH153" s="173">
        <f>IF(N153="sníž. přenesená",J153,0)</f>
        <v>0</v>
      </c>
      <c r="BI153" s="173">
        <f>IF(N153="nulová",J153,0)</f>
        <v>0</v>
      </c>
      <c r="BJ153" s="14" t="s">
        <v>86</v>
      </c>
      <c r="BK153" s="173">
        <f>ROUND(I153*H153,2)</f>
        <v>0</v>
      </c>
      <c r="BL153" s="14" t="s">
        <v>2955</v>
      </c>
      <c r="BM153" s="172" t="s">
        <v>3008</v>
      </c>
    </row>
    <row r="154" spans="1:65" s="2" customFormat="1">
      <c r="A154" s="31"/>
      <c r="B154" s="32"/>
      <c r="C154" s="33"/>
      <c r="D154" s="174" t="s">
        <v>143</v>
      </c>
      <c r="E154" s="33"/>
      <c r="F154" s="175" t="s">
        <v>3007</v>
      </c>
      <c r="G154" s="33"/>
      <c r="H154" s="33"/>
      <c r="I154" s="176"/>
      <c r="J154" s="33"/>
      <c r="K154" s="33"/>
      <c r="L154" s="36"/>
      <c r="M154" s="177"/>
      <c r="N154" s="178"/>
      <c r="O154" s="68"/>
      <c r="P154" s="68"/>
      <c r="Q154" s="68"/>
      <c r="R154" s="68"/>
      <c r="S154" s="68"/>
      <c r="T154" s="69"/>
      <c r="U154" s="31"/>
      <c r="V154" s="31"/>
      <c r="W154" s="31"/>
      <c r="X154" s="31"/>
      <c r="Y154" s="31"/>
      <c r="Z154" s="31"/>
      <c r="AA154" s="31"/>
      <c r="AB154" s="31"/>
      <c r="AC154" s="31"/>
      <c r="AD154" s="31"/>
      <c r="AE154" s="31"/>
      <c r="AT154" s="14" t="s">
        <v>143</v>
      </c>
      <c r="AU154" s="14" t="s">
        <v>78</v>
      </c>
    </row>
    <row r="155" spans="1:65" s="2" customFormat="1" ht="16.5" customHeight="1">
      <c r="A155" s="31"/>
      <c r="B155" s="32"/>
      <c r="C155" s="206" t="s">
        <v>232</v>
      </c>
      <c r="D155" s="206" t="s">
        <v>2897</v>
      </c>
      <c r="E155" s="207" t="s">
        <v>3009</v>
      </c>
      <c r="F155" s="208" t="s">
        <v>3010</v>
      </c>
      <c r="G155" s="209" t="s">
        <v>1700</v>
      </c>
      <c r="H155" s="210">
        <v>20</v>
      </c>
      <c r="I155" s="211"/>
      <c r="J155" s="212">
        <f>ROUND(I155*H155,2)</f>
        <v>0</v>
      </c>
      <c r="K155" s="208" t="s">
        <v>139</v>
      </c>
      <c r="L155" s="213"/>
      <c r="M155" s="214" t="s">
        <v>1</v>
      </c>
      <c r="N155" s="215" t="s">
        <v>43</v>
      </c>
      <c r="O155" s="68"/>
      <c r="P155" s="170">
        <f>O155*H155</f>
        <v>0</v>
      </c>
      <c r="Q155" s="170">
        <v>1</v>
      </c>
      <c r="R155" s="170">
        <f>Q155*H155</f>
        <v>20</v>
      </c>
      <c r="S155" s="170">
        <v>0</v>
      </c>
      <c r="T155" s="171">
        <f>S155*H155</f>
        <v>0</v>
      </c>
      <c r="U155" s="31"/>
      <c r="V155" s="31"/>
      <c r="W155" s="31"/>
      <c r="X155" s="31"/>
      <c r="Y155" s="31"/>
      <c r="Z155" s="31"/>
      <c r="AA155" s="31"/>
      <c r="AB155" s="31"/>
      <c r="AC155" s="31"/>
      <c r="AD155" s="31"/>
      <c r="AE155" s="31"/>
      <c r="AR155" s="172" t="s">
        <v>2955</v>
      </c>
      <c r="AT155" s="172" t="s">
        <v>2897</v>
      </c>
      <c r="AU155" s="172" t="s">
        <v>78</v>
      </c>
      <c r="AY155" s="14" t="s">
        <v>141</v>
      </c>
      <c r="BE155" s="173">
        <f>IF(N155="základní",J155,0)</f>
        <v>0</v>
      </c>
      <c r="BF155" s="173">
        <f>IF(N155="snížená",J155,0)</f>
        <v>0</v>
      </c>
      <c r="BG155" s="173">
        <f>IF(N155="zákl. přenesená",J155,0)</f>
        <v>0</v>
      </c>
      <c r="BH155" s="173">
        <f>IF(N155="sníž. přenesená",J155,0)</f>
        <v>0</v>
      </c>
      <c r="BI155" s="173">
        <f>IF(N155="nulová",J155,0)</f>
        <v>0</v>
      </c>
      <c r="BJ155" s="14" t="s">
        <v>86</v>
      </c>
      <c r="BK155" s="173">
        <f>ROUND(I155*H155,2)</f>
        <v>0</v>
      </c>
      <c r="BL155" s="14" t="s">
        <v>2955</v>
      </c>
      <c r="BM155" s="172" t="s">
        <v>3011</v>
      </c>
    </row>
    <row r="156" spans="1:65" s="2" customFormat="1">
      <c r="A156" s="31"/>
      <c r="B156" s="32"/>
      <c r="C156" s="33"/>
      <c r="D156" s="174" t="s">
        <v>143</v>
      </c>
      <c r="E156" s="33"/>
      <c r="F156" s="175" t="s">
        <v>3010</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143</v>
      </c>
      <c r="AU156" s="14" t="s">
        <v>78</v>
      </c>
    </row>
    <row r="157" spans="1:65" s="2" customFormat="1" ht="16.5" customHeight="1">
      <c r="A157" s="31"/>
      <c r="B157" s="32"/>
      <c r="C157" s="206" t="s">
        <v>238</v>
      </c>
      <c r="D157" s="206" t="s">
        <v>2897</v>
      </c>
      <c r="E157" s="207" t="s">
        <v>3012</v>
      </c>
      <c r="F157" s="208" t="s">
        <v>3013</v>
      </c>
      <c r="G157" s="209" t="s">
        <v>1700</v>
      </c>
      <c r="H157" s="210">
        <v>20</v>
      </c>
      <c r="I157" s="211"/>
      <c r="J157" s="212">
        <f>ROUND(I157*H157,2)</f>
        <v>0</v>
      </c>
      <c r="K157" s="208" t="s">
        <v>139</v>
      </c>
      <c r="L157" s="213"/>
      <c r="M157" s="214" t="s">
        <v>1</v>
      </c>
      <c r="N157" s="215" t="s">
        <v>43</v>
      </c>
      <c r="O157" s="68"/>
      <c r="P157" s="170">
        <f>O157*H157</f>
        <v>0</v>
      </c>
      <c r="Q157" s="170">
        <v>1</v>
      </c>
      <c r="R157" s="170">
        <f>Q157*H157</f>
        <v>20</v>
      </c>
      <c r="S157" s="170">
        <v>0</v>
      </c>
      <c r="T157" s="171">
        <f>S157*H157</f>
        <v>0</v>
      </c>
      <c r="U157" s="31"/>
      <c r="V157" s="31"/>
      <c r="W157" s="31"/>
      <c r="X157" s="31"/>
      <c r="Y157" s="31"/>
      <c r="Z157" s="31"/>
      <c r="AA157" s="31"/>
      <c r="AB157" s="31"/>
      <c r="AC157" s="31"/>
      <c r="AD157" s="31"/>
      <c r="AE157" s="31"/>
      <c r="AR157" s="172" t="s">
        <v>2955</v>
      </c>
      <c r="AT157" s="172" t="s">
        <v>2897</v>
      </c>
      <c r="AU157" s="172" t="s">
        <v>78</v>
      </c>
      <c r="AY157" s="14" t="s">
        <v>141</v>
      </c>
      <c r="BE157" s="173">
        <f>IF(N157="základní",J157,0)</f>
        <v>0</v>
      </c>
      <c r="BF157" s="173">
        <f>IF(N157="snížená",J157,0)</f>
        <v>0</v>
      </c>
      <c r="BG157" s="173">
        <f>IF(N157="zákl. přenesená",J157,0)</f>
        <v>0</v>
      </c>
      <c r="BH157" s="173">
        <f>IF(N157="sníž. přenesená",J157,0)</f>
        <v>0</v>
      </c>
      <c r="BI157" s="173">
        <f>IF(N157="nulová",J157,0)</f>
        <v>0</v>
      </c>
      <c r="BJ157" s="14" t="s">
        <v>86</v>
      </c>
      <c r="BK157" s="173">
        <f>ROUND(I157*H157,2)</f>
        <v>0</v>
      </c>
      <c r="BL157" s="14" t="s">
        <v>2955</v>
      </c>
      <c r="BM157" s="172" t="s">
        <v>3014</v>
      </c>
    </row>
    <row r="158" spans="1:65" s="2" customFormat="1">
      <c r="A158" s="31"/>
      <c r="B158" s="32"/>
      <c r="C158" s="33"/>
      <c r="D158" s="174" t="s">
        <v>143</v>
      </c>
      <c r="E158" s="33"/>
      <c r="F158" s="175" t="s">
        <v>3013</v>
      </c>
      <c r="G158" s="33"/>
      <c r="H158" s="33"/>
      <c r="I158" s="176"/>
      <c r="J158" s="33"/>
      <c r="K158" s="33"/>
      <c r="L158" s="36"/>
      <c r="M158" s="177"/>
      <c r="N158" s="178"/>
      <c r="O158" s="68"/>
      <c r="P158" s="68"/>
      <c r="Q158" s="68"/>
      <c r="R158" s="68"/>
      <c r="S158" s="68"/>
      <c r="T158" s="69"/>
      <c r="U158" s="31"/>
      <c r="V158" s="31"/>
      <c r="W158" s="31"/>
      <c r="X158" s="31"/>
      <c r="Y158" s="31"/>
      <c r="Z158" s="31"/>
      <c r="AA158" s="31"/>
      <c r="AB158" s="31"/>
      <c r="AC158" s="31"/>
      <c r="AD158" s="31"/>
      <c r="AE158" s="31"/>
      <c r="AT158" s="14" t="s">
        <v>143</v>
      </c>
      <c r="AU158" s="14" t="s">
        <v>78</v>
      </c>
    </row>
    <row r="159" spans="1:65" s="2" customFormat="1" ht="16.5" customHeight="1">
      <c r="A159" s="31"/>
      <c r="B159" s="32"/>
      <c r="C159" s="206" t="s">
        <v>7</v>
      </c>
      <c r="D159" s="206" t="s">
        <v>2897</v>
      </c>
      <c r="E159" s="207" t="s">
        <v>3015</v>
      </c>
      <c r="F159" s="208" t="s">
        <v>3016</v>
      </c>
      <c r="G159" s="209" t="s">
        <v>1700</v>
      </c>
      <c r="H159" s="210">
        <v>100</v>
      </c>
      <c r="I159" s="211"/>
      <c r="J159" s="212">
        <f>ROUND(I159*H159,2)</f>
        <v>0</v>
      </c>
      <c r="K159" s="208" t="s">
        <v>139</v>
      </c>
      <c r="L159" s="213"/>
      <c r="M159" s="214" t="s">
        <v>1</v>
      </c>
      <c r="N159" s="215" t="s">
        <v>43</v>
      </c>
      <c r="O159" s="68"/>
      <c r="P159" s="170">
        <f>O159*H159</f>
        <v>0</v>
      </c>
      <c r="Q159" s="170">
        <v>1</v>
      </c>
      <c r="R159" s="170">
        <f>Q159*H159</f>
        <v>100</v>
      </c>
      <c r="S159" s="170">
        <v>0</v>
      </c>
      <c r="T159" s="171">
        <f>S159*H159</f>
        <v>0</v>
      </c>
      <c r="U159" s="31"/>
      <c r="V159" s="31"/>
      <c r="W159" s="31"/>
      <c r="X159" s="31"/>
      <c r="Y159" s="31"/>
      <c r="Z159" s="31"/>
      <c r="AA159" s="31"/>
      <c r="AB159" s="31"/>
      <c r="AC159" s="31"/>
      <c r="AD159" s="31"/>
      <c r="AE159" s="31"/>
      <c r="AR159" s="172" t="s">
        <v>2955</v>
      </c>
      <c r="AT159" s="172" t="s">
        <v>2897</v>
      </c>
      <c r="AU159" s="172" t="s">
        <v>78</v>
      </c>
      <c r="AY159" s="14" t="s">
        <v>141</v>
      </c>
      <c r="BE159" s="173">
        <f>IF(N159="základní",J159,0)</f>
        <v>0</v>
      </c>
      <c r="BF159" s="173">
        <f>IF(N159="snížená",J159,0)</f>
        <v>0</v>
      </c>
      <c r="BG159" s="173">
        <f>IF(N159="zákl. přenesená",J159,0)</f>
        <v>0</v>
      </c>
      <c r="BH159" s="173">
        <f>IF(N159="sníž. přenesená",J159,0)</f>
        <v>0</v>
      </c>
      <c r="BI159" s="173">
        <f>IF(N159="nulová",J159,0)</f>
        <v>0</v>
      </c>
      <c r="BJ159" s="14" t="s">
        <v>86</v>
      </c>
      <c r="BK159" s="173">
        <f>ROUND(I159*H159,2)</f>
        <v>0</v>
      </c>
      <c r="BL159" s="14" t="s">
        <v>2955</v>
      </c>
      <c r="BM159" s="172" t="s">
        <v>3017</v>
      </c>
    </row>
    <row r="160" spans="1:65" s="2" customFormat="1">
      <c r="A160" s="31"/>
      <c r="B160" s="32"/>
      <c r="C160" s="33"/>
      <c r="D160" s="174" t="s">
        <v>143</v>
      </c>
      <c r="E160" s="33"/>
      <c r="F160" s="175" t="s">
        <v>3016</v>
      </c>
      <c r="G160" s="33"/>
      <c r="H160" s="33"/>
      <c r="I160" s="176"/>
      <c r="J160" s="33"/>
      <c r="K160" s="33"/>
      <c r="L160" s="36"/>
      <c r="M160" s="177"/>
      <c r="N160" s="178"/>
      <c r="O160" s="68"/>
      <c r="P160" s="68"/>
      <c r="Q160" s="68"/>
      <c r="R160" s="68"/>
      <c r="S160" s="68"/>
      <c r="T160" s="69"/>
      <c r="U160" s="31"/>
      <c r="V160" s="31"/>
      <c r="W160" s="31"/>
      <c r="X160" s="31"/>
      <c r="Y160" s="31"/>
      <c r="Z160" s="31"/>
      <c r="AA160" s="31"/>
      <c r="AB160" s="31"/>
      <c r="AC160" s="31"/>
      <c r="AD160" s="31"/>
      <c r="AE160" s="31"/>
      <c r="AT160" s="14" t="s">
        <v>143</v>
      </c>
      <c r="AU160" s="14" t="s">
        <v>78</v>
      </c>
    </row>
    <row r="161" spans="1:65" s="2" customFormat="1" ht="16.5" customHeight="1">
      <c r="A161" s="31"/>
      <c r="B161" s="32"/>
      <c r="C161" s="206" t="s">
        <v>249</v>
      </c>
      <c r="D161" s="206" t="s">
        <v>2897</v>
      </c>
      <c r="E161" s="207" t="s">
        <v>3018</v>
      </c>
      <c r="F161" s="208" t="s">
        <v>3019</v>
      </c>
      <c r="G161" s="209" t="s">
        <v>1700</v>
      </c>
      <c r="H161" s="210">
        <v>100</v>
      </c>
      <c r="I161" s="211"/>
      <c r="J161" s="212">
        <f>ROUND(I161*H161,2)</f>
        <v>0</v>
      </c>
      <c r="K161" s="208" t="s">
        <v>139</v>
      </c>
      <c r="L161" s="213"/>
      <c r="M161" s="214" t="s">
        <v>1</v>
      </c>
      <c r="N161" s="215" t="s">
        <v>43</v>
      </c>
      <c r="O161" s="68"/>
      <c r="P161" s="170">
        <f>O161*H161</f>
        <v>0</v>
      </c>
      <c r="Q161" s="170">
        <v>1</v>
      </c>
      <c r="R161" s="170">
        <f>Q161*H161</f>
        <v>100</v>
      </c>
      <c r="S161" s="170">
        <v>0</v>
      </c>
      <c r="T161" s="171">
        <f>S161*H161</f>
        <v>0</v>
      </c>
      <c r="U161" s="31"/>
      <c r="V161" s="31"/>
      <c r="W161" s="31"/>
      <c r="X161" s="31"/>
      <c r="Y161" s="31"/>
      <c r="Z161" s="31"/>
      <c r="AA161" s="31"/>
      <c r="AB161" s="31"/>
      <c r="AC161" s="31"/>
      <c r="AD161" s="31"/>
      <c r="AE161" s="31"/>
      <c r="AR161" s="172" t="s">
        <v>2955</v>
      </c>
      <c r="AT161" s="172" t="s">
        <v>2897</v>
      </c>
      <c r="AU161" s="172" t="s">
        <v>78</v>
      </c>
      <c r="AY161" s="14" t="s">
        <v>141</v>
      </c>
      <c r="BE161" s="173">
        <f>IF(N161="základní",J161,0)</f>
        <v>0</v>
      </c>
      <c r="BF161" s="173">
        <f>IF(N161="snížená",J161,0)</f>
        <v>0</v>
      </c>
      <c r="BG161" s="173">
        <f>IF(N161="zákl. přenesená",J161,0)</f>
        <v>0</v>
      </c>
      <c r="BH161" s="173">
        <f>IF(N161="sníž. přenesená",J161,0)</f>
        <v>0</v>
      </c>
      <c r="BI161" s="173">
        <f>IF(N161="nulová",J161,0)</f>
        <v>0</v>
      </c>
      <c r="BJ161" s="14" t="s">
        <v>86</v>
      </c>
      <c r="BK161" s="173">
        <f>ROUND(I161*H161,2)</f>
        <v>0</v>
      </c>
      <c r="BL161" s="14" t="s">
        <v>2955</v>
      </c>
      <c r="BM161" s="172" t="s">
        <v>3020</v>
      </c>
    </row>
    <row r="162" spans="1:65" s="2" customFormat="1">
      <c r="A162" s="31"/>
      <c r="B162" s="32"/>
      <c r="C162" s="33"/>
      <c r="D162" s="174" t="s">
        <v>143</v>
      </c>
      <c r="E162" s="33"/>
      <c r="F162" s="175" t="s">
        <v>3019</v>
      </c>
      <c r="G162" s="33"/>
      <c r="H162" s="33"/>
      <c r="I162" s="176"/>
      <c r="J162" s="33"/>
      <c r="K162" s="33"/>
      <c r="L162" s="36"/>
      <c r="M162" s="177"/>
      <c r="N162" s="178"/>
      <c r="O162" s="68"/>
      <c r="P162" s="68"/>
      <c r="Q162" s="68"/>
      <c r="R162" s="68"/>
      <c r="S162" s="68"/>
      <c r="T162" s="69"/>
      <c r="U162" s="31"/>
      <c r="V162" s="31"/>
      <c r="W162" s="31"/>
      <c r="X162" s="31"/>
      <c r="Y162" s="31"/>
      <c r="Z162" s="31"/>
      <c r="AA162" s="31"/>
      <c r="AB162" s="31"/>
      <c r="AC162" s="31"/>
      <c r="AD162" s="31"/>
      <c r="AE162" s="31"/>
      <c r="AT162" s="14" t="s">
        <v>143</v>
      </c>
      <c r="AU162" s="14" t="s">
        <v>78</v>
      </c>
    </row>
    <row r="163" spans="1:65" s="2" customFormat="1" ht="24.2" customHeight="1">
      <c r="A163" s="31"/>
      <c r="B163" s="32"/>
      <c r="C163" s="206" t="s">
        <v>255</v>
      </c>
      <c r="D163" s="206" t="s">
        <v>2897</v>
      </c>
      <c r="E163" s="207" t="s">
        <v>3021</v>
      </c>
      <c r="F163" s="208" t="s">
        <v>3022</v>
      </c>
      <c r="G163" s="209" t="s">
        <v>147</v>
      </c>
      <c r="H163" s="210">
        <v>20</v>
      </c>
      <c r="I163" s="211"/>
      <c r="J163" s="212">
        <f>ROUND(I163*H163,2)</f>
        <v>0</v>
      </c>
      <c r="K163" s="208" t="s">
        <v>139</v>
      </c>
      <c r="L163" s="213"/>
      <c r="M163" s="214" t="s">
        <v>1</v>
      </c>
      <c r="N163" s="215" t="s">
        <v>43</v>
      </c>
      <c r="O163" s="68"/>
      <c r="P163" s="170">
        <f>O163*H163</f>
        <v>0</v>
      </c>
      <c r="Q163" s="170">
        <v>9.7000000000000003E-2</v>
      </c>
      <c r="R163" s="170">
        <f>Q163*H163</f>
        <v>1.94</v>
      </c>
      <c r="S163" s="170">
        <v>0</v>
      </c>
      <c r="T163" s="171">
        <f>S163*H163</f>
        <v>0</v>
      </c>
      <c r="U163" s="31"/>
      <c r="V163" s="31"/>
      <c r="W163" s="31"/>
      <c r="X163" s="31"/>
      <c r="Y163" s="31"/>
      <c r="Z163" s="31"/>
      <c r="AA163" s="31"/>
      <c r="AB163" s="31"/>
      <c r="AC163" s="31"/>
      <c r="AD163" s="31"/>
      <c r="AE163" s="31"/>
      <c r="AR163" s="172" t="s">
        <v>2955</v>
      </c>
      <c r="AT163" s="172" t="s">
        <v>2897</v>
      </c>
      <c r="AU163" s="172" t="s">
        <v>78</v>
      </c>
      <c r="AY163" s="14" t="s">
        <v>141</v>
      </c>
      <c r="BE163" s="173">
        <f>IF(N163="základní",J163,0)</f>
        <v>0</v>
      </c>
      <c r="BF163" s="173">
        <f>IF(N163="snížená",J163,0)</f>
        <v>0</v>
      </c>
      <c r="BG163" s="173">
        <f>IF(N163="zákl. přenesená",J163,0)</f>
        <v>0</v>
      </c>
      <c r="BH163" s="173">
        <f>IF(N163="sníž. přenesená",J163,0)</f>
        <v>0</v>
      </c>
      <c r="BI163" s="173">
        <f>IF(N163="nulová",J163,0)</f>
        <v>0</v>
      </c>
      <c r="BJ163" s="14" t="s">
        <v>86</v>
      </c>
      <c r="BK163" s="173">
        <f>ROUND(I163*H163,2)</f>
        <v>0</v>
      </c>
      <c r="BL163" s="14" t="s">
        <v>2955</v>
      </c>
      <c r="BM163" s="172" t="s">
        <v>3023</v>
      </c>
    </row>
    <row r="164" spans="1:65" s="2" customFormat="1">
      <c r="A164" s="31"/>
      <c r="B164" s="32"/>
      <c r="C164" s="33"/>
      <c r="D164" s="174" t="s">
        <v>143</v>
      </c>
      <c r="E164" s="33"/>
      <c r="F164" s="175" t="s">
        <v>3022</v>
      </c>
      <c r="G164" s="33"/>
      <c r="H164" s="33"/>
      <c r="I164" s="176"/>
      <c r="J164" s="33"/>
      <c r="K164" s="33"/>
      <c r="L164" s="36"/>
      <c r="M164" s="177"/>
      <c r="N164" s="178"/>
      <c r="O164" s="68"/>
      <c r="P164" s="68"/>
      <c r="Q164" s="68"/>
      <c r="R164" s="68"/>
      <c r="S164" s="68"/>
      <c r="T164" s="69"/>
      <c r="U164" s="31"/>
      <c r="V164" s="31"/>
      <c r="W164" s="31"/>
      <c r="X164" s="31"/>
      <c r="Y164" s="31"/>
      <c r="Z164" s="31"/>
      <c r="AA164" s="31"/>
      <c r="AB164" s="31"/>
      <c r="AC164" s="31"/>
      <c r="AD164" s="31"/>
      <c r="AE164" s="31"/>
      <c r="AT164" s="14" t="s">
        <v>143</v>
      </c>
      <c r="AU164" s="14" t="s">
        <v>78</v>
      </c>
    </row>
    <row r="165" spans="1:65" s="2" customFormat="1" ht="24.2" customHeight="1">
      <c r="A165" s="31"/>
      <c r="B165" s="32"/>
      <c r="C165" s="206" t="s">
        <v>260</v>
      </c>
      <c r="D165" s="206" t="s">
        <v>2897</v>
      </c>
      <c r="E165" s="207" t="s">
        <v>3024</v>
      </c>
      <c r="F165" s="208" t="s">
        <v>3025</v>
      </c>
      <c r="G165" s="209" t="s">
        <v>147</v>
      </c>
      <c r="H165" s="210">
        <v>20</v>
      </c>
      <c r="I165" s="211"/>
      <c r="J165" s="212">
        <f>ROUND(I165*H165,2)</f>
        <v>0</v>
      </c>
      <c r="K165" s="208" t="s">
        <v>139</v>
      </c>
      <c r="L165" s="213"/>
      <c r="M165" s="214" t="s">
        <v>1</v>
      </c>
      <c r="N165" s="215" t="s">
        <v>43</v>
      </c>
      <c r="O165" s="68"/>
      <c r="P165" s="170">
        <f>O165*H165</f>
        <v>0</v>
      </c>
      <c r="Q165" s="170">
        <v>0.28048000000000001</v>
      </c>
      <c r="R165" s="170">
        <f>Q165*H165</f>
        <v>5.6096000000000004</v>
      </c>
      <c r="S165" s="170">
        <v>0</v>
      </c>
      <c r="T165" s="171">
        <f>S165*H165</f>
        <v>0</v>
      </c>
      <c r="U165" s="31"/>
      <c r="V165" s="31"/>
      <c r="W165" s="31"/>
      <c r="X165" s="31"/>
      <c r="Y165" s="31"/>
      <c r="Z165" s="31"/>
      <c r="AA165" s="31"/>
      <c r="AB165" s="31"/>
      <c r="AC165" s="31"/>
      <c r="AD165" s="31"/>
      <c r="AE165" s="31"/>
      <c r="AR165" s="172" t="s">
        <v>2955</v>
      </c>
      <c r="AT165" s="172" t="s">
        <v>2897</v>
      </c>
      <c r="AU165" s="172" t="s">
        <v>78</v>
      </c>
      <c r="AY165" s="14" t="s">
        <v>141</v>
      </c>
      <c r="BE165" s="173">
        <f>IF(N165="základní",J165,0)</f>
        <v>0</v>
      </c>
      <c r="BF165" s="173">
        <f>IF(N165="snížená",J165,0)</f>
        <v>0</v>
      </c>
      <c r="BG165" s="173">
        <f>IF(N165="zákl. přenesená",J165,0)</f>
        <v>0</v>
      </c>
      <c r="BH165" s="173">
        <f>IF(N165="sníž. přenesená",J165,0)</f>
        <v>0</v>
      </c>
      <c r="BI165" s="173">
        <f>IF(N165="nulová",J165,0)</f>
        <v>0</v>
      </c>
      <c r="BJ165" s="14" t="s">
        <v>86</v>
      </c>
      <c r="BK165" s="173">
        <f>ROUND(I165*H165,2)</f>
        <v>0</v>
      </c>
      <c r="BL165" s="14" t="s">
        <v>2955</v>
      </c>
      <c r="BM165" s="172" t="s">
        <v>3026</v>
      </c>
    </row>
    <row r="166" spans="1:65" s="2" customFormat="1">
      <c r="A166" s="31"/>
      <c r="B166" s="32"/>
      <c r="C166" s="33"/>
      <c r="D166" s="174" t="s">
        <v>143</v>
      </c>
      <c r="E166" s="33"/>
      <c r="F166" s="175" t="s">
        <v>3025</v>
      </c>
      <c r="G166" s="33"/>
      <c r="H166" s="33"/>
      <c r="I166" s="176"/>
      <c r="J166" s="33"/>
      <c r="K166" s="33"/>
      <c r="L166" s="36"/>
      <c r="M166" s="177"/>
      <c r="N166" s="178"/>
      <c r="O166" s="68"/>
      <c r="P166" s="68"/>
      <c r="Q166" s="68"/>
      <c r="R166" s="68"/>
      <c r="S166" s="68"/>
      <c r="T166" s="69"/>
      <c r="U166" s="31"/>
      <c r="V166" s="31"/>
      <c r="W166" s="31"/>
      <c r="X166" s="31"/>
      <c r="Y166" s="31"/>
      <c r="Z166" s="31"/>
      <c r="AA166" s="31"/>
      <c r="AB166" s="31"/>
      <c r="AC166" s="31"/>
      <c r="AD166" s="31"/>
      <c r="AE166" s="31"/>
      <c r="AT166" s="14" t="s">
        <v>143</v>
      </c>
      <c r="AU166" s="14" t="s">
        <v>78</v>
      </c>
    </row>
    <row r="167" spans="1:65" s="2" customFormat="1" ht="24.2" customHeight="1">
      <c r="A167" s="31"/>
      <c r="B167" s="32"/>
      <c r="C167" s="206" t="s">
        <v>265</v>
      </c>
      <c r="D167" s="206" t="s">
        <v>2897</v>
      </c>
      <c r="E167" s="207" t="s">
        <v>3027</v>
      </c>
      <c r="F167" s="208" t="s">
        <v>3028</v>
      </c>
      <c r="G167" s="209" t="s">
        <v>147</v>
      </c>
      <c r="H167" s="210">
        <v>6</v>
      </c>
      <c r="I167" s="211"/>
      <c r="J167" s="212">
        <f>ROUND(I167*H167,2)</f>
        <v>0</v>
      </c>
      <c r="K167" s="208" t="s">
        <v>139</v>
      </c>
      <c r="L167" s="213"/>
      <c r="M167" s="214" t="s">
        <v>1</v>
      </c>
      <c r="N167" s="215" t="s">
        <v>43</v>
      </c>
      <c r="O167" s="68"/>
      <c r="P167" s="170">
        <f>O167*H167</f>
        <v>0</v>
      </c>
      <c r="Q167" s="170">
        <v>0.10073</v>
      </c>
      <c r="R167" s="170">
        <f>Q167*H167</f>
        <v>0.60438000000000003</v>
      </c>
      <c r="S167" s="170">
        <v>0</v>
      </c>
      <c r="T167" s="171">
        <f>S167*H167</f>
        <v>0</v>
      </c>
      <c r="U167" s="31"/>
      <c r="V167" s="31"/>
      <c r="W167" s="31"/>
      <c r="X167" s="31"/>
      <c r="Y167" s="31"/>
      <c r="Z167" s="31"/>
      <c r="AA167" s="31"/>
      <c r="AB167" s="31"/>
      <c r="AC167" s="31"/>
      <c r="AD167" s="31"/>
      <c r="AE167" s="31"/>
      <c r="AR167" s="172" t="s">
        <v>2955</v>
      </c>
      <c r="AT167" s="172" t="s">
        <v>2897</v>
      </c>
      <c r="AU167" s="172" t="s">
        <v>78</v>
      </c>
      <c r="AY167" s="14" t="s">
        <v>141</v>
      </c>
      <c r="BE167" s="173">
        <f>IF(N167="základní",J167,0)</f>
        <v>0</v>
      </c>
      <c r="BF167" s="173">
        <f>IF(N167="snížená",J167,0)</f>
        <v>0</v>
      </c>
      <c r="BG167" s="173">
        <f>IF(N167="zákl. přenesená",J167,0)</f>
        <v>0</v>
      </c>
      <c r="BH167" s="173">
        <f>IF(N167="sníž. přenesená",J167,0)</f>
        <v>0</v>
      </c>
      <c r="BI167" s="173">
        <f>IF(N167="nulová",J167,0)</f>
        <v>0</v>
      </c>
      <c r="BJ167" s="14" t="s">
        <v>86</v>
      </c>
      <c r="BK167" s="173">
        <f>ROUND(I167*H167,2)</f>
        <v>0</v>
      </c>
      <c r="BL167" s="14" t="s">
        <v>2955</v>
      </c>
      <c r="BM167" s="172" t="s">
        <v>3029</v>
      </c>
    </row>
    <row r="168" spans="1:65" s="2" customFormat="1">
      <c r="A168" s="31"/>
      <c r="B168" s="32"/>
      <c r="C168" s="33"/>
      <c r="D168" s="174" t="s">
        <v>143</v>
      </c>
      <c r="E168" s="33"/>
      <c r="F168" s="175" t="s">
        <v>3028</v>
      </c>
      <c r="G168" s="33"/>
      <c r="H168" s="33"/>
      <c r="I168" s="176"/>
      <c r="J168" s="33"/>
      <c r="K168" s="33"/>
      <c r="L168" s="36"/>
      <c r="M168" s="177"/>
      <c r="N168" s="178"/>
      <c r="O168" s="68"/>
      <c r="P168" s="68"/>
      <c r="Q168" s="68"/>
      <c r="R168" s="68"/>
      <c r="S168" s="68"/>
      <c r="T168" s="69"/>
      <c r="U168" s="31"/>
      <c r="V168" s="31"/>
      <c r="W168" s="31"/>
      <c r="X168" s="31"/>
      <c r="Y168" s="31"/>
      <c r="Z168" s="31"/>
      <c r="AA168" s="31"/>
      <c r="AB168" s="31"/>
      <c r="AC168" s="31"/>
      <c r="AD168" s="31"/>
      <c r="AE168" s="31"/>
      <c r="AT168" s="14" t="s">
        <v>143</v>
      </c>
      <c r="AU168" s="14" t="s">
        <v>78</v>
      </c>
    </row>
    <row r="169" spans="1:65" s="2" customFormat="1" ht="24.2" customHeight="1">
      <c r="A169" s="31"/>
      <c r="B169" s="32"/>
      <c r="C169" s="206" t="s">
        <v>270</v>
      </c>
      <c r="D169" s="206" t="s">
        <v>2897</v>
      </c>
      <c r="E169" s="207" t="s">
        <v>3030</v>
      </c>
      <c r="F169" s="208" t="s">
        <v>3031</v>
      </c>
      <c r="G169" s="209" t="s">
        <v>147</v>
      </c>
      <c r="H169" s="210">
        <v>6</v>
      </c>
      <c r="I169" s="211"/>
      <c r="J169" s="212">
        <f>ROUND(I169*H169,2)</f>
        <v>0</v>
      </c>
      <c r="K169" s="208" t="s">
        <v>139</v>
      </c>
      <c r="L169" s="213"/>
      <c r="M169" s="214" t="s">
        <v>1</v>
      </c>
      <c r="N169" s="215" t="s">
        <v>43</v>
      </c>
      <c r="O169" s="68"/>
      <c r="P169" s="170">
        <f>O169*H169</f>
        <v>0</v>
      </c>
      <c r="Q169" s="170">
        <v>0.10446</v>
      </c>
      <c r="R169" s="170">
        <f>Q169*H169</f>
        <v>0.62675999999999998</v>
      </c>
      <c r="S169" s="170">
        <v>0</v>
      </c>
      <c r="T169" s="171">
        <f>S169*H169</f>
        <v>0</v>
      </c>
      <c r="U169" s="31"/>
      <c r="V169" s="31"/>
      <c r="W169" s="31"/>
      <c r="X169" s="31"/>
      <c r="Y169" s="31"/>
      <c r="Z169" s="31"/>
      <c r="AA169" s="31"/>
      <c r="AB169" s="31"/>
      <c r="AC169" s="31"/>
      <c r="AD169" s="31"/>
      <c r="AE169" s="31"/>
      <c r="AR169" s="172" t="s">
        <v>2955</v>
      </c>
      <c r="AT169" s="172" t="s">
        <v>2897</v>
      </c>
      <c r="AU169" s="172" t="s">
        <v>78</v>
      </c>
      <c r="AY169" s="14" t="s">
        <v>141</v>
      </c>
      <c r="BE169" s="173">
        <f>IF(N169="základní",J169,0)</f>
        <v>0</v>
      </c>
      <c r="BF169" s="173">
        <f>IF(N169="snížená",J169,0)</f>
        <v>0</v>
      </c>
      <c r="BG169" s="173">
        <f>IF(N169="zákl. přenesená",J169,0)</f>
        <v>0</v>
      </c>
      <c r="BH169" s="173">
        <f>IF(N169="sníž. přenesená",J169,0)</f>
        <v>0</v>
      </c>
      <c r="BI169" s="173">
        <f>IF(N169="nulová",J169,0)</f>
        <v>0</v>
      </c>
      <c r="BJ169" s="14" t="s">
        <v>86</v>
      </c>
      <c r="BK169" s="173">
        <f>ROUND(I169*H169,2)</f>
        <v>0</v>
      </c>
      <c r="BL169" s="14" t="s">
        <v>2955</v>
      </c>
      <c r="BM169" s="172" t="s">
        <v>3032</v>
      </c>
    </row>
    <row r="170" spans="1:65" s="2" customFormat="1">
      <c r="A170" s="31"/>
      <c r="B170" s="32"/>
      <c r="C170" s="33"/>
      <c r="D170" s="174" t="s">
        <v>143</v>
      </c>
      <c r="E170" s="33"/>
      <c r="F170" s="175" t="s">
        <v>3031</v>
      </c>
      <c r="G170" s="33"/>
      <c r="H170" s="33"/>
      <c r="I170" s="176"/>
      <c r="J170" s="33"/>
      <c r="K170" s="33"/>
      <c r="L170" s="36"/>
      <c r="M170" s="177"/>
      <c r="N170" s="178"/>
      <c r="O170" s="68"/>
      <c r="P170" s="68"/>
      <c r="Q170" s="68"/>
      <c r="R170" s="68"/>
      <c r="S170" s="68"/>
      <c r="T170" s="69"/>
      <c r="U170" s="31"/>
      <c r="V170" s="31"/>
      <c r="W170" s="31"/>
      <c r="X170" s="31"/>
      <c r="Y170" s="31"/>
      <c r="Z170" s="31"/>
      <c r="AA170" s="31"/>
      <c r="AB170" s="31"/>
      <c r="AC170" s="31"/>
      <c r="AD170" s="31"/>
      <c r="AE170" s="31"/>
      <c r="AT170" s="14" t="s">
        <v>143</v>
      </c>
      <c r="AU170" s="14" t="s">
        <v>78</v>
      </c>
    </row>
    <row r="171" spans="1:65" s="2" customFormat="1" ht="24.2" customHeight="1">
      <c r="A171" s="31"/>
      <c r="B171" s="32"/>
      <c r="C171" s="206" t="s">
        <v>275</v>
      </c>
      <c r="D171" s="206" t="s">
        <v>2897</v>
      </c>
      <c r="E171" s="207" t="s">
        <v>3033</v>
      </c>
      <c r="F171" s="208" t="s">
        <v>3034</v>
      </c>
      <c r="G171" s="209" t="s">
        <v>147</v>
      </c>
      <c r="H171" s="210">
        <v>6</v>
      </c>
      <c r="I171" s="211"/>
      <c r="J171" s="212">
        <f>ROUND(I171*H171,2)</f>
        <v>0</v>
      </c>
      <c r="K171" s="208" t="s">
        <v>139</v>
      </c>
      <c r="L171" s="213"/>
      <c r="M171" s="214" t="s">
        <v>1</v>
      </c>
      <c r="N171" s="215" t="s">
        <v>43</v>
      </c>
      <c r="O171" s="68"/>
      <c r="P171" s="170">
        <f>O171*H171</f>
        <v>0</v>
      </c>
      <c r="Q171" s="170">
        <v>0.10818999999999999</v>
      </c>
      <c r="R171" s="170">
        <f>Q171*H171</f>
        <v>0.64913999999999994</v>
      </c>
      <c r="S171" s="170">
        <v>0</v>
      </c>
      <c r="T171" s="171">
        <f>S171*H171</f>
        <v>0</v>
      </c>
      <c r="U171" s="31"/>
      <c r="V171" s="31"/>
      <c r="W171" s="31"/>
      <c r="X171" s="31"/>
      <c r="Y171" s="31"/>
      <c r="Z171" s="31"/>
      <c r="AA171" s="31"/>
      <c r="AB171" s="31"/>
      <c r="AC171" s="31"/>
      <c r="AD171" s="31"/>
      <c r="AE171" s="31"/>
      <c r="AR171" s="172" t="s">
        <v>2955</v>
      </c>
      <c r="AT171" s="172" t="s">
        <v>2897</v>
      </c>
      <c r="AU171" s="172" t="s">
        <v>78</v>
      </c>
      <c r="AY171" s="14" t="s">
        <v>141</v>
      </c>
      <c r="BE171" s="173">
        <f>IF(N171="základní",J171,0)</f>
        <v>0</v>
      </c>
      <c r="BF171" s="173">
        <f>IF(N171="snížená",J171,0)</f>
        <v>0</v>
      </c>
      <c r="BG171" s="173">
        <f>IF(N171="zákl. přenesená",J171,0)</f>
        <v>0</v>
      </c>
      <c r="BH171" s="173">
        <f>IF(N171="sníž. přenesená",J171,0)</f>
        <v>0</v>
      </c>
      <c r="BI171" s="173">
        <f>IF(N171="nulová",J171,0)</f>
        <v>0</v>
      </c>
      <c r="BJ171" s="14" t="s">
        <v>86</v>
      </c>
      <c r="BK171" s="173">
        <f>ROUND(I171*H171,2)</f>
        <v>0</v>
      </c>
      <c r="BL171" s="14" t="s">
        <v>2955</v>
      </c>
      <c r="BM171" s="172" t="s">
        <v>3035</v>
      </c>
    </row>
    <row r="172" spans="1:65" s="2" customFormat="1">
      <c r="A172" s="31"/>
      <c r="B172" s="32"/>
      <c r="C172" s="33"/>
      <c r="D172" s="174" t="s">
        <v>143</v>
      </c>
      <c r="E172" s="33"/>
      <c r="F172" s="175" t="s">
        <v>3034</v>
      </c>
      <c r="G172" s="33"/>
      <c r="H172" s="33"/>
      <c r="I172" s="176"/>
      <c r="J172" s="33"/>
      <c r="K172" s="33"/>
      <c r="L172" s="36"/>
      <c r="M172" s="177"/>
      <c r="N172" s="178"/>
      <c r="O172" s="68"/>
      <c r="P172" s="68"/>
      <c r="Q172" s="68"/>
      <c r="R172" s="68"/>
      <c r="S172" s="68"/>
      <c r="T172" s="69"/>
      <c r="U172" s="31"/>
      <c r="V172" s="31"/>
      <c r="W172" s="31"/>
      <c r="X172" s="31"/>
      <c r="Y172" s="31"/>
      <c r="Z172" s="31"/>
      <c r="AA172" s="31"/>
      <c r="AB172" s="31"/>
      <c r="AC172" s="31"/>
      <c r="AD172" s="31"/>
      <c r="AE172" s="31"/>
      <c r="AT172" s="14" t="s">
        <v>143</v>
      </c>
      <c r="AU172" s="14" t="s">
        <v>78</v>
      </c>
    </row>
    <row r="173" spans="1:65" s="2" customFormat="1" ht="24.2" customHeight="1">
      <c r="A173" s="31"/>
      <c r="B173" s="32"/>
      <c r="C173" s="206" t="s">
        <v>280</v>
      </c>
      <c r="D173" s="206" t="s">
        <v>2897</v>
      </c>
      <c r="E173" s="207" t="s">
        <v>3036</v>
      </c>
      <c r="F173" s="208" t="s">
        <v>3037</v>
      </c>
      <c r="G173" s="209" t="s">
        <v>147</v>
      </c>
      <c r="H173" s="210">
        <v>6</v>
      </c>
      <c r="I173" s="211"/>
      <c r="J173" s="212">
        <f>ROUND(I173*H173,2)</f>
        <v>0</v>
      </c>
      <c r="K173" s="208" t="s">
        <v>139</v>
      </c>
      <c r="L173" s="213"/>
      <c r="M173" s="214" t="s">
        <v>1</v>
      </c>
      <c r="N173" s="215" t="s">
        <v>43</v>
      </c>
      <c r="O173" s="68"/>
      <c r="P173" s="170">
        <f>O173*H173</f>
        <v>0</v>
      </c>
      <c r="Q173" s="170">
        <v>0.11192000000000001</v>
      </c>
      <c r="R173" s="170">
        <f>Q173*H173</f>
        <v>0.67152000000000001</v>
      </c>
      <c r="S173" s="170">
        <v>0</v>
      </c>
      <c r="T173" s="171">
        <f>S173*H173</f>
        <v>0</v>
      </c>
      <c r="U173" s="31"/>
      <c r="V173" s="31"/>
      <c r="W173" s="31"/>
      <c r="X173" s="31"/>
      <c r="Y173" s="31"/>
      <c r="Z173" s="31"/>
      <c r="AA173" s="31"/>
      <c r="AB173" s="31"/>
      <c r="AC173" s="31"/>
      <c r="AD173" s="31"/>
      <c r="AE173" s="31"/>
      <c r="AR173" s="172" t="s">
        <v>2955</v>
      </c>
      <c r="AT173" s="172" t="s">
        <v>2897</v>
      </c>
      <c r="AU173" s="172" t="s">
        <v>78</v>
      </c>
      <c r="AY173" s="14" t="s">
        <v>141</v>
      </c>
      <c r="BE173" s="173">
        <f>IF(N173="základní",J173,0)</f>
        <v>0</v>
      </c>
      <c r="BF173" s="173">
        <f>IF(N173="snížená",J173,0)</f>
        <v>0</v>
      </c>
      <c r="BG173" s="173">
        <f>IF(N173="zákl. přenesená",J173,0)</f>
        <v>0</v>
      </c>
      <c r="BH173" s="173">
        <f>IF(N173="sníž. přenesená",J173,0)</f>
        <v>0</v>
      </c>
      <c r="BI173" s="173">
        <f>IF(N173="nulová",J173,0)</f>
        <v>0</v>
      </c>
      <c r="BJ173" s="14" t="s">
        <v>86</v>
      </c>
      <c r="BK173" s="173">
        <f>ROUND(I173*H173,2)</f>
        <v>0</v>
      </c>
      <c r="BL173" s="14" t="s">
        <v>2955</v>
      </c>
      <c r="BM173" s="172" t="s">
        <v>3038</v>
      </c>
    </row>
    <row r="174" spans="1:65" s="2" customFormat="1">
      <c r="A174" s="31"/>
      <c r="B174" s="32"/>
      <c r="C174" s="33"/>
      <c r="D174" s="174" t="s">
        <v>143</v>
      </c>
      <c r="E174" s="33"/>
      <c r="F174" s="175" t="s">
        <v>3037</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143</v>
      </c>
      <c r="AU174" s="14" t="s">
        <v>78</v>
      </c>
    </row>
    <row r="175" spans="1:65" s="2" customFormat="1" ht="24.2" customHeight="1">
      <c r="A175" s="31"/>
      <c r="B175" s="32"/>
      <c r="C175" s="206" t="s">
        <v>285</v>
      </c>
      <c r="D175" s="206" t="s">
        <v>2897</v>
      </c>
      <c r="E175" s="207" t="s">
        <v>3039</v>
      </c>
      <c r="F175" s="208" t="s">
        <v>3040</v>
      </c>
      <c r="G175" s="209" t="s">
        <v>147</v>
      </c>
      <c r="H175" s="210">
        <v>6</v>
      </c>
      <c r="I175" s="211"/>
      <c r="J175" s="212">
        <f>ROUND(I175*H175,2)</f>
        <v>0</v>
      </c>
      <c r="K175" s="208" t="s">
        <v>139</v>
      </c>
      <c r="L175" s="213"/>
      <c r="M175" s="214" t="s">
        <v>1</v>
      </c>
      <c r="N175" s="215" t="s">
        <v>43</v>
      </c>
      <c r="O175" s="68"/>
      <c r="P175" s="170">
        <f>O175*H175</f>
        <v>0</v>
      </c>
      <c r="Q175" s="170">
        <v>0.11565</v>
      </c>
      <c r="R175" s="170">
        <f>Q175*H175</f>
        <v>0.69389999999999996</v>
      </c>
      <c r="S175" s="170">
        <v>0</v>
      </c>
      <c r="T175" s="171">
        <f>S175*H175</f>
        <v>0</v>
      </c>
      <c r="U175" s="31"/>
      <c r="V175" s="31"/>
      <c r="W175" s="31"/>
      <c r="X175" s="31"/>
      <c r="Y175" s="31"/>
      <c r="Z175" s="31"/>
      <c r="AA175" s="31"/>
      <c r="AB175" s="31"/>
      <c r="AC175" s="31"/>
      <c r="AD175" s="31"/>
      <c r="AE175" s="31"/>
      <c r="AR175" s="172" t="s">
        <v>2955</v>
      </c>
      <c r="AT175" s="172" t="s">
        <v>2897</v>
      </c>
      <c r="AU175" s="172" t="s">
        <v>78</v>
      </c>
      <c r="AY175" s="14" t="s">
        <v>141</v>
      </c>
      <c r="BE175" s="173">
        <f>IF(N175="základní",J175,0)</f>
        <v>0</v>
      </c>
      <c r="BF175" s="173">
        <f>IF(N175="snížená",J175,0)</f>
        <v>0</v>
      </c>
      <c r="BG175" s="173">
        <f>IF(N175="zákl. přenesená",J175,0)</f>
        <v>0</v>
      </c>
      <c r="BH175" s="173">
        <f>IF(N175="sníž. přenesená",J175,0)</f>
        <v>0</v>
      </c>
      <c r="BI175" s="173">
        <f>IF(N175="nulová",J175,0)</f>
        <v>0</v>
      </c>
      <c r="BJ175" s="14" t="s">
        <v>86</v>
      </c>
      <c r="BK175" s="173">
        <f>ROUND(I175*H175,2)</f>
        <v>0</v>
      </c>
      <c r="BL175" s="14" t="s">
        <v>2955</v>
      </c>
      <c r="BM175" s="172" t="s">
        <v>3041</v>
      </c>
    </row>
    <row r="176" spans="1:65" s="2" customFormat="1">
      <c r="A176" s="31"/>
      <c r="B176" s="32"/>
      <c r="C176" s="33"/>
      <c r="D176" s="174" t="s">
        <v>143</v>
      </c>
      <c r="E176" s="33"/>
      <c r="F176" s="175" t="s">
        <v>3040</v>
      </c>
      <c r="G176" s="33"/>
      <c r="H176" s="33"/>
      <c r="I176" s="176"/>
      <c r="J176" s="33"/>
      <c r="K176" s="33"/>
      <c r="L176" s="36"/>
      <c r="M176" s="177"/>
      <c r="N176" s="178"/>
      <c r="O176" s="68"/>
      <c r="P176" s="68"/>
      <c r="Q176" s="68"/>
      <c r="R176" s="68"/>
      <c r="S176" s="68"/>
      <c r="T176" s="69"/>
      <c r="U176" s="31"/>
      <c r="V176" s="31"/>
      <c r="W176" s="31"/>
      <c r="X176" s="31"/>
      <c r="Y176" s="31"/>
      <c r="Z176" s="31"/>
      <c r="AA176" s="31"/>
      <c r="AB176" s="31"/>
      <c r="AC176" s="31"/>
      <c r="AD176" s="31"/>
      <c r="AE176" s="31"/>
      <c r="AT176" s="14" t="s">
        <v>143</v>
      </c>
      <c r="AU176" s="14" t="s">
        <v>78</v>
      </c>
    </row>
    <row r="177" spans="1:65" s="2" customFormat="1" ht="24.2" customHeight="1">
      <c r="A177" s="31"/>
      <c r="B177" s="32"/>
      <c r="C177" s="206" t="s">
        <v>290</v>
      </c>
      <c r="D177" s="206" t="s">
        <v>2897</v>
      </c>
      <c r="E177" s="207" t="s">
        <v>3042</v>
      </c>
      <c r="F177" s="208" t="s">
        <v>3043</v>
      </c>
      <c r="G177" s="209" t="s">
        <v>147</v>
      </c>
      <c r="H177" s="210">
        <v>6</v>
      </c>
      <c r="I177" s="211"/>
      <c r="J177" s="212">
        <f>ROUND(I177*H177,2)</f>
        <v>0</v>
      </c>
      <c r="K177" s="208" t="s">
        <v>139</v>
      </c>
      <c r="L177" s="213"/>
      <c r="M177" s="214" t="s">
        <v>1</v>
      </c>
      <c r="N177" s="215" t="s">
        <v>43</v>
      </c>
      <c r="O177" s="68"/>
      <c r="P177" s="170">
        <f>O177*H177</f>
        <v>0</v>
      </c>
      <c r="Q177" s="170">
        <v>0.11938</v>
      </c>
      <c r="R177" s="170">
        <f>Q177*H177</f>
        <v>0.71628000000000003</v>
      </c>
      <c r="S177" s="170">
        <v>0</v>
      </c>
      <c r="T177" s="171">
        <f>S177*H177</f>
        <v>0</v>
      </c>
      <c r="U177" s="31"/>
      <c r="V177" s="31"/>
      <c r="W177" s="31"/>
      <c r="X177" s="31"/>
      <c r="Y177" s="31"/>
      <c r="Z177" s="31"/>
      <c r="AA177" s="31"/>
      <c r="AB177" s="31"/>
      <c r="AC177" s="31"/>
      <c r="AD177" s="31"/>
      <c r="AE177" s="31"/>
      <c r="AR177" s="172" t="s">
        <v>2955</v>
      </c>
      <c r="AT177" s="172" t="s">
        <v>2897</v>
      </c>
      <c r="AU177" s="172" t="s">
        <v>78</v>
      </c>
      <c r="AY177" s="14" t="s">
        <v>141</v>
      </c>
      <c r="BE177" s="173">
        <f>IF(N177="základní",J177,0)</f>
        <v>0</v>
      </c>
      <c r="BF177" s="173">
        <f>IF(N177="snížená",J177,0)</f>
        <v>0</v>
      </c>
      <c r="BG177" s="173">
        <f>IF(N177="zákl. přenesená",J177,0)</f>
        <v>0</v>
      </c>
      <c r="BH177" s="173">
        <f>IF(N177="sníž. přenesená",J177,0)</f>
        <v>0</v>
      </c>
      <c r="BI177" s="173">
        <f>IF(N177="nulová",J177,0)</f>
        <v>0</v>
      </c>
      <c r="BJ177" s="14" t="s">
        <v>86</v>
      </c>
      <c r="BK177" s="173">
        <f>ROUND(I177*H177,2)</f>
        <v>0</v>
      </c>
      <c r="BL177" s="14" t="s">
        <v>2955</v>
      </c>
      <c r="BM177" s="172" t="s">
        <v>3044</v>
      </c>
    </row>
    <row r="178" spans="1:65" s="2" customFormat="1">
      <c r="A178" s="31"/>
      <c r="B178" s="32"/>
      <c r="C178" s="33"/>
      <c r="D178" s="174" t="s">
        <v>143</v>
      </c>
      <c r="E178" s="33"/>
      <c r="F178" s="175" t="s">
        <v>3043</v>
      </c>
      <c r="G178" s="33"/>
      <c r="H178" s="33"/>
      <c r="I178" s="176"/>
      <c r="J178" s="33"/>
      <c r="K178" s="33"/>
      <c r="L178" s="36"/>
      <c r="M178" s="177"/>
      <c r="N178" s="178"/>
      <c r="O178" s="68"/>
      <c r="P178" s="68"/>
      <c r="Q178" s="68"/>
      <c r="R178" s="68"/>
      <c r="S178" s="68"/>
      <c r="T178" s="69"/>
      <c r="U178" s="31"/>
      <c r="V178" s="31"/>
      <c r="W178" s="31"/>
      <c r="X178" s="31"/>
      <c r="Y178" s="31"/>
      <c r="Z178" s="31"/>
      <c r="AA178" s="31"/>
      <c r="AB178" s="31"/>
      <c r="AC178" s="31"/>
      <c r="AD178" s="31"/>
      <c r="AE178" s="31"/>
      <c r="AT178" s="14" t="s">
        <v>143</v>
      </c>
      <c r="AU178" s="14" t="s">
        <v>78</v>
      </c>
    </row>
    <row r="179" spans="1:65" s="2" customFormat="1" ht="24.2" customHeight="1">
      <c r="A179" s="31"/>
      <c r="B179" s="32"/>
      <c r="C179" s="206" t="s">
        <v>295</v>
      </c>
      <c r="D179" s="206" t="s">
        <v>2897</v>
      </c>
      <c r="E179" s="207" t="s">
        <v>3045</v>
      </c>
      <c r="F179" s="208" t="s">
        <v>3046</v>
      </c>
      <c r="G179" s="209" t="s">
        <v>147</v>
      </c>
      <c r="H179" s="210">
        <v>6</v>
      </c>
      <c r="I179" s="211"/>
      <c r="J179" s="212">
        <f>ROUND(I179*H179,2)</f>
        <v>0</v>
      </c>
      <c r="K179" s="208" t="s">
        <v>139</v>
      </c>
      <c r="L179" s="213"/>
      <c r="M179" s="214" t="s">
        <v>1</v>
      </c>
      <c r="N179" s="215" t="s">
        <v>43</v>
      </c>
      <c r="O179" s="68"/>
      <c r="P179" s="170">
        <f>O179*H179</f>
        <v>0</v>
      </c>
      <c r="Q179" s="170">
        <v>0.12311999999999999</v>
      </c>
      <c r="R179" s="170">
        <f>Q179*H179</f>
        <v>0.73871999999999993</v>
      </c>
      <c r="S179" s="170">
        <v>0</v>
      </c>
      <c r="T179" s="171">
        <f>S179*H179</f>
        <v>0</v>
      </c>
      <c r="U179" s="31"/>
      <c r="V179" s="31"/>
      <c r="W179" s="31"/>
      <c r="X179" s="31"/>
      <c r="Y179" s="31"/>
      <c r="Z179" s="31"/>
      <c r="AA179" s="31"/>
      <c r="AB179" s="31"/>
      <c r="AC179" s="31"/>
      <c r="AD179" s="31"/>
      <c r="AE179" s="31"/>
      <c r="AR179" s="172" t="s">
        <v>2955</v>
      </c>
      <c r="AT179" s="172" t="s">
        <v>2897</v>
      </c>
      <c r="AU179" s="172" t="s">
        <v>78</v>
      </c>
      <c r="AY179" s="14" t="s">
        <v>141</v>
      </c>
      <c r="BE179" s="173">
        <f>IF(N179="základní",J179,0)</f>
        <v>0</v>
      </c>
      <c r="BF179" s="173">
        <f>IF(N179="snížená",J179,0)</f>
        <v>0</v>
      </c>
      <c r="BG179" s="173">
        <f>IF(N179="zákl. přenesená",J179,0)</f>
        <v>0</v>
      </c>
      <c r="BH179" s="173">
        <f>IF(N179="sníž. přenesená",J179,0)</f>
        <v>0</v>
      </c>
      <c r="BI179" s="173">
        <f>IF(N179="nulová",J179,0)</f>
        <v>0</v>
      </c>
      <c r="BJ179" s="14" t="s">
        <v>86</v>
      </c>
      <c r="BK179" s="173">
        <f>ROUND(I179*H179,2)</f>
        <v>0</v>
      </c>
      <c r="BL179" s="14" t="s">
        <v>2955</v>
      </c>
      <c r="BM179" s="172" t="s">
        <v>3047</v>
      </c>
    </row>
    <row r="180" spans="1:65" s="2" customFormat="1">
      <c r="A180" s="31"/>
      <c r="B180" s="32"/>
      <c r="C180" s="33"/>
      <c r="D180" s="174" t="s">
        <v>143</v>
      </c>
      <c r="E180" s="33"/>
      <c r="F180" s="175" t="s">
        <v>3046</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143</v>
      </c>
      <c r="AU180" s="14" t="s">
        <v>78</v>
      </c>
    </row>
    <row r="181" spans="1:65" s="2" customFormat="1" ht="24.2" customHeight="1">
      <c r="A181" s="31"/>
      <c r="B181" s="32"/>
      <c r="C181" s="206" t="s">
        <v>300</v>
      </c>
      <c r="D181" s="206" t="s">
        <v>2897</v>
      </c>
      <c r="E181" s="207" t="s">
        <v>3048</v>
      </c>
      <c r="F181" s="208" t="s">
        <v>3049</v>
      </c>
      <c r="G181" s="209" t="s">
        <v>147</v>
      </c>
      <c r="H181" s="210">
        <v>6</v>
      </c>
      <c r="I181" s="211"/>
      <c r="J181" s="212">
        <f>ROUND(I181*H181,2)</f>
        <v>0</v>
      </c>
      <c r="K181" s="208" t="s">
        <v>139</v>
      </c>
      <c r="L181" s="213"/>
      <c r="M181" s="214" t="s">
        <v>1</v>
      </c>
      <c r="N181" s="215" t="s">
        <v>43</v>
      </c>
      <c r="O181" s="68"/>
      <c r="P181" s="170">
        <f>O181*H181</f>
        <v>0</v>
      </c>
      <c r="Q181" s="170">
        <v>0.12684999999999999</v>
      </c>
      <c r="R181" s="170">
        <f>Q181*H181</f>
        <v>0.76109999999999989</v>
      </c>
      <c r="S181" s="170">
        <v>0</v>
      </c>
      <c r="T181" s="171">
        <f>S181*H181</f>
        <v>0</v>
      </c>
      <c r="U181" s="31"/>
      <c r="V181" s="31"/>
      <c r="W181" s="31"/>
      <c r="X181" s="31"/>
      <c r="Y181" s="31"/>
      <c r="Z181" s="31"/>
      <c r="AA181" s="31"/>
      <c r="AB181" s="31"/>
      <c r="AC181" s="31"/>
      <c r="AD181" s="31"/>
      <c r="AE181" s="31"/>
      <c r="AR181" s="172" t="s">
        <v>2955</v>
      </c>
      <c r="AT181" s="172" t="s">
        <v>2897</v>
      </c>
      <c r="AU181" s="172" t="s">
        <v>78</v>
      </c>
      <c r="AY181" s="14" t="s">
        <v>141</v>
      </c>
      <c r="BE181" s="173">
        <f>IF(N181="základní",J181,0)</f>
        <v>0</v>
      </c>
      <c r="BF181" s="173">
        <f>IF(N181="snížená",J181,0)</f>
        <v>0</v>
      </c>
      <c r="BG181" s="173">
        <f>IF(N181="zákl. přenesená",J181,0)</f>
        <v>0</v>
      </c>
      <c r="BH181" s="173">
        <f>IF(N181="sníž. přenesená",J181,0)</f>
        <v>0</v>
      </c>
      <c r="BI181" s="173">
        <f>IF(N181="nulová",J181,0)</f>
        <v>0</v>
      </c>
      <c r="BJ181" s="14" t="s">
        <v>86</v>
      </c>
      <c r="BK181" s="173">
        <f>ROUND(I181*H181,2)</f>
        <v>0</v>
      </c>
      <c r="BL181" s="14" t="s">
        <v>2955</v>
      </c>
      <c r="BM181" s="172" t="s">
        <v>3050</v>
      </c>
    </row>
    <row r="182" spans="1:65" s="2" customFormat="1">
      <c r="A182" s="31"/>
      <c r="B182" s="32"/>
      <c r="C182" s="33"/>
      <c r="D182" s="174" t="s">
        <v>143</v>
      </c>
      <c r="E182" s="33"/>
      <c r="F182" s="175" t="s">
        <v>3049</v>
      </c>
      <c r="G182" s="33"/>
      <c r="H182" s="33"/>
      <c r="I182" s="176"/>
      <c r="J182" s="33"/>
      <c r="K182" s="33"/>
      <c r="L182" s="36"/>
      <c r="M182" s="177"/>
      <c r="N182" s="178"/>
      <c r="O182" s="68"/>
      <c r="P182" s="68"/>
      <c r="Q182" s="68"/>
      <c r="R182" s="68"/>
      <c r="S182" s="68"/>
      <c r="T182" s="69"/>
      <c r="U182" s="31"/>
      <c r="V182" s="31"/>
      <c r="W182" s="31"/>
      <c r="X182" s="31"/>
      <c r="Y182" s="31"/>
      <c r="Z182" s="31"/>
      <c r="AA182" s="31"/>
      <c r="AB182" s="31"/>
      <c r="AC182" s="31"/>
      <c r="AD182" s="31"/>
      <c r="AE182" s="31"/>
      <c r="AT182" s="14" t="s">
        <v>143</v>
      </c>
      <c r="AU182" s="14" t="s">
        <v>78</v>
      </c>
    </row>
    <row r="183" spans="1:65" s="2" customFormat="1" ht="24.2" customHeight="1">
      <c r="A183" s="31"/>
      <c r="B183" s="32"/>
      <c r="C183" s="206" t="s">
        <v>305</v>
      </c>
      <c r="D183" s="206" t="s">
        <v>2897</v>
      </c>
      <c r="E183" s="207" t="s">
        <v>3051</v>
      </c>
      <c r="F183" s="208" t="s">
        <v>3052</v>
      </c>
      <c r="G183" s="209" t="s">
        <v>147</v>
      </c>
      <c r="H183" s="210">
        <v>6</v>
      </c>
      <c r="I183" s="211"/>
      <c r="J183" s="212">
        <f>ROUND(I183*H183,2)</f>
        <v>0</v>
      </c>
      <c r="K183" s="208" t="s">
        <v>139</v>
      </c>
      <c r="L183" s="213"/>
      <c r="M183" s="214" t="s">
        <v>1</v>
      </c>
      <c r="N183" s="215" t="s">
        <v>43</v>
      </c>
      <c r="O183" s="68"/>
      <c r="P183" s="170">
        <f>O183*H183</f>
        <v>0</v>
      </c>
      <c r="Q183" s="170">
        <v>0.13058</v>
      </c>
      <c r="R183" s="170">
        <f>Q183*H183</f>
        <v>0.78347999999999995</v>
      </c>
      <c r="S183" s="170">
        <v>0</v>
      </c>
      <c r="T183" s="171">
        <f>S183*H183</f>
        <v>0</v>
      </c>
      <c r="U183" s="31"/>
      <c r="V183" s="31"/>
      <c r="W183" s="31"/>
      <c r="X183" s="31"/>
      <c r="Y183" s="31"/>
      <c r="Z183" s="31"/>
      <c r="AA183" s="31"/>
      <c r="AB183" s="31"/>
      <c r="AC183" s="31"/>
      <c r="AD183" s="31"/>
      <c r="AE183" s="31"/>
      <c r="AR183" s="172" t="s">
        <v>2955</v>
      </c>
      <c r="AT183" s="172" t="s">
        <v>2897</v>
      </c>
      <c r="AU183" s="172" t="s">
        <v>78</v>
      </c>
      <c r="AY183" s="14" t="s">
        <v>141</v>
      </c>
      <c r="BE183" s="173">
        <f>IF(N183="základní",J183,0)</f>
        <v>0</v>
      </c>
      <c r="BF183" s="173">
        <f>IF(N183="snížená",J183,0)</f>
        <v>0</v>
      </c>
      <c r="BG183" s="173">
        <f>IF(N183="zákl. přenesená",J183,0)</f>
        <v>0</v>
      </c>
      <c r="BH183" s="173">
        <f>IF(N183="sníž. přenesená",J183,0)</f>
        <v>0</v>
      </c>
      <c r="BI183" s="173">
        <f>IF(N183="nulová",J183,0)</f>
        <v>0</v>
      </c>
      <c r="BJ183" s="14" t="s">
        <v>86</v>
      </c>
      <c r="BK183" s="173">
        <f>ROUND(I183*H183,2)</f>
        <v>0</v>
      </c>
      <c r="BL183" s="14" t="s">
        <v>2955</v>
      </c>
      <c r="BM183" s="172" t="s">
        <v>3053</v>
      </c>
    </row>
    <row r="184" spans="1:65" s="2" customFormat="1">
      <c r="A184" s="31"/>
      <c r="B184" s="32"/>
      <c r="C184" s="33"/>
      <c r="D184" s="174" t="s">
        <v>143</v>
      </c>
      <c r="E184" s="33"/>
      <c r="F184" s="175" t="s">
        <v>3052</v>
      </c>
      <c r="G184" s="33"/>
      <c r="H184" s="33"/>
      <c r="I184" s="176"/>
      <c r="J184" s="33"/>
      <c r="K184" s="33"/>
      <c r="L184" s="36"/>
      <c r="M184" s="177"/>
      <c r="N184" s="178"/>
      <c r="O184" s="68"/>
      <c r="P184" s="68"/>
      <c r="Q184" s="68"/>
      <c r="R184" s="68"/>
      <c r="S184" s="68"/>
      <c r="T184" s="69"/>
      <c r="U184" s="31"/>
      <c r="V184" s="31"/>
      <c r="W184" s="31"/>
      <c r="X184" s="31"/>
      <c r="Y184" s="31"/>
      <c r="Z184" s="31"/>
      <c r="AA184" s="31"/>
      <c r="AB184" s="31"/>
      <c r="AC184" s="31"/>
      <c r="AD184" s="31"/>
      <c r="AE184" s="31"/>
      <c r="AT184" s="14" t="s">
        <v>143</v>
      </c>
      <c r="AU184" s="14" t="s">
        <v>78</v>
      </c>
    </row>
    <row r="185" spans="1:65" s="2" customFormat="1" ht="24.2" customHeight="1">
      <c r="A185" s="31"/>
      <c r="B185" s="32"/>
      <c r="C185" s="206" t="s">
        <v>310</v>
      </c>
      <c r="D185" s="206" t="s">
        <v>2897</v>
      </c>
      <c r="E185" s="207" t="s">
        <v>3054</v>
      </c>
      <c r="F185" s="208" t="s">
        <v>3055</v>
      </c>
      <c r="G185" s="209" t="s">
        <v>147</v>
      </c>
      <c r="H185" s="210">
        <v>6</v>
      </c>
      <c r="I185" s="211"/>
      <c r="J185" s="212">
        <f>ROUND(I185*H185,2)</f>
        <v>0</v>
      </c>
      <c r="K185" s="208" t="s">
        <v>139</v>
      </c>
      <c r="L185" s="213"/>
      <c r="M185" s="214" t="s">
        <v>1</v>
      </c>
      <c r="N185" s="215" t="s">
        <v>43</v>
      </c>
      <c r="O185" s="68"/>
      <c r="P185" s="170">
        <f>O185*H185</f>
        <v>0</v>
      </c>
      <c r="Q185" s="170">
        <v>0.13431000000000001</v>
      </c>
      <c r="R185" s="170">
        <f>Q185*H185</f>
        <v>0.80586000000000002</v>
      </c>
      <c r="S185" s="170">
        <v>0</v>
      </c>
      <c r="T185" s="171">
        <f>S185*H185</f>
        <v>0</v>
      </c>
      <c r="U185" s="31"/>
      <c r="V185" s="31"/>
      <c r="W185" s="31"/>
      <c r="X185" s="31"/>
      <c r="Y185" s="31"/>
      <c r="Z185" s="31"/>
      <c r="AA185" s="31"/>
      <c r="AB185" s="31"/>
      <c r="AC185" s="31"/>
      <c r="AD185" s="31"/>
      <c r="AE185" s="31"/>
      <c r="AR185" s="172" t="s">
        <v>2955</v>
      </c>
      <c r="AT185" s="172" t="s">
        <v>2897</v>
      </c>
      <c r="AU185" s="172" t="s">
        <v>78</v>
      </c>
      <c r="AY185" s="14" t="s">
        <v>141</v>
      </c>
      <c r="BE185" s="173">
        <f>IF(N185="základní",J185,0)</f>
        <v>0</v>
      </c>
      <c r="BF185" s="173">
        <f>IF(N185="snížená",J185,0)</f>
        <v>0</v>
      </c>
      <c r="BG185" s="173">
        <f>IF(N185="zákl. přenesená",J185,0)</f>
        <v>0</v>
      </c>
      <c r="BH185" s="173">
        <f>IF(N185="sníž. přenesená",J185,0)</f>
        <v>0</v>
      </c>
      <c r="BI185" s="173">
        <f>IF(N185="nulová",J185,0)</f>
        <v>0</v>
      </c>
      <c r="BJ185" s="14" t="s">
        <v>86</v>
      </c>
      <c r="BK185" s="173">
        <f>ROUND(I185*H185,2)</f>
        <v>0</v>
      </c>
      <c r="BL185" s="14" t="s">
        <v>2955</v>
      </c>
      <c r="BM185" s="172" t="s">
        <v>3056</v>
      </c>
    </row>
    <row r="186" spans="1:65" s="2" customFormat="1">
      <c r="A186" s="31"/>
      <c r="B186" s="32"/>
      <c r="C186" s="33"/>
      <c r="D186" s="174" t="s">
        <v>143</v>
      </c>
      <c r="E186" s="33"/>
      <c r="F186" s="175" t="s">
        <v>3055</v>
      </c>
      <c r="G186" s="33"/>
      <c r="H186" s="33"/>
      <c r="I186" s="176"/>
      <c r="J186" s="33"/>
      <c r="K186" s="33"/>
      <c r="L186" s="36"/>
      <c r="M186" s="177"/>
      <c r="N186" s="178"/>
      <c r="O186" s="68"/>
      <c r="P186" s="68"/>
      <c r="Q186" s="68"/>
      <c r="R186" s="68"/>
      <c r="S186" s="68"/>
      <c r="T186" s="69"/>
      <c r="U186" s="31"/>
      <c r="V186" s="31"/>
      <c r="W186" s="31"/>
      <c r="X186" s="31"/>
      <c r="Y186" s="31"/>
      <c r="Z186" s="31"/>
      <c r="AA186" s="31"/>
      <c r="AB186" s="31"/>
      <c r="AC186" s="31"/>
      <c r="AD186" s="31"/>
      <c r="AE186" s="31"/>
      <c r="AT186" s="14" t="s">
        <v>143</v>
      </c>
      <c r="AU186" s="14" t="s">
        <v>78</v>
      </c>
    </row>
    <row r="187" spans="1:65" s="2" customFormat="1" ht="24.2" customHeight="1">
      <c r="A187" s="31"/>
      <c r="B187" s="32"/>
      <c r="C187" s="206" t="s">
        <v>315</v>
      </c>
      <c r="D187" s="206" t="s">
        <v>2897</v>
      </c>
      <c r="E187" s="207" t="s">
        <v>3057</v>
      </c>
      <c r="F187" s="208" t="s">
        <v>3058</v>
      </c>
      <c r="G187" s="209" t="s">
        <v>147</v>
      </c>
      <c r="H187" s="210">
        <v>6</v>
      </c>
      <c r="I187" s="211"/>
      <c r="J187" s="212">
        <f>ROUND(I187*H187,2)</f>
        <v>0</v>
      </c>
      <c r="K187" s="208" t="s">
        <v>139</v>
      </c>
      <c r="L187" s="213"/>
      <c r="M187" s="214" t="s">
        <v>1</v>
      </c>
      <c r="N187" s="215" t="s">
        <v>43</v>
      </c>
      <c r="O187" s="68"/>
      <c r="P187" s="170">
        <f>O187*H187</f>
        <v>0</v>
      </c>
      <c r="Q187" s="170">
        <v>0.13804</v>
      </c>
      <c r="R187" s="170">
        <f>Q187*H187</f>
        <v>0.82823999999999998</v>
      </c>
      <c r="S187" s="170">
        <v>0</v>
      </c>
      <c r="T187" s="171">
        <f>S187*H187</f>
        <v>0</v>
      </c>
      <c r="U187" s="31"/>
      <c r="V187" s="31"/>
      <c r="W187" s="31"/>
      <c r="X187" s="31"/>
      <c r="Y187" s="31"/>
      <c r="Z187" s="31"/>
      <c r="AA187" s="31"/>
      <c r="AB187" s="31"/>
      <c r="AC187" s="31"/>
      <c r="AD187" s="31"/>
      <c r="AE187" s="31"/>
      <c r="AR187" s="172" t="s">
        <v>2955</v>
      </c>
      <c r="AT187" s="172" t="s">
        <v>2897</v>
      </c>
      <c r="AU187" s="172" t="s">
        <v>78</v>
      </c>
      <c r="AY187" s="14" t="s">
        <v>141</v>
      </c>
      <c r="BE187" s="173">
        <f>IF(N187="základní",J187,0)</f>
        <v>0</v>
      </c>
      <c r="BF187" s="173">
        <f>IF(N187="snížená",J187,0)</f>
        <v>0</v>
      </c>
      <c r="BG187" s="173">
        <f>IF(N187="zákl. přenesená",J187,0)</f>
        <v>0</v>
      </c>
      <c r="BH187" s="173">
        <f>IF(N187="sníž. přenesená",J187,0)</f>
        <v>0</v>
      </c>
      <c r="BI187" s="173">
        <f>IF(N187="nulová",J187,0)</f>
        <v>0</v>
      </c>
      <c r="BJ187" s="14" t="s">
        <v>86</v>
      </c>
      <c r="BK187" s="173">
        <f>ROUND(I187*H187,2)</f>
        <v>0</v>
      </c>
      <c r="BL187" s="14" t="s">
        <v>2955</v>
      </c>
      <c r="BM187" s="172" t="s">
        <v>3059</v>
      </c>
    </row>
    <row r="188" spans="1:65" s="2" customFormat="1">
      <c r="A188" s="31"/>
      <c r="B188" s="32"/>
      <c r="C188" s="33"/>
      <c r="D188" s="174" t="s">
        <v>143</v>
      </c>
      <c r="E188" s="33"/>
      <c r="F188" s="175" t="s">
        <v>3058</v>
      </c>
      <c r="G188" s="33"/>
      <c r="H188" s="33"/>
      <c r="I188" s="176"/>
      <c r="J188" s="33"/>
      <c r="K188" s="33"/>
      <c r="L188" s="36"/>
      <c r="M188" s="177"/>
      <c r="N188" s="178"/>
      <c r="O188" s="68"/>
      <c r="P188" s="68"/>
      <c r="Q188" s="68"/>
      <c r="R188" s="68"/>
      <c r="S188" s="68"/>
      <c r="T188" s="69"/>
      <c r="U188" s="31"/>
      <c r="V188" s="31"/>
      <c r="W188" s="31"/>
      <c r="X188" s="31"/>
      <c r="Y188" s="31"/>
      <c r="Z188" s="31"/>
      <c r="AA188" s="31"/>
      <c r="AB188" s="31"/>
      <c r="AC188" s="31"/>
      <c r="AD188" s="31"/>
      <c r="AE188" s="31"/>
      <c r="AT188" s="14" t="s">
        <v>143</v>
      </c>
      <c r="AU188" s="14" t="s">
        <v>78</v>
      </c>
    </row>
    <row r="189" spans="1:65" s="2" customFormat="1" ht="24.2" customHeight="1">
      <c r="A189" s="31"/>
      <c r="B189" s="32"/>
      <c r="C189" s="206" t="s">
        <v>320</v>
      </c>
      <c r="D189" s="206" t="s">
        <v>2897</v>
      </c>
      <c r="E189" s="207" t="s">
        <v>3060</v>
      </c>
      <c r="F189" s="208" t="s">
        <v>3061</v>
      </c>
      <c r="G189" s="209" t="s">
        <v>147</v>
      </c>
      <c r="H189" s="210">
        <v>6</v>
      </c>
      <c r="I189" s="211"/>
      <c r="J189" s="212">
        <f>ROUND(I189*H189,2)</f>
        <v>0</v>
      </c>
      <c r="K189" s="208" t="s">
        <v>139</v>
      </c>
      <c r="L189" s="213"/>
      <c r="M189" s="214" t="s">
        <v>1</v>
      </c>
      <c r="N189" s="215" t="s">
        <v>43</v>
      </c>
      <c r="O189" s="68"/>
      <c r="P189" s="170">
        <f>O189*H189</f>
        <v>0</v>
      </c>
      <c r="Q189" s="170">
        <v>0.14177000000000001</v>
      </c>
      <c r="R189" s="170">
        <f>Q189*H189</f>
        <v>0.85062000000000004</v>
      </c>
      <c r="S189" s="170">
        <v>0</v>
      </c>
      <c r="T189" s="171">
        <f>S189*H189</f>
        <v>0</v>
      </c>
      <c r="U189" s="31"/>
      <c r="V189" s="31"/>
      <c r="W189" s="31"/>
      <c r="X189" s="31"/>
      <c r="Y189" s="31"/>
      <c r="Z189" s="31"/>
      <c r="AA189" s="31"/>
      <c r="AB189" s="31"/>
      <c r="AC189" s="31"/>
      <c r="AD189" s="31"/>
      <c r="AE189" s="31"/>
      <c r="AR189" s="172" t="s">
        <v>2955</v>
      </c>
      <c r="AT189" s="172" t="s">
        <v>2897</v>
      </c>
      <c r="AU189" s="172" t="s">
        <v>78</v>
      </c>
      <c r="AY189" s="14" t="s">
        <v>141</v>
      </c>
      <c r="BE189" s="173">
        <f>IF(N189="základní",J189,0)</f>
        <v>0</v>
      </c>
      <c r="BF189" s="173">
        <f>IF(N189="snížená",J189,0)</f>
        <v>0</v>
      </c>
      <c r="BG189" s="173">
        <f>IF(N189="zákl. přenesená",J189,0)</f>
        <v>0</v>
      </c>
      <c r="BH189" s="173">
        <f>IF(N189="sníž. přenesená",J189,0)</f>
        <v>0</v>
      </c>
      <c r="BI189" s="173">
        <f>IF(N189="nulová",J189,0)</f>
        <v>0</v>
      </c>
      <c r="BJ189" s="14" t="s">
        <v>86</v>
      </c>
      <c r="BK189" s="173">
        <f>ROUND(I189*H189,2)</f>
        <v>0</v>
      </c>
      <c r="BL189" s="14" t="s">
        <v>2955</v>
      </c>
      <c r="BM189" s="172" t="s">
        <v>3062</v>
      </c>
    </row>
    <row r="190" spans="1:65" s="2" customFormat="1">
      <c r="A190" s="31"/>
      <c r="B190" s="32"/>
      <c r="C190" s="33"/>
      <c r="D190" s="174" t="s">
        <v>143</v>
      </c>
      <c r="E190" s="33"/>
      <c r="F190" s="175" t="s">
        <v>3061</v>
      </c>
      <c r="G190" s="33"/>
      <c r="H190" s="33"/>
      <c r="I190" s="176"/>
      <c r="J190" s="33"/>
      <c r="K190" s="33"/>
      <c r="L190" s="36"/>
      <c r="M190" s="177"/>
      <c r="N190" s="178"/>
      <c r="O190" s="68"/>
      <c r="P190" s="68"/>
      <c r="Q190" s="68"/>
      <c r="R190" s="68"/>
      <c r="S190" s="68"/>
      <c r="T190" s="69"/>
      <c r="U190" s="31"/>
      <c r="V190" s="31"/>
      <c r="W190" s="31"/>
      <c r="X190" s="31"/>
      <c r="Y190" s="31"/>
      <c r="Z190" s="31"/>
      <c r="AA190" s="31"/>
      <c r="AB190" s="31"/>
      <c r="AC190" s="31"/>
      <c r="AD190" s="31"/>
      <c r="AE190" s="31"/>
      <c r="AT190" s="14" t="s">
        <v>143</v>
      </c>
      <c r="AU190" s="14" t="s">
        <v>78</v>
      </c>
    </row>
    <row r="191" spans="1:65" s="2" customFormat="1" ht="24.2" customHeight="1">
      <c r="A191" s="31"/>
      <c r="B191" s="32"/>
      <c r="C191" s="206" t="s">
        <v>325</v>
      </c>
      <c r="D191" s="206" t="s">
        <v>2897</v>
      </c>
      <c r="E191" s="207" t="s">
        <v>3063</v>
      </c>
      <c r="F191" s="208" t="s">
        <v>3064</v>
      </c>
      <c r="G191" s="209" t="s">
        <v>147</v>
      </c>
      <c r="H191" s="210">
        <v>6</v>
      </c>
      <c r="I191" s="211"/>
      <c r="J191" s="212">
        <f>ROUND(I191*H191,2)</f>
        <v>0</v>
      </c>
      <c r="K191" s="208" t="s">
        <v>139</v>
      </c>
      <c r="L191" s="213"/>
      <c r="M191" s="214" t="s">
        <v>1</v>
      </c>
      <c r="N191" s="215" t="s">
        <v>43</v>
      </c>
      <c r="O191" s="68"/>
      <c r="P191" s="170">
        <f>O191*H191</f>
        <v>0</v>
      </c>
      <c r="Q191" s="170">
        <v>0.14549999999999999</v>
      </c>
      <c r="R191" s="170">
        <f>Q191*H191</f>
        <v>0.873</v>
      </c>
      <c r="S191" s="170">
        <v>0</v>
      </c>
      <c r="T191" s="171">
        <f>S191*H191</f>
        <v>0</v>
      </c>
      <c r="U191" s="31"/>
      <c r="V191" s="31"/>
      <c r="W191" s="31"/>
      <c r="X191" s="31"/>
      <c r="Y191" s="31"/>
      <c r="Z191" s="31"/>
      <c r="AA191" s="31"/>
      <c r="AB191" s="31"/>
      <c r="AC191" s="31"/>
      <c r="AD191" s="31"/>
      <c r="AE191" s="31"/>
      <c r="AR191" s="172" t="s">
        <v>2955</v>
      </c>
      <c r="AT191" s="172" t="s">
        <v>2897</v>
      </c>
      <c r="AU191" s="172" t="s">
        <v>78</v>
      </c>
      <c r="AY191" s="14" t="s">
        <v>141</v>
      </c>
      <c r="BE191" s="173">
        <f>IF(N191="základní",J191,0)</f>
        <v>0</v>
      </c>
      <c r="BF191" s="173">
        <f>IF(N191="snížená",J191,0)</f>
        <v>0</v>
      </c>
      <c r="BG191" s="173">
        <f>IF(N191="zákl. přenesená",J191,0)</f>
        <v>0</v>
      </c>
      <c r="BH191" s="173">
        <f>IF(N191="sníž. přenesená",J191,0)</f>
        <v>0</v>
      </c>
      <c r="BI191" s="173">
        <f>IF(N191="nulová",J191,0)</f>
        <v>0</v>
      </c>
      <c r="BJ191" s="14" t="s">
        <v>86</v>
      </c>
      <c r="BK191" s="173">
        <f>ROUND(I191*H191,2)</f>
        <v>0</v>
      </c>
      <c r="BL191" s="14" t="s">
        <v>2955</v>
      </c>
      <c r="BM191" s="172" t="s">
        <v>3065</v>
      </c>
    </row>
    <row r="192" spans="1:65" s="2" customFormat="1">
      <c r="A192" s="31"/>
      <c r="B192" s="32"/>
      <c r="C192" s="33"/>
      <c r="D192" s="174" t="s">
        <v>143</v>
      </c>
      <c r="E192" s="33"/>
      <c r="F192" s="175" t="s">
        <v>3064</v>
      </c>
      <c r="G192" s="33"/>
      <c r="H192" s="33"/>
      <c r="I192" s="176"/>
      <c r="J192" s="33"/>
      <c r="K192" s="33"/>
      <c r="L192" s="36"/>
      <c r="M192" s="177"/>
      <c r="N192" s="178"/>
      <c r="O192" s="68"/>
      <c r="P192" s="68"/>
      <c r="Q192" s="68"/>
      <c r="R192" s="68"/>
      <c r="S192" s="68"/>
      <c r="T192" s="69"/>
      <c r="U192" s="31"/>
      <c r="V192" s="31"/>
      <c r="W192" s="31"/>
      <c r="X192" s="31"/>
      <c r="Y192" s="31"/>
      <c r="Z192" s="31"/>
      <c r="AA192" s="31"/>
      <c r="AB192" s="31"/>
      <c r="AC192" s="31"/>
      <c r="AD192" s="31"/>
      <c r="AE192" s="31"/>
      <c r="AT192" s="14" t="s">
        <v>143</v>
      </c>
      <c r="AU192" s="14" t="s">
        <v>78</v>
      </c>
    </row>
    <row r="193" spans="1:65" s="2" customFormat="1" ht="24.2" customHeight="1">
      <c r="A193" s="31"/>
      <c r="B193" s="32"/>
      <c r="C193" s="206" t="s">
        <v>330</v>
      </c>
      <c r="D193" s="206" t="s">
        <v>2897</v>
      </c>
      <c r="E193" s="207" t="s">
        <v>3066</v>
      </c>
      <c r="F193" s="208" t="s">
        <v>3067</v>
      </c>
      <c r="G193" s="209" t="s">
        <v>147</v>
      </c>
      <c r="H193" s="210">
        <v>6</v>
      </c>
      <c r="I193" s="211"/>
      <c r="J193" s="212">
        <f>ROUND(I193*H193,2)</f>
        <v>0</v>
      </c>
      <c r="K193" s="208" t="s">
        <v>139</v>
      </c>
      <c r="L193" s="213"/>
      <c r="M193" s="214" t="s">
        <v>1</v>
      </c>
      <c r="N193" s="215" t="s">
        <v>43</v>
      </c>
      <c r="O193" s="68"/>
      <c r="P193" s="170">
        <f>O193*H193</f>
        <v>0</v>
      </c>
      <c r="Q193" s="170">
        <v>0.14923</v>
      </c>
      <c r="R193" s="170">
        <f>Q193*H193</f>
        <v>0.89538000000000006</v>
      </c>
      <c r="S193" s="170">
        <v>0</v>
      </c>
      <c r="T193" s="171">
        <f>S193*H193</f>
        <v>0</v>
      </c>
      <c r="U193" s="31"/>
      <c r="V193" s="31"/>
      <c r="W193" s="31"/>
      <c r="X193" s="31"/>
      <c r="Y193" s="31"/>
      <c r="Z193" s="31"/>
      <c r="AA193" s="31"/>
      <c r="AB193" s="31"/>
      <c r="AC193" s="31"/>
      <c r="AD193" s="31"/>
      <c r="AE193" s="31"/>
      <c r="AR193" s="172" t="s">
        <v>2955</v>
      </c>
      <c r="AT193" s="172" t="s">
        <v>2897</v>
      </c>
      <c r="AU193" s="172" t="s">
        <v>78</v>
      </c>
      <c r="AY193" s="14" t="s">
        <v>141</v>
      </c>
      <c r="BE193" s="173">
        <f>IF(N193="základní",J193,0)</f>
        <v>0</v>
      </c>
      <c r="BF193" s="173">
        <f>IF(N193="snížená",J193,0)</f>
        <v>0</v>
      </c>
      <c r="BG193" s="173">
        <f>IF(N193="zákl. přenesená",J193,0)</f>
        <v>0</v>
      </c>
      <c r="BH193" s="173">
        <f>IF(N193="sníž. přenesená",J193,0)</f>
        <v>0</v>
      </c>
      <c r="BI193" s="173">
        <f>IF(N193="nulová",J193,0)</f>
        <v>0</v>
      </c>
      <c r="BJ193" s="14" t="s">
        <v>86</v>
      </c>
      <c r="BK193" s="173">
        <f>ROUND(I193*H193,2)</f>
        <v>0</v>
      </c>
      <c r="BL193" s="14" t="s">
        <v>2955</v>
      </c>
      <c r="BM193" s="172" t="s">
        <v>3068</v>
      </c>
    </row>
    <row r="194" spans="1:65" s="2" customFormat="1">
      <c r="A194" s="31"/>
      <c r="B194" s="32"/>
      <c r="C194" s="33"/>
      <c r="D194" s="174" t="s">
        <v>143</v>
      </c>
      <c r="E194" s="33"/>
      <c r="F194" s="175" t="s">
        <v>3067</v>
      </c>
      <c r="G194" s="33"/>
      <c r="H194" s="33"/>
      <c r="I194" s="176"/>
      <c r="J194" s="33"/>
      <c r="K194" s="33"/>
      <c r="L194" s="36"/>
      <c r="M194" s="177"/>
      <c r="N194" s="178"/>
      <c r="O194" s="68"/>
      <c r="P194" s="68"/>
      <c r="Q194" s="68"/>
      <c r="R194" s="68"/>
      <c r="S194" s="68"/>
      <c r="T194" s="69"/>
      <c r="U194" s="31"/>
      <c r="V194" s="31"/>
      <c r="W194" s="31"/>
      <c r="X194" s="31"/>
      <c r="Y194" s="31"/>
      <c r="Z194" s="31"/>
      <c r="AA194" s="31"/>
      <c r="AB194" s="31"/>
      <c r="AC194" s="31"/>
      <c r="AD194" s="31"/>
      <c r="AE194" s="31"/>
      <c r="AT194" s="14" t="s">
        <v>143</v>
      </c>
      <c r="AU194" s="14" t="s">
        <v>78</v>
      </c>
    </row>
    <row r="195" spans="1:65" s="2" customFormat="1" ht="24.2" customHeight="1">
      <c r="A195" s="31"/>
      <c r="B195" s="32"/>
      <c r="C195" s="206" t="s">
        <v>335</v>
      </c>
      <c r="D195" s="206" t="s">
        <v>2897</v>
      </c>
      <c r="E195" s="207" t="s">
        <v>3069</v>
      </c>
      <c r="F195" s="208" t="s">
        <v>3070</v>
      </c>
      <c r="G195" s="209" t="s">
        <v>147</v>
      </c>
      <c r="H195" s="210">
        <v>6</v>
      </c>
      <c r="I195" s="211"/>
      <c r="J195" s="212">
        <f>ROUND(I195*H195,2)</f>
        <v>0</v>
      </c>
      <c r="K195" s="208" t="s">
        <v>139</v>
      </c>
      <c r="L195" s="213"/>
      <c r="M195" s="214" t="s">
        <v>1</v>
      </c>
      <c r="N195" s="215" t="s">
        <v>43</v>
      </c>
      <c r="O195" s="68"/>
      <c r="P195" s="170">
        <f>O195*H195</f>
        <v>0</v>
      </c>
      <c r="Q195" s="170">
        <v>0.15296000000000001</v>
      </c>
      <c r="R195" s="170">
        <f>Q195*H195</f>
        <v>0.91776000000000013</v>
      </c>
      <c r="S195" s="170">
        <v>0</v>
      </c>
      <c r="T195" s="171">
        <f>S195*H195</f>
        <v>0</v>
      </c>
      <c r="U195" s="31"/>
      <c r="V195" s="31"/>
      <c r="W195" s="31"/>
      <c r="X195" s="31"/>
      <c r="Y195" s="31"/>
      <c r="Z195" s="31"/>
      <c r="AA195" s="31"/>
      <c r="AB195" s="31"/>
      <c r="AC195" s="31"/>
      <c r="AD195" s="31"/>
      <c r="AE195" s="31"/>
      <c r="AR195" s="172" t="s">
        <v>2955</v>
      </c>
      <c r="AT195" s="172" t="s">
        <v>2897</v>
      </c>
      <c r="AU195" s="172" t="s">
        <v>78</v>
      </c>
      <c r="AY195" s="14" t="s">
        <v>141</v>
      </c>
      <c r="BE195" s="173">
        <f>IF(N195="základní",J195,0)</f>
        <v>0</v>
      </c>
      <c r="BF195" s="173">
        <f>IF(N195="snížená",J195,0)</f>
        <v>0</v>
      </c>
      <c r="BG195" s="173">
        <f>IF(N195="zákl. přenesená",J195,0)</f>
        <v>0</v>
      </c>
      <c r="BH195" s="173">
        <f>IF(N195="sníž. přenesená",J195,0)</f>
        <v>0</v>
      </c>
      <c r="BI195" s="173">
        <f>IF(N195="nulová",J195,0)</f>
        <v>0</v>
      </c>
      <c r="BJ195" s="14" t="s">
        <v>86</v>
      </c>
      <c r="BK195" s="173">
        <f>ROUND(I195*H195,2)</f>
        <v>0</v>
      </c>
      <c r="BL195" s="14" t="s">
        <v>2955</v>
      </c>
      <c r="BM195" s="172" t="s">
        <v>3071</v>
      </c>
    </row>
    <row r="196" spans="1:65" s="2" customFormat="1">
      <c r="A196" s="31"/>
      <c r="B196" s="32"/>
      <c r="C196" s="33"/>
      <c r="D196" s="174" t="s">
        <v>143</v>
      </c>
      <c r="E196" s="33"/>
      <c r="F196" s="175" t="s">
        <v>3070</v>
      </c>
      <c r="G196" s="33"/>
      <c r="H196" s="33"/>
      <c r="I196" s="176"/>
      <c r="J196" s="33"/>
      <c r="K196" s="33"/>
      <c r="L196" s="36"/>
      <c r="M196" s="177"/>
      <c r="N196" s="178"/>
      <c r="O196" s="68"/>
      <c r="P196" s="68"/>
      <c r="Q196" s="68"/>
      <c r="R196" s="68"/>
      <c r="S196" s="68"/>
      <c r="T196" s="69"/>
      <c r="U196" s="31"/>
      <c r="V196" s="31"/>
      <c r="W196" s="31"/>
      <c r="X196" s="31"/>
      <c r="Y196" s="31"/>
      <c r="Z196" s="31"/>
      <c r="AA196" s="31"/>
      <c r="AB196" s="31"/>
      <c r="AC196" s="31"/>
      <c r="AD196" s="31"/>
      <c r="AE196" s="31"/>
      <c r="AT196" s="14" t="s">
        <v>143</v>
      </c>
      <c r="AU196" s="14" t="s">
        <v>78</v>
      </c>
    </row>
    <row r="197" spans="1:65" s="2" customFormat="1" ht="24.2" customHeight="1">
      <c r="A197" s="31"/>
      <c r="B197" s="32"/>
      <c r="C197" s="206" t="s">
        <v>340</v>
      </c>
      <c r="D197" s="206" t="s">
        <v>2897</v>
      </c>
      <c r="E197" s="207" t="s">
        <v>3072</v>
      </c>
      <c r="F197" s="208" t="s">
        <v>3073</v>
      </c>
      <c r="G197" s="209" t="s">
        <v>147</v>
      </c>
      <c r="H197" s="210">
        <v>6</v>
      </c>
      <c r="I197" s="211"/>
      <c r="J197" s="212">
        <f>ROUND(I197*H197,2)</f>
        <v>0</v>
      </c>
      <c r="K197" s="208" t="s">
        <v>139</v>
      </c>
      <c r="L197" s="213"/>
      <c r="M197" s="214" t="s">
        <v>1</v>
      </c>
      <c r="N197" s="215" t="s">
        <v>43</v>
      </c>
      <c r="O197" s="68"/>
      <c r="P197" s="170">
        <f>O197*H197</f>
        <v>0</v>
      </c>
      <c r="Q197" s="170">
        <v>0.15669</v>
      </c>
      <c r="R197" s="170">
        <f>Q197*H197</f>
        <v>0.94013999999999998</v>
      </c>
      <c r="S197" s="170">
        <v>0</v>
      </c>
      <c r="T197" s="171">
        <f>S197*H197</f>
        <v>0</v>
      </c>
      <c r="U197" s="31"/>
      <c r="V197" s="31"/>
      <c r="W197" s="31"/>
      <c r="X197" s="31"/>
      <c r="Y197" s="31"/>
      <c r="Z197" s="31"/>
      <c r="AA197" s="31"/>
      <c r="AB197" s="31"/>
      <c r="AC197" s="31"/>
      <c r="AD197" s="31"/>
      <c r="AE197" s="31"/>
      <c r="AR197" s="172" t="s">
        <v>2955</v>
      </c>
      <c r="AT197" s="172" t="s">
        <v>2897</v>
      </c>
      <c r="AU197" s="172" t="s">
        <v>78</v>
      </c>
      <c r="AY197" s="14" t="s">
        <v>141</v>
      </c>
      <c r="BE197" s="173">
        <f>IF(N197="základní",J197,0)</f>
        <v>0</v>
      </c>
      <c r="BF197" s="173">
        <f>IF(N197="snížená",J197,0)</f>
        <v>0</v>
      </c>
      <c r="BG197" s="173">
        <f>IF(N197="zákl. přenesená",J197,0)</f>
        <v>0</v>
      </c>
      <c r="BH197" s="173">
        <f>IF(N197="sníž. přenesená",J197,0)</f>
        <v>0</v>
      </c>
      <c r="BI197" s="173">
        <f>IF(N197="nulová",J197,0)</f>
        <v>0</v>
      </c>
      <c r="BJ197" s="14" t="s">
        <v>86</v>
      </c>
      <c r="BK197" s="173">
        <f>ROUND(I197*H197,2)</f>
        <v>0</v>
      </c>
      <c r="BL197" s="14" t="s">
        <v>2955</v>
      </c>
      <c r="BM197" s="172" t="s">
        <v>3074</v>
      </c>
    </row>
    <row r="198" spans="1:65" s="2" customFormat="1">
      <c r="A198" s="31"/>
      <c r="B198" s="32"/>
      <c r="C198" s="33"/>
      <c r="D198" s="174" t="s">
        <v>143</v>
      </c>
      <c r="E198" s="33"/>
      <c r="F198" s="175" t="s">
        <v>3073</v>
      </c>
      <c r="G198" s="33"/>
      <c r="H198" s="33"/>
      <c r="I198" s="176"/>
      <c r="J198" s="33"/>
      <c r="K198" s="33"/>
      <c r="L198" s="36"/>
      <c r="M198" s="177"/>
      <c r="N198" s="178"/>
      <c r="O198" s="68"/>
      <c r="P198" s="68"/>
      <c r="Q198" s="68"/>
      <c r="R198" s="68"/>
      <c r="S198" s="68"/>
      <c r="T198" s="69"/>
      <c r="U198" s="31"/>
      <c r="V198" s="31"/>
      <c r="W198" s="31"/>
      <c r="X198" s="31"/>
      <c r="Y198" s="31"/>
      <c r="Z198" s="31"/>
      <c r="AA198" s="31"/>
      <c r="AB198" s="31"/>
      <c r="AC198" s="31"/>
      <c r="AD198" s="31"/>
      <c r="AE198" s="31"/>
      <c r="AT198" s="14" t="s">
        <v>143</v>
      </c>
      <c r="AU198" s="14" t="s">
        <v>78</v>
      </c>
    </row>
    <row r="199" spans="1:65" s="2" customFormat="1" ht="24.2" customHeight="1">
      <c r="A199" s="31"/>
      <c r="B199" s="32"/>
      <c r="C199" s="206" t="s">
        <v>345</v>
      </c>
      <c r="D199" s="206" t="s">
        <v>2897</v>
      </c>
      <c r="E199" s="207" t="s">
        <v>3075</v>
      </c>
      <c r="F199" s="208" t="s">
        <v>3076</v>
      </c>
      <c r="G199" s="209" t="s">
        <v>147</v>
      </c>
      <c r="H199" s="210">
        <v>6</v>
      </c>
      <c r="I199" s="211"/>
      <c r="J199" s="212">
        <f>ROUND(I199*H199,2)</f>
        <v>0</v>
      </c>
      <c r="K199" s="208" t="s">
        <v>139</v>
      </c>
      <c r="L199" s="213"/>
      <c r="M199" s="214" t="s">
        <v>1</v>
      </c>
      <c r="N199" s="215" t="s">
        <v>43</v>
      </c>
      <c r="O199" s="68"/>
      <c r="P199" s="170">
        <f>O199*H199</f>
        <v>0</v>
      </c>
      <c r="Q199" s="170">
        <v>0.16042000000000001</v>
      </c>
      <c r="R199" s="170">
        <f>Q199*H199</f>
        <v>0.96252000000000004</v>
      </c>
      <c r="S199" s="170">
        <v>0</v>
      </c>
      <c r="T199" s="171">
        <f>S199*H199</f>
        <v>0</v>
      </c>
      <c r="U199" s="31"/>
      <c r="V199" s="31"/>
      <c r="W199" s="31"/>
      <c r="X199" s="31"/>
      <c r="Y199" s="31"/>
      <c r="Z199" s="31"/>
      <c r="AA199" s="31"/>
      <c r="AB199" s="31"/>
      <c r="AC199" s="31"/>
      <c r="AD199" s="31"/>
      <c r="AE199" s="31"/>
      <c r="AR199" s="172" t="s">
        <v>2955</v>
      </c>
      <c r="AT199" s="172" t="s">
        <v>2897</v>
      </c>
      <c r="AU199" s="172" t="s">
        <v>78</v>
      </c>
      <c r="AY199" s="14" t="s">
        <v>141</v>
      </c>
      <c r="BE199" s="173">
        <f>IF(N199="základní",J199,0)</f>
        <v>0</v>
      </c>
      <c r="BF199" s="173">
        <f>IF(N199="snížená",J199,0)</f>
        <v>0</v>
      </c>
      <c r="BG199" s="173">
        <f>IF(N199="zákl. přenesená",J199,0)</f>
        <v>0</v>
      </c>
      <c r="BH199" s="173">
        <f>IF(N199="sníž. přenesená",J199,0)</f>
        <v>0</v>
      </c>
      <c r="BI199" s="173">
        <f>IF(N199="nulová",J199,0)</f>
        <v>0</v>
      </c>
      <c r="BJ199" s="14" t="s">
        <v>86</v>
      </c>
      <c r="BK199" s="173">
        <f>ROUND(I199*H199,2)</f>
        <v>0</v>
      </c>
      <c r="BL199" s="14" t="s">
        <v>2955</v>
      </c>
      <c r="BM199" s="172" t="s">
        <v>3077</v>
      </c>
    </row>
    <row r="200" spans="1:65" s="2" customFormat="1">
      <c r="A200" s="31"/>
      <c r="B200" s="32"/>
      <c r="C200" s="33"/>
      <c r="D200" s="174" t="s">
        <v>143</v>
      </c>
      <c r="E200" s="33"/>
      <c r="F200" s="175" t="s">
        <v>3076</v>
      </c>
      <c r="G200" s="33"/>
      <c r="H200" s="33"/>
      <c r="I200" s="176"/>
      <c r="J200" s="33"/>
      <c r="K200" s="33"/>
      <c r="L200" s="36"/>
      <c r="M200" s="177"/>
      <c r="N200" s="178"/>
      <c r="O200" s="68"/>
      <c r="P200" s="68"/>
      <c r="Q200" s="68"/>
      <c r="R200" s="68"/>
      <c r="S200" s="68"/>
      <c r="T200" s="69"/>
      <c r="U200" s="31"/>
      <c r="V200" s="31"/>
      <c r="W200" s="31"/>
      <c r="X200" s="31"/>
      <c r="Y200" s="31"/>
      <c r="Z200" s="31"/>
      <c r="AA200" s="31"/>
      <c r="AB200" s="31"/>
      <c r="AC200" s="31"/>
      <c r="AD200" s="31"/>
      <c r="AE200" s="31"/>
      <c r="AT200" s="14" t="s">
        <v>143</v>
      </c>
      <c r="AU200" s="14" t="s">
        <v>78</v>
      </c>
    </row>
    <row r="201" spans="1:65" s="2" customFormat="1" ht="24.2" customHeight="1">
      <c r="A201" s="31"/>
      <c r="B201" s="32"/>
      <c r="C201" s="206" t="s">
        <v>350</v>
      </c>
      <c r="D201" s="206" t="s">
        <v>2897</v>
      </c>
      <c r="E201" s="207" t="s">
        <v>3078</v>
      </c>
      <c r="F201" s="208" t="s">
        <v>3079</v>
      </c>
      <c r="G201" s="209" t="s">
        <v>147</v>
      </c>
      <c r="H201" s="210">
        <v>6</v>
      </c>
      <c r="I201" s="211"/>
      <c r="J201" s="212">
        <f>ROUND(I201*H201,2)</f>
        <v>0</v>
      </c>
      <c r="K201" s="208" t="s">
        <v>139</v>
      </c>
      <c r="L201" s="213"/>
      <c r="M201" s="214" t="s">
        <v>1</v>
      </c>
      <c r="N201" s="215" t="s">
        <v>43</v>
      </c>
      <c r="O201" s="68"/>
      <c r="P201" s="170">
        <f>O201*H201</f>
        <v>0</v>
      </c>
      <c r="Q201" s="170">
        <v>0.16414999999999999</v>
      </c>
      <c r="R201" s="170">
        <f>Q201*H201</f>
        <v>0.98489999999999989</v>
      </c>
      <c r="S201" s="170">
        <v>0</v>
      </c>
      <c r="T201" s="171">
        <f>S201*H201</f>
        <v>0</v>
      </c>
      <c r="U201" s="31"/>
      <c r="V201" s="31"/>
      <c r="W201" s="31"/>
      <c r="X201" s="31"/>
      <c r="Y201" s="31"/>
      <c r="Z201" s="31"/>
      <c r="AA201" s="31"/>
      <c r="AB201" s="31"/>
      <c r="AC201" s="31"/>
      <c r="AD201" s="31"/>
      <c r="AE201" s="31"/>
      <c r="AR201" s="172" t="s">
        <v>2955</v>
      </c>
      <c r="AT201" s="172" t="s">
        <v>2897</v>
      </c>
      <c r="AU201" s="172" t="s">
        <v>78</v>
      </c>
      <c r="AY201" s="14" t="s">
        <v>141</v>
      </c>
      <c r="BE201" s="173">
        <f>IF(N201="základní",J201,0)</f>
        <v>0</v>
      </c>
      <c r="BF201" s="173">
        <f>IF(N201="snížená",J201,0)</f>
        <v>0</v>
      </c>
      <c r="BG201" s="173">
        <f>IF(N201="zákl. přenesená",J201,0)</f>
        <v>0</v>
      </c>
      <c r="BH201" s="173">
        <f>IF(N201="sníž. přenesená",J201,0)</f>
        <v>0</v>
      </c>
      <c r="BI201" s="173">
        <f>IF(N201="nulová",J201,0)</f>
        <v>0</v>
      </c>
      <c r="BJ201" s="14" t="s">
        <v>86</v>
      </c>
      <c r="BK201" s="173">
        <f>ROUND(I201*H201,2)</f>
        <v>0</v>
      </c>
      <c r="BL201" s="14" t="s">
        <v>2955</v>
      </c>
      <c r="BM201" s="172" t="s">
        <v>3080</v>
      </c>
    </row>
    <row r="202" spans="1:65" s="2" customFormat="1">
      <c r="A202" s="31"/>
      <c r="B202" s="32"/>
      <c r="C202" s="33"/>
      <c r="D202" s="174" t="s">
        <v>143</v>
      </c>
      <c r="E202" s="33"/>
      <c r="F202" s="175" t="s">
        <v>3079</v>
      </c>
      <c r="G202" s="33"/>
      <c r="H202" s="33"/>
      <c r="I202" s="176"/>
      <c r="J202" s="33"/>
      <c r="K202" s="33"/>
      <c r="L202" s="36"/>
      <c r="M202" s="177"/>
      <c r="N202" s="178"/>
      <c r="O202" s="68"/>
      <c r="P202" s="68"/>
      <c r="Q202" s="68"/>
      <c r="R202" s="68"/>
      <c r="S202" s="68"/>
      <c r="T202" s="69"/>
      <c r="U202" s="31"/>
      <c r="V202" s="31"/>
      <c r="W202" s="31"/>
      <c r="X202" s="31"/>
      <c r="Y202" s="31"/>
      <c r="Z202" s="31"/>
      <c r="AA202" s="31"/>
      <c r="AB202" s="31"/>
      <c r="AC202" s="31"/>
      <c r="AD202" s="31"/>
      <c r="AE202" s="31"/>
      <c r="AT202" s="14" t="s">
        <v>143</v>
      </c>
      <c r="AU202" s="14" t="s">
        <v>78</v>
      </c>
    </row>
    <row r="203" spans="1:65" s="2" customFormat="1" ht="24.2" customHeight="1">
      <c r="A203" s="31"/>
      <c r="B203" s="32"/>
      <c r="C203" s="206" t="s">
        <v>355</v>
      </c>
      <c r="D203" s="206" t="s">
        <v>2897</v>
      </c>
      <c r="E203" s="207" t="s">
        <v>3081</v>
      </c>
      <c r="F203" s="208" t="s">
        <v>3082</v>
      </c>
      <c r="G203" s="209" t="s">
        <v>147</v>
      </c>
      <c r="H203" s="210">
        <v>6</v>
      </c>
      <c r="I203" s="211"/>
      <c r="J203" s="212">
        <f>ROUND(I203*H203,2)</f>
        <v>0</v>
      </c>
      <c r="K203" s="208" t="s">
        <v>139</v>
      </c>
      <c r="L203" s="213"/>
      <c r="M203" s="214" t="s">
        <v>1</v>
      </c>
      <c r="N203" s="215" t="s">
        <v>43</v>
      </c>
      <c r="O203" s="68"/>
      <c r="P203" s="170">
        <f>O203*H203</f>
        <v>0</v>
      </c>
      <c r="Q203" s="170">
        <v>0.16788</v>
      </c>
      <c r="R203" s="170">
        <f>Q203*H203</f>
        <v>1.00728</v>
      </c>
      <c r="S203" s="170">
        <v>0</v>
      </c>
      <c r="T203" s="171">
        <f>S203*H203</f>
        <v>0</v>
      </c>
      <c r="U203" s="31"/>
      <c r="V203" s="31"/>
      <c r="W203" s="31"/>
      <c r="X203" s="31"/>
      <c r="Y203" s="31"/>
      <c r="Z203" s="31"/>
      <c r="AA203" s="31"/>
      <c r="AB203" s="31"/>
      <c r="AC203" s="31"/>
      <c r="AD203" s="31"/>
      <c r="AE203" s="31"/>
      <c r="AR203" s="172" t="s">
        <v>2955</v>
      </c>
      <c r="AT203" s="172" t="s">
        <v>2897</v>
      </c>
      <c r="AU203" s="172" t="s">
        <v>78</v>
      </c>
      <c r="AY203" s="14" t="s">
        <v>141</v>
      </c>
      <c r="BE203" s="173">
        <f>IF(N203="základní",J203,0)</f>
        <v>0</v>
      </c>
      <c r="BF203" s="173">
        <f>IF(N203="snížená",J203,0)</f>
        <v>0</v>
      </c>
      <c r="BG203" s="173">
        <f>IF(N203="zákl. přenesená",J203,0)</f>
        <v>0</v>
      </c>
      <c r="BH203" s="173">
        <f>IF(N203="sníž. přenesená",J203,0)</f>
        <v>0</v>
      </c>
      <c r="BI203" s="173">
        <f>IF(N203="nulová",J203,0)</f>
        <v>0</v>
      </c>
      <c r="BJ203" s="14" t="s">
        <v>86</v>
      </c>
      <c r="BK203" s="173">
        <f>ROUND(I203*H203,2)</f>
        <v>0</v>
      </c>
      <c r="BL203" s="14" t="s">
        <v>2955</v>
      </c>
      <c r="BM203" s="172" t="s">
        <v>3083</v>
      </c>
    </row>
    <row r="204" spans="1:65" s="2" customFormat="1">
      <c r="A204" s="31"/>
      <c r="B204" s="32"/>
      <c r="C204" s="33"/>
      <c r="D204" s="174" t="s">
        <v>143</v>
      </c>
      <c r="E204" s="33"/>
      <c r="F204" s="175" t="s">
        <v>3082</v>
      </c>
      <c r="G204" s="33"/>
      <c r="H204" s="33"/>
      <c r="I204" s="176"/>
      <c r="J204" s="33"/>
      <c r="K204" s="33"/>
      <c r="L204" s="36"/>
      <c r="M204" s="177"/>
      <c r="N204" s="178"/>
      <c r="O204" s="68"/>
      <c r="P204" s="68"/>
      <c r="Q204" s="68"/>
      <c r="R204" s="68"/>
      <c r="S204" s="68"/>
      <c r="T204" s="69"/>
      <c r="U204" s="31"/>
      <c r="V204" s="31"/>
      <c r="W204" s="31"/>
      <c r="X204" s="31"/>
      <c r="Y204" s="31"/>
      <c r="Z204" s="31"/>
      <c r="AA204" s="31"/>
      <c r="AB204" s="31"/>
      <c r="AC204" s="31"/>
      <c r="AD204" s="31"/>
      <c r="AE204" s="31"/>
      <c r="AT204" s="14" t="s">
        <v>143</v>
      </c>
      <c r="AU204" s="14" t="s">
        <v>78</v>
      </c>
    </row>
    <row r="205" spans="1:65" s="2" customFormat="1" ht="24.2" customHeight="1">
      <c r="A205" s="31"/>
      <c r="B205" s="32"/>
      <c r="C205" s="206" t="s">
        <v>360</v>
      </c>
      <c r="D205" s="206" t="s">
        <v>2897</v>
      </c>
      <c r="E205" s="207" t="s">
        <v>3084</v>
      </c>
      <c r="F205" s="208" t="s">
        <v>3085</v>
      </c>
      <c r="G205" s="209" t="s">
        <v>147</v>
      </c>
      <c r="H205" s="210">
        <v>6</v>
      </c>
      <c r="I205" s="211"/>
      <c r="J205" s="212">
        <f>ROUND(I205*H205,2)</f>
        <v>0</v>
      </c>
      <c r="K205" s="208" t="s">
        <v>139</v>
      </c>
      <c r="L205" s="213"/>
      <c r="M205" s="214" t="s">
        <v>1</v>
      </c>
      <c r="N205" s="215" t="s">
        <v>43</v>
      </c>
      <c r="O205" s="68"/>
      <c r="P205" s="170">
        <f>O205*H205</f>
        <v>0</v>
      </c>
      <c r="Q205" s="170">
        <v>0.17161999999999999</v>
      </c>
      <c r="R205" s="170">
        <f>Q205*H205</f>
        <v>1.02972</v>
      </c>
      <c r="S205" s="170">
        <v>0</v>
      </c>
      <c r="T205" s="171">
        <f>S205*H205</f>
        <v>0</v>
      </c>
      <c r="U205" s="31"/>
      <c r="V205" s="31"/>
      <c r="W205" s="31"/>
      <c r="X205" s="31"/>
      <c r="Y205" s="31"/>
      <c r="Z205" s="31"/>
      <c r="AA205" s="31"/>
      <c r="AB205" s="31"/>
      <c r="AC205" s="31"/>
      <c r="AD205" s="31"/>
      <c r="AE205" s="31"/>
      <c r="AR205" s="172" t="s">
        <v>2955</v>
      </c>
      <c r="AT205" s="172" t="s">
        <v>2897</v>
      </c>
      <c r="AU205" s="172" t="s">
        <v>78</v>
      </c>
      <c r="AY205" s="14" t="s">
        <v>141</v>
      </c>
      <c r="BE205" s="173">
        <f>IF(N205="základní",J205,0)</f>
        <v>0</v>
      </c>
      <c r="BF205" s="173">
        <f>IF(N205="snížená",J205,0)</f>
        <v>0</v>
      </c>
      <c r="BG205" s="173">
        <f>IF(N205="zákl. přenesená",J205,0)</f>
        <v>0</v>
      </c>
      <c r="BH205" s="173">
        <f>IF(N205="sníž. přenesená",J205,0)</f>
        <v>0</v>
      </c>
      <c r="BI205" s="173">
        <f>IF(N205="nulová",J205,0)</f>
        <v>0</v>
      </c>
      <c r="BJ205" s="14" t="s">
        <v>86</v>
      </c>
      <c r="BK205" s="173">
        <f>ROUND(I205*H205,2)</f>
        <v>0</v>
      </c>
      <c r="BL205" s="14" t="s">
        <v>2955</v>
      </c>
      <c r="BM205" s="172" t="s">
        <v>3086</v>
      </c>
    </row>
    <row r="206" spans="1:65" s="2" customFormat="1">
      <c r="A206" s="31"/>
      <c r="B206" s="32"/>
      <c r="C206" s="33"/>
      <c r="D206" s="174" t="s">
        <v>143</v>
      </c>
      <c r="E206" s="33"/>
      <c r="F206" s="175" t="s">
        <v>3085</v>
      </c>
      <c r="G206" s="33"/>
      <c r="H206" s="33"/>
      <c r="I206" s="176"/>
      <c r="J206" s="33"/>
      <c r="K206" s="33"/>
      <c r="L206" s="36"/>
      <c r="M206" s="177"/>
      <c r="N206" s="178"/>
      <c r="O206" s="68"/>
      <c r="P206" s="68"/>
      <c r="Q206" s="68"/>
      <c r="R206" s="68"/>
      <c r="S206" s="68"/>
      <c r="T206" s="69"/>
      <c r="U206" s="31"/>
      <c r="V206" s="31"/>
      <c r="W206" s="31"/>
      <c r="X206" s="31"/>
      <c r="Y206" s="31"/>
      <c r="Z206" s="31"/>
      <c r="AA206" s="31"/>
      <c r="AB206" s="31"/>
      <c r="AC206" s="31"/>
      <c r="AD206" s="31"/>
      <c r="AE206" s="31"/>
      <c r="AT206" s="14" t="s">
        <v>143</v>
      </c>
      <c r="AU206" s="14" t="s">
        <v>78</v>
      </c>
    </row>
    <row r="207" spans="1:65" s="2" customFormat="1" ht="24.2" customHeight="1">
      <c r="A207" s="31"/>
      <c r="B207" s="32"/>
      <c r="C207" s="206" t="s">
        <v>365</v>
      </c>
      <c r="D207" s="206" t="s">
        <v>2897</v>
      </c>
      <c r="E207" s="207" t="s">
        <v>3087</v>
      </c>
      <c r="F207" s="208" t="s">
        <v>3088</v>
      </c>
      <c r="G207" s="209" t="s">
        <v>147</v>
      </c>
      <c r="H207" s="210">
        <v>6</v>
      </c>
      <c r="I207" s="211"/>
      <c r="J207" s="212">
        <f>ROUND(I207*H207,2)</f>
        <v>0</v>
      </c>
      <c r="K207" s="208" t="s">
        <v>139</v>
      </c>
      <c r="L207" s="213"/>
      <c r="M207" s="214" t="s">
        <v>1</v>
      </c>
      <c r="N207" s="215" t="s">
        <v>43</v>
      </c>
      <c r="O207" s="68"/>
      <c r="P207" s="170">
        <f>O207*H207</f>
        <v>0</v>
      </c>
      <c r="Q207" s="170">
        <v>0.17535000000000001</v>
      </c>
      <c r="R207" s="170">
        <f>Q207*H207</f>
        <v>1.0521</v>
      </c>
      <c r="S207" s="170">
        <v>0</v>
      </c>
      <c r="T207" s="171">
        <f>S207*H207</f>
        <v>0</v>
      </c>
      <c r="U207" s="31"/>
      <c r="V207" s="31"/>
      <c r="W207" s="31"/>
      <c r="X207" s="31"/>
      <c r="Y207" s="31"/>
      <c r="Z207" s="31"/>
      <c r="AA207" s="31"/>
      <c r="AB207" s="31"/>
      <c r="AC207" s="31"/>
      <c r="AD207" s="31"/>
      <c r="AE207" s="31"/>
      <c r="AR207" s="172" t="s">
        <v>2955</v>
      </c>
      <c r="AT207" s="172" t="s">
        <v>2897</v>
      </c>
      <c r="AU207" s="172" t="s">
        <v>78</v>
      </c>
      <c r="AY207" s="14" t="s">
        <v>141</v>
      </c>
      <c r="BE207" s="173">
        <f>IF(N207="základní",J207,0)</f>
        <v>0</v>
      </c>
      <c r="BF207" s="173">
        <f>IF(N207="snížená",J207,0)</f>
        <v>0</v>
      </c>
      <c r="BG207" s="173">
        <f>IF(N207="zákl. přenesená",J207,0)</f>
        <v>0</v>
      </c>
      <c r="BH207" s="173">
        <f>IF(N207="sníž. přenesená",J207,0)</f>
        <v>0</v>
      </c>
      <c r="BI207" s="173">
        <f>IF(N207="nulová",J207,0)</f>
        <v>0</v>
      </c>
      <c r="BJ207" s="14" t="s">
        <v>86</v>
      </c>
      <c r="BK207" s="173">
        <f>ROUND(I207*H207,2)</f>
        <v>0</v>
      </c>
      <c r="BL207" s="14" t="s">
        <v>2955</v>
      </c>
      <c r="BM207" s="172" t="s">
        <v>3089</v>
      </c>
    </row>
    <row r="208" spans="1:65" s="2" customFormat="1">
      <c r="A208" s="31"/>
      <c r="B208" s="32"/>
      <c r="C208" s="33"/>
      <c r="D208" s="174" t="s">
        <v>143</v>
      </c>
      <c r="E208" s="33"/>
      <c r="F208" s="175" t="s">
        <v>3088</v>
      </c>
      <c r="G208" s="33"/>
      <c r="H208" s="33"/>
      <c r="I208" s="176"/>
      <c r="J208" s="33"/>
      <c r="K208" s="33"/>
      <c r="L208" s="36"/>
      <c r="M208" s="177"/>
      <c r="N208" s="178"/>
      <c r="O208" s="68"/>
      <c r="P208" s="68"/>
      <c r="Q208" s="68"/>
      <c r="R208" s="68"/>
      <c r="S208" s="68"/>
      <c r="T208" s="69"/>
      <c r="U208" s="31"/>
      <c r="V208" s="31"/>
      <c r="W208" s="31"/>
      <c r="X208" s="31"/>
      <c r="Y208" s="31"/>
      <c r="Z208" s="31"/>
      <c r="AA208" s="31"/>
      <c r="AB208" s="31"/>
      <c r="AC208" s="31"/>
      <c r="AD208" s="31"/>
      <c r="AE208" s="31"/>
      <c r="AT208" s="14" t="s">
        <v>143</v>
      </c>
      <c r="AU208" s="14" t="s">
        <v>78</v>
      </c>
    </row>
    <row r="209" spans="1:65" s="2" customFormat="1" ht="24.2" customHeight="1">
      <c r="A209" s="31"/>
      <c r="B209" s="32"/>
      <c r="C209" s="206" t="s">
        <v>370</v>
      </c>
      <c r="D209" s="206" t="s">
        <v>2897</v>
      </c>
      <c r="E209" s="207" t="s">
        <v>3090</v>
      </c>
      <c r="F209" s="208" t="s">
        <v>3091</v>
      </c>
      <c r="G209" s="209" t="s">
        <v>147</v>
      </c>
      <c r="H209" s="210">
        <v>100</v>
      </c>
      <c r="I209" s="211"/>
      <c r="J209" s="212">
        <f>ROUND(I209*H209,2)</f>
        <v>0</v>
      </c>
      <c r="K209" s="208" t="s">
        <v>139</v>
      </c>
      <c r="L209" s="213"/>
      <c r="M209" s="214" t="s">
        <v>1</v>
      </c>
      <c r="N209" s="215" t="s">
        <v>43</v>
      </c>
      <c r="O209" s="68"/>
      <c r="P209" s="170">
        <f>O209*H209</f>
        <v>0</v>
      </c>
      <c r="Q209" s="170">
        <v>3.0000000000000001E-5</v>
      </c>
      <c r="R209" s="170">
        <f>Q209*H209</f>
        <v>3.0000000000000001E-3</v>
      </c>
      <c r="S209" s="170">
        <v>0</v>
      </c>
      <c r="T209" s="171">
        <f>S209*H209</f>
        <v>0</v>
      </c>
      <c r="U209" s="31"/>
      <c r="V209" s="31"/>
      <c r="W209" s="31"/>
      <c r="X209" s="31"/>
      <c r="Y209" s="31"/>
      <c r="Z209" s="31"/>
      <c r="AA209" s="31"/>
      <c r="AB209" s="31"/>
      <c r="AC209" s="31"/>
      <c r="AD209" s="31"/>
      <c r="AE209" s="31"/>
      <c r="AR209" s="172" t="s">
        <v>2955</v>
      </c>
      <c r="AT209" s="172" t="s">
        <v>2897</v>
      </c>
      <c r="AU209" s="172" t="s">
        <v>78</v>
      </c>
      <c r="AY209" s="14" t="s">
        <v>141</v>
      </c>
      <c r="BE209" s="173">
        <f>IF(N209="základní",J209,0)</f>
        <v>0</v>
      </c>
      <c r="BF209" s="173">
        <f>IF(N209="snížená",J209,0)</f>
        <v>0</v>
      </c>
      <c r="BG209" s="173">
        <f>IF(N209="zákl. přenesená",J209,0)</f>
        <v>0</v>
      </c>
      <c r="BH209" s="173">
        <f>IF(N209="sníž. přenesená",J209,0)</f>
        <v>0</v>
      </c>
      <c r="BI209" s="173">
        <f>IF(N209="nulová",J209,0)</f>
        <v>0</v>
      </c>
      <c r="BJ209" s="14" t="s">
        <v>86</v>
      </c>
      <c r="BK209" s="173">
        <f>ROUND(I209*H209,2)</f>
        <v>0</v>
      </c>
      <c r="BL209" s="14" t="s">
        <v>2955</v>
      </c>
      <c r="BM209" s="172" t="s">
        <v>3092</v>
      </c>
    </row>
    <row r="210" spans="1:65" s="2" customFormat="1">
      <c r="A210" s="31"/>
      <c r="B210" s="32"/>
      <c r="C210" s="33"/>
      <c r="D210" s="174" t="s">
        <v>143</v>
      </c>
      <c r="E210" s="33"/>
      <c r="F210" s="175" t="s">
        <v>3091</v>
      </c>
      <c r="G210" s="33"/>
      <c r="H210" s="33"/>
      <c r="I210" s="176"/>
      <c r="J210" s="33"/>
      <c r="K210" s="33"/>
      <c r="L210" s="36"/>
      <c r="M210" s="177"/>
      <c r="N210" s="178"/>
      <c r="O210" s="68"/>
      <c r="P210" s="68"/>
      <c r="Q210" s="68"/>
      <c r="R210" s="68"/>
      <c r="S210" s="68"/>
      <c r="T210" s="69"/>
      <c r="U210" s="31"/>
      <c r="V210" s="31"/>
      <c r="W210" s="31"/>
      <c r="X210" s="31"/>
      <c r="Y210" s="31"/>
      <c r="Z210" s="31"/>
      <c r="AA210" s="31"/>
      <c r="AB210" s="31"/>
      <c r="AC210" s="31"/>
      <c r="AD210" s="31"/>
      <c r="AE210" s="31"/>
      <c r="AT210" s="14" t="s">
        <v>143</v>
      </c>
      <c r="AU210" s="14" t="s">
        <v>78</v>
      </c>
    </row>
    <row r="211" spans="1:65" s="2" customFormat="1" ht="24.2" customHeight="1">
      <c r="A211" s="31"/>
      <c r="B211" s="32"/>
      <c r="C211" s="206" t="s">
        <v>375</v>
      </c>
      <c r="D211" s="206" t="s">
        <v>2897</v>
      </c>
      <c r="E211" s="207" t="s">
        <v>3093</v>
      </c>
      <c r="F211" s="208" t="s">
        <v>3094</v>
      </c>
      <c r="G211" s="209" t="s">
        <v>147</v>
      </c>
      <c r="H211" s="210">
        <v>20</v>
      </c>
      <c r="I211" s="211"/>
      <c r="J211" s="212">
        <f>ROUND(I211*H211,2)</f>
        <v>0</v>
      </c>
      <c r="K211" s="208" t="s">
        <v>139</v>
      </c>
      <c r="L211" s="213"/>
      <c r="M211" s="214" t="s">
        <v>1</v>
      </c>
      <c r="N211" s="215" t="s">
        <v>43</v>
      </c>
      <c r="O211" s="68"/>
      <c r="P211" s="170">
        <f>O211*H211</f>
        <v>0</v>
      </c>
      <c r="Q211" s="170">
        <v>2.5999999999999998E-4</v>
      </c>
      <c r="R211" s="170">
        <f>Q211*H211</f>
        <v>5.1999999999999998E-3</v>
      </c>
      <c r="S211" s="170">
        <v>0</v>
      </c>
      <c r="T211" s="171">
        <f>S211*H211</f>
        <v>0</v>
      </c>
      <c r="U211" s="31"/>
      <c r="V211" s="31"/>
      <c r="W211" s="31"/>
      <c r="X211" s="31"/>
      <c r="Y211" s="31"/>
      <c r="Z211" s="31"/>
      <c r="AA211" s="31"/>
      <c r="AB211" s="31"/>
      <c r="AC211" s="31"/>
      <c r="AD211" s="31"/>
      <c r="AE211" s="31"/>
      <c r="AR211" s="172" t="s">
        <v>2955</v>
      </c>
      <c r="AT211" s="172" t="s">
        <v>2897</v>
      </c>
      <c r="AU211" s="172" t="s">
        <v>78</v>
      </c>
      <c r="AY211" s="14" t="s">
        <v>141</v>
      </c>
      <c r="BE211" s="173">
        <f>IF(N211="základní",J211,0)</f>
        <v>0</v>
      </c>
      <c r="BF211" s="173">
        <f>IF(N211="snížená",J211,0)</f>
        <v>0</v>
      </c>
      <c r="BG211" s="173">
        <f>IF(N211="zákl. přenesená",J211,0)</f>
        <v>0</v>
      </c>
      <c r="BH211" s="173">
        <f>IF(N211="sníž. přenesená",J211,0)</f>
        <v>0</v>
      </c>
      <c r="BI211" s="173">
        <f>IF(N211="nulová",J211,0)</f>
        <v>0</v>
      </c>
      <c r="BJ211" s="14" t="s">
        <v>86</v>
      </c>
      <c r="BK211" s="173">
        <f>ROUND(I211*H211,2)</f>
        <v>0</v>
      </c>
      <c r="BL211" s="14" t="s">
        <v>2955</v>
      </c>
      <c r="BM211" s="172" t="s">
        <v>3095</v>
      </c>
    </row>
    <row r="212" spans="1:65" s="2" customFormat="1" ht="19.5">
      <c r="A212" s="31"/>
      <c r="B212" s="32"/>
      <c r="C212" s="33"/>
      <c r="D212" s="174" t="s">
        <v>143</v>
      </c>
      <c r="E212" s="33"/>
      <c r="F212" s="175" t="s">
        <v>3094</v>
      </c>
      <c r="G212" s="33"/>
      <c r="H212" s="33"/>
      <c r="I212" s="176"/>
      <c r="J212" s="33"/>
      <c r="K212" s="33"/>
      <c r="L212" s="36"/>
      <c r="M212" s="177"/>
      <c r="N212" s="178"/>
      <c r="O212" s="68"/>
      <c r="P212" s="68"/>
      <c r="Q212" s="68"/>
      <c r="R212" s="68"/>
      <c r="S212" s="68"/>
      <c r="T212" s="69"/>
      <c r="U212" s="31"/>
      <c r="V212" s="31"/>
      <c r="W212" s="31"/>
      <c r="X212" s="31"/>
      <c r="Y212" s="31"/>
      <c r="Z212" s="31"/>
      <c r="AA212" s="31"/>
      <c r="AB212" s="31"/>
      <c r="AC212" s="31"/>
      <c r="AD212" s="31"/>
      <c r="AE212" s="31"/>
      <c r="AT212" s="14" t="s">
        <v>143</v>
      </c>
      <c r="AU212" s="14" t="s">
        <v>78</v>
      </c>
    </row>
    <row r="213" spans="1:65" s="2" customFormat="1" ht="24.2" customHeight="1">
      <c r="A213" s="31"/>
      <c r="B213" s="32"/>
      <c r="C213" s="206" t="s">
        <v>380</v>
      </c>
      <c r="D213" s="206" t="s">
        <v>2897</v>
      </c>
      <c r="E213" s="207" t="s">
        <v>3096</v>
      </c>
      <c r="F213" s="208" t="s">
        <v>3097</v>
      </c>
      <c r="G213" s="209" t="s">
        <v>147</v>
      </c>
      <c r="H213" s="210">
        <v>2</v>
      </c>
      <c r="I213" s="211"/>
      <c r="J213" s="212">
        <f>ROUND(I213*H213,2)</f>
        <v>0</v>
      </c>
      <c r="K213" s="208" t="s">
        <v>139</v>
      </c>
      <c r="L213" s="213"/>
      <c r="M213" s="214" t="s">
        <v>1</v>
      </c>
      <c r="N213" s="215" t="s">
        <v>43</v>
      </c>
      <c r="O213" s="68"/>
      <c r="P213" s="170">
        <f>O213*H213</f>
        <v>0</v>
      </c>
      <c r="Q213" s="170">
        <v>0.32700000000000001</v>
      </c>
      <c r="R213" s="170">
        <f>Q213*H213</f>
        <v>0.65400000000000003</v>
      </c>
      <c r="S213" s="170">
        <v>0</v>
      </c>
      <c r="T213" s="171">
        <f>S213*H213</f>
        <v>0</v>
      </c>
      <c r="U213" s="31"/>
      <c r="V213" s="31"/>
      <c r="W213" s="31"/>
      <c r="X213" s="31"/>
      <c r="Y213" s="31"/>
      <c r="Z213" s="31"/>
      <c r="AA213" s="31"/>
      <c r="AB213" s="31"/>
      <c r="AC213" s="31"/>
      <c r="AD213" s="31"/>
      <c r="AE213" s="31"/>
      <c r="AR213" s="172" t="s">
        <v>2955</v>
      </c>
      <c r="AT213" s="172" t="s">
        <v>2897</v>
      </c>
      <c r="AU213" s="172" t="s">
        <v>78</v>
      </c>
      <c r="AY213" s="14" t="s">
        <v>141</v>
      </c>
      <c r="BE213" s="173">
        <f>IF(N213="základní",J213,0)</f>
        <v>0</v>
      </c>
      <c r="BF213" s="173">
        <f>IF(N213="snížená",J213,0)</f>
        <v>0</v>
      </c>
      <c r="BG213" s="173">
        <f>IF(N213="zákl. přenesená",J213,0)</f>
        <v>0</v>
      </c>
      <c r="BH213" s="173">
        <f>IF(N213="sníž. přenesená",J213,0)</f>
        <v>0</v>
      </c>
      <c r="BI213" s="173">
        <f>IF(N213="nulová",J213,0)</f>
        <v>0</v>
      </c>
      <c r="BJ213" s="14" t="s">
        <v>86</v>
      </c>
      <c r="BK213" s="173">
        <f>ROUND(I213*H213,2)</f>
        <v>0</v>
      </c>
      <c r="BL213" s="14" t="s">
        <v>2955</v>
      </c>
      <c r="BM213" s="172" t="s">
        <v>3098</v>
      </c>
    </row>
    <row r="214" spans="1:65" s="2" customFormat="1">
      <c r="A214" s="31"/>
      <c r="B214" s="32"/>
      <c r="C214" s="33"/>
      <c r="D214" s="174" t="s">
        <v>143</v>
      </c>
      <c r="E214" s="33"/>
      <c r="F214" s="175" t="s">
        <v>3097</v>
      </c>
      <c r="G214" s="33"/>
      <c r="H214" s="33"/>
      <c r="I214" s="176"/>
      <c r="J214" s="33"/>
      <c r="K214" s="33"/>
      <c r="L214" s="36"/>
      <c r="M214" s="177"/>
      <c r="N214" s="178"/>
      <c r="O214" s="68"/>
      <c r="P214" s="68"/>
      <c r="Q214" s="68"/>
      <c r="R214" s="68"/>
      <c r="S214" s="68"/>
      <c r="T214" s="69"/>
      <c r="U214" s="31"/>
      <c r="V214" s="31"/>
      <c r="W214" s="31"/>
      <c r="X214" s="31"/>
      <c r="Y214" s="31"/>
      <c r="Z214" s="31"/>
      <c r="AA214" s="31"/>
      <c r="AB214" s="31"/>
      <c r="AC214" s="31"/>
      <c r="AD214" s="31"/>
      <c r="AE214" s="31"/>
      <c r="AT214" s="14" t="s">
        <v>143</v>
      </c>
      <c r="AU214" s="14" t="s">
        <v>78</v>
      </c>
    </row>
    <row r="215" spans="1:65" s="2" customFormat="1" ht="16.5" customHeight="1">
      <c r="A215" s="31"/>
      <c r="B215" s="32"/>
      <c r="C215" s="206" t="s">
        <v>385</v>
      </c>
      <c r="D215" s="206" t="s">
        <v>2897</v>
      </c>
      <c r="E215" s="207" t="s">
        <v>3099</v>
      </c>
      <c r="F215" s="208" t="s">
        <v>3100</v>
      </c>
      <c r="G215" s="209" t="s">
        <v>574</v>
      </c>
      <c r="H215" s="210">
        <v>2</v>
      </c>
      <c r="I215" s="211"/>
      <c r="J215" s="212">
        <f>ROUND(I215*H215,2)</f>
        <v>0</v>
      </c>
      <c r="K215" s="208" t="s">
        <v>139</v>
      </c>
      <c r="L215" s="213"/>
      <c r="M215" s="214" t="s">
        <v>1</v>
      </c>
      <c r="N215" s="215" t="s">
        <v>43</v>
      </c>
      <c r="O215" s="68"/>
      <c r="P215" s="170">
        <f>O215*H215</f>
        <v>0</v>
      </c>
      <c r="Q215" s="170">
        <v>6.003E-2</v>
      </c>
      <c r="R215" s="170">
        <f>Q215*H215</f>
        <v>0.12006</v>
      </c>
      <c r="S215" s="170">
        <v>0</v>
      </c>
      <c r="T215" s="171">
        <f>S215*H215</f>
        <v>0</v>
      </c>
      <c r="U215" s="31"/>
      <c r="V215" s="31"/>
      <c r="W215" s="31"/>
      <c r="X215" s="31"/>
      <c r="Y215" s="31"/>
      <c r="Z215" s="31"/>
      <c r="AA215" s="31"/>
      <c r="AB215" s="31"/>
      <c r="AC215" s="31"/>
      <c r="AD215" s="31"/>
      <c r="AE215" s="31"/>
      <c r="AR215" s="172" t="s">
        <v>2955</v>
      </c>
      <c r="AT215" s="172" t="s">
        <v>2897</v>
      </c>
      <c r="AU215" s="172" t="s">
        <v>78</v>
      </c>
      <c r="AY215" s="14" t="s">
        <v>141</v>
      </c>
      <c r="BE215" s="173">
        <f>IF(N215="základní",J215,0)</f>
        <v>0</v>
      </c>
      <c r="BF215" s="173">
        <f>IF(N215="snížená",J215,0)</f>
        <v>0</v>
      </c>
      <c r="BG215" s="173">
        <f>IF(N215="zákl. přenesená",J215,0)</f>
        <v>0</v>
      </c>
      <c r="BH215" s="173">
        <f>IF(N215="sníž. přenesená",J215,0)</f>
        <v>0</v>
      </c>
      <c r="BI215" s="173">
        <f>IF(N215="nulová",J215,0)</f>
        <v>0</v>
      </c>
      <c r="BJ215" s="14" t="s">
        <v>86</v>
      </c>
      <c r="BK215" s="173">
        <f>ROUND(I215*H215,2)</f>
        <v>0</v>
      </c>
      <c r="BL215" s="14" t="s">
        <v>2955</v>
      </c>
      <c r="BM215" s="172" t="s">
        <v>3101</v>
      </c>
    </row>
    <row r="216" spans="1:65" s="2" customFormat="1">
      <c r="A216" s="31"/>
      <c r="B216" s="32"/>
      <c r="C216" s="33"/>
      <c r="D216" s="174" t="s">
        <v>143</v>
      </c>
      <c r="E216" s="33"/>
      <c r="F216" s="175" t="s">
        <v>3100</v>
      </c>
      <c r="G216" s="33"/>
      <c r="H216" s="33"/>
      <c r="I216" s="176"/>
      <c r="J216" s="33"/>
      <c r="K216" s="33"/>
      <c r="L216" s="36"/>
      <c r="M216" s="177"/>
      <c r="N216" s="178"/>
      <c r="O216" s="68"/>
      <c r="P216" s="68"/>
      <c r="Q216" s="68"/>
      <c r="R216" s="68"/>
      <c r="S216" s="68"/>
      <c r="T216" s="69"/>
      <c r="U216" s="31"/>
      <c r="V216" s="31"/>
      <c r="W216" s="31"/>
      <c r="X216" s="31"/>
      <c r="Y216" s="31"/>
      <c r="Z216" s="31"/>
      <c r="AA216" s="31"/>
      <c r="AB216" s="31"/>
      <c r="AC216" s="31"/>
      <c r="AD216" s="31"/>
      <c r="AE216" s="31"/>
      <c r="AT216" s="14" t="s">
        <v>143</v>
      </c>
      <c r="AU216" s="14" t="s">
        <v>78</v>
      </c>
    </row>
    <row r="217" spans="1:65" s="2" customFormat="1" ht="16.5" customHeight="1">
      <c r="A217" s="31"/>
      <c r="B217" s="32"/>
      <c r="C217" s="206" t="s">
        <v>390</v>
      </c>
      <c r="D217" s="206" t="s">
        <v>2897</v>
      </c>
      <c r="E217" s="207" t="s">
        <v>3102</v>
      </c>
      <c r="F217" s="208" t="s">
        <v>3103</v>
      </c>
      <c r="G217" s="209" t="s">
        <v>574</v>
      </c>
      <c r="H217" s="210">
        <v>2</v>
      </c>
      <c r="I217" s="211"/>
      <c r="J217" s="212">
        <f>ROUND(I217*H217,2)</f>
        <v>0</v>
      </c>
      <c r="K217" s="208" t="s">
        <v>139</v>
      </c>
      <c r="L217" s="213"/>
      <c r="M217" s="214" t="s">
        <v>1</v>
      </c>
      <c r="N217" s="215" t="s">
        <v>43</v>
      </c>
      <c r="O217" s="68"/>
      <c r="P217" s="170">
        <f>O217*H217</f>
        <v>0</v>
      </c>
      <c r="Q217" s="170">
        <v>4.9390000000000003E-2</v>
      </c>
      <c r="R217" s="170">
        <f>Q217*H217</f>
        <v>9.8780000000000007E-2</v>
      </c>
      <c r="S217" s="170">
        <v>0</v>
      </c>
      <c r="T217" s="171">
        <f>S217*H217</f>
        <v>0</v>
      </c>
      <c r="U217" s="31"/>
      <c r="V217" s="31"/>
      <c r="W217" s="31"/>
      <c r="X217" s="31"/>
      <c r="Y217" s="31"/>
      <c r="Z217" s="31"/>
      <c r="AA217" s="31"/>
      <c r="AB217" s="31"/>
      <c r="AC217" s="31"/>
      <c r="AD217" s="31"/>
      <c r="AE217" s="31"/>
      <c r="AR217" s="172" t="s">
        <v>2955</v>
      </c>
      <c r="AT217" s="172" t="s">
        <v>2897</v>
      </c>
      <c r="AU217" s="172" t="s">
        <v>78</v>
      </c>
      <c r="AY217" s="14" t="s">
        <v>141</v>
      </c>
      <c r="BE217" s="173">
        <f>IF(N217="základní",J217,0)</f>
        <v>0</v>
      </c>
      <c r="BF217" s="173">
        <f>IF(N217="snížená",J217,0)</f>
        <v>0</v>
      </c>
      <c r="BG217" s="173">
        <f>IF(N217="zákl. přenesená",J217,0)</f>
        <v>0</v>
      </c>
      <c r="BH217" s="173">
        <f>IF(N217="sníž. přenesená",J217,0)</f>
        <v>0</v>
      </c>
      <c r="BI217" s="173">
        <f>IF(N217="nulová",J217,0)</f>
        <v>0</v>
      </c>
      <c r="BJ217" s="14" t="s">
        <v>86</v>
      </c>
      <c r="BK217" s="173">
        <f>ROUND(I217*H217,2)</f>
        <v>0</v>
      </c>
      <c r="BL217" s="14" t="s">
        <v>2955</v>
      </c>
      <c r="BM217" s="172" t="s">
        <v>3104</v>
      </c>
    </row>
    <row r="218" spans="1:65" s="2" customFormat="1">
      <c r="A218" s="31"/>
      <c r="B218" s="32"/>
      <c r="C218" s="33"/>
      <c r="D218" s="174" t="s">
        <v>143</v>
      </c>
      <c r="E218" s="33"/>
      <c r="F218" s="175" t="s">
        <v>3103</v>
      </c>
      <c r="G218" s="33"/>
      <c r="H218" s="33"/>
      <c r="I218" s="176"/>
      <c r="J218" s="33"/>
      <c r="K218" s="33"/>
      <c r="L218" s="36"/>
      <c r="M218" s="177"/>
      <c r="N218" s="178"/>
      <c r="O218" s="68"/>
      <c r="P218" s="68"/>
      <c r="Q218" s="68"/>
      <c r="R218" s="68"/>
      <c r="S218" s="68"/>
      <c r="T218" s="69"/>
      <c r="U218" s="31"/>
      <c r="V218" s="31"/>
      <c r="W218" s="31"/>
      <c r="X218" s="31"/>
      <c r="Y218" s="31"/>
      <c r="Z218" s="31"/>
      <c r="AA218" s="31"/>
      <c r="AB218" s="31"/>
      <c r="AC218" s="31"/>
      <c r="AD218" s="31"/>
      <c r="AE218" s="31"/>
      <c r="AT218" s="14" t="s">
        <v>143</v>
      </c>
      <c r="AU218" s="14" t="s">
        <v>78</v>
      </c>
    </row>
    <row r="219" spans="1:65" s="2" customFormat="1" ht="21.75" customHeight="1">
      <c r="A219" s="31"/>
      <c r="B219" s="32"/>
      <c r="C219" s="206" t="s">
        <v>395</v>
      </c>
      <c r="D219" s="206" t="s">
        <v>2897</v>
      </c>
      <c r="E219" s="207" t="s">
        <v>3105</v>
      </c>
      <c r="F219" s="208" t="s">
        <v>3106</v>
      </c>
      <c r="G219" s="209" t="s">
        <v>147</v>
      </c>
      <c r="H219" s="210">
        <v>20</v>
      </c>
      <c r="I219" s="211"/>
      <c r="J219" s="212">
        <f>ROUND(I219*H219,2)</f>
        <v>0</v>
      </c>
      <c r="K219" s="208" t="s">
        <v>139</v>
      </c>
      <c r="L219" s="213"/>
      <c r="M219" s="214" t="s">
        <v>1</v>
      </c>
      <c r="N219" s="215" t="s">
        <v>43</v>
      </c>
      <c r="O219" s="68"/>
      <c r="P219" s="170">
        <f>O219*H219</f>
        <v>0</v>
      </c>
      <c r="Q219" s="170">
        <v>1.162E-2</v>
      </c>
      <c r="R219" s="170">
        <f>Q219*H219</f>
        <v>0.2324</v>
      </c>
      <c r="S219" s="170">
        <v>0</v>
      </c>
      <c r="T219" s="171">
        <f>S219*H219</f>
        <v>0</v>
      </c>
      <c r="U219" s="31"/>
      <c r="V219" s="31"/>
      <c r="W219" s="31"/>
      <c r="X219" s="31"/>
      <c r="Y219" s="31"/>
      <c r="Z219" s="31"/>
      <c r="AA219" s="31"/>
      <c r="AB219" s="31"/>
      <c r="AC219" s="31"/>
      <c r="AD219" s="31"/>
      <c r="AE219" s="31"/>
      <c r="AR219" s="172" t="s">
        <v>2955</v>
      </c>
      <c r="AT219" s="172" t="s">
        <v>2897</v>
      </c>
      <c r="AU219" s="172" t="s">
        <v>78</v>
      </c>
      <c r="AY219" s="14" t="s">
        <v>141</v>
      </c>
      <c r="BE219" s="173">
        <f>IF(N219="základní",J219,0)</f>
        <v>0</v>
      </c>
      <c r="BF219" s="173">
        <f>IF(N219="snížená",J219,0)</f>
        <v>0</v>
      </c>
      <c r="BG219" s="173">
        <f>IF(N219="zákl. přenesená",J219,0)</f>
        <v>0</v>
      </c>
      <c r="BH219" s="173">
        <f>IF(N219="sníž. přenesená",J219,0)</f>
        <v>0</v>
      </c>
      <c r="BI219" s="173">
        <f>IF(N219="nulová",J219,0)</f>
        <v>0</v>
      </c>
      <c r="BJ219" s="14" t="s">
        <v>86</v>
      </c>
      <c r="BK219" s="173">
        <f>ROUND(I219*H219,2)</f>
        <v>0</v>
      </c>
      <c r="BL219" s="14" t="s">
        <v>2955</v>
      </c>
      <c r="BM219" s="172" t="s">
        <v>3107</v>
      </c>
    </row>
    <row r="220" spans="1:65" s="2" customFormat="1">
      <c r="A220" s="31"/>
      <c r="B220" s="32"/>
      <c r="C220" s="33"/>
      <c r="D220" s="174" t="s">
        <v>143</v>
      </c>
      <c r="E220" s="33"/>
      <c r="F220" s="175" t="s">
        <v>3106</v>
      </c>
      <c r="G220" s="33"/>
      <c r="H220" s="33"/>
      <c r="I220" s="176"/>
      <c r="J220" s="33"/>
      <c r="K220" s="33"/>
      <c r="L220" s="36"/>
      <c r="M220" s="177"/>
      <c r="N220" s="178"/>
      <c r="O220" s="68"/>
      <c r="P220" s="68"/>
      <c r="Q220" s="68"/>
      <c r="R220" s="68"/>
      <c r="S220" s="68"/>
      <c r="T220" s="69"/>
      <c r="U220" s="31"/>
      <c r="V220" s="31"/>
      <c r="W220" s="31"/>
      <c r="X220" s="31"/>
      <c r="Y220" s="31"/>
      <c r="Z220" s="31"/>
      <c r="AA220" s="31"/>
      <c r="AB220" s="31"/>
      <c r="AC220" s="31"/>
      <c r="AD220" s="31"/>
      <c r="AE220" s="31"/>
      <c r="AT220" s="14" t="s">
        <v>143</v>
      </c>
      <c r="AU220" s="14" t="s">
        <v>78</v>
      </c>
    </row>
    <row r="221" spans="1:65" s="2" customFormat="1" ht="21.75" customHeight="1">
      <c r="A221" s="31"/>
      <c r="B221" s="32"/>
      <c r="C221" s="206" t="s">
        <v>400</v>
      </c>
      <c r="D221" s="206" t="s">
        <v>2897</v>
      </c>
      <c r="E221" s="207" t="s">
        <v>3108</v>
      </c>
      <c r="F221" s="208" t="s">
        <v>3109</v>
      </c>
      <c r="G221" s="209" t="s">
        <v>147</v>
      </c>
      <c r="H221" s="210">
        <v>20</v>
      </c>
      <c r="I221" s="211"/>
      <c r="J221" s="212">
        <f>ROUND(I221*H221,2)</f>
        <v>0</v>
      </c>
      <c r="K221" s="208" t="s">
        <v>139</v>
      </c>
      <c r="L221" s="213"/>
      <c r="M221" s="214" t="s">
        <v>1</v>
      </c>
      <c r="N221" s="215" t="s">
        <v>43</v>
      </c>
      <c r="O221" s="68"/>
      <c r="P221" s="170">
        <f>O221*H221</f>
        <v>0</v>
      </c>
      <c r="Q221" s="170">
        <v>1.796E-2</v>
      </c>
      <c r="R221" s="170">
        <f>Q221*H221</f>
        <v>0.35920000000000002</v>
      </c>
      <c r="S221" s="170">
        <v>0</v>
      </c>
      <c r="T221" s="171">
        <f>S221*H221</f>
        <v>0</v>
      </c>
      <c r="U221" s="31"/>
      <c r="V221" s="31"/>
      <c r="W221" s="31"/>
      <c r="X221" s="31"/>
      <c r="Y221" s="31"/>
      <c r="Z221" s="31"/>
      <c r="AA221" s="31"/>
      <c r="AB221" s="31"/>
      <c r="AC221" s="31"/>
      <c r="AD221" s="31"/>
      <c r="AE221" s="31"/>
      <c r="AR221" s="172" t="s">
        <v>2955</v>
      </c>
      <c r="AT221" s="172" t="s">
        <v>2897</v>
      </c>
      <c r="AU221" s="172" t="s">
        <v>78</v>
      </c>
      <c r="AY221" s="14" t="s">
        <v>141</v>
      </c>
      <c r="BE221" s="173">
        <f>IF(N221="základní",J221,0)</f>
        <v>0</v>
      </c>
      <c r="BF221" s="173">
        <f>IF(N221="snížená",J221,0)</f>
        <v>0</v>
      </c>
      <c r="BG221" s="173">
        <f>IF(N221="zákl. přenesená",J221,0)</f>
        <v>0</v>
      </c>
      <c r="BH221" s="173">
        <f>IF(N221="sníž. přenesená",J221,0)</f>
        <v>0</v>
      </c>
      <c r="BI221" s="173">
        <f>IF(N221="nulová",J221,0)</f>
        <v>0</v>
      </c>
      <c r="BJ221" s="14" t="s">
        <v>86</v>
      </c>
      <c r="BK221" s="173">
        <f>ROUND(I221*H221,2)</f>
        <v>0</v>
      </c>
      <c r="BL221" s="14" t="s">
        <v>2955</v>
      </c>
      <c r="BM221" s="172" t="s">
        <v>3110</v>
      </c>
    </row>
    <row r="222" spans="1:65" s="2" customFormat="1">
      <c r="A222" s="31"/>
      <c r="B222" s="32"/>
      <c r="C222" s="33"/>
      <c r="D222" s="174" t="s">
        <v>143</v>
      </c>
      <c r="E222" s="33"/>
      <c r="F222" s="175" t="s">
        <v>3109</v>
      </c>
      <c r="G222" s="33"/>
      <c r="H222" s="33"/>
      <c r="I222" s="176"/>
      <c r="J222" s="33"/>
      <c r="K222" s="33"/>
      <c r="L222" s="36"/>
      <c r="M222" s="177"/>
      <c r="N222" s="178"/>
      <c r="O222" s="68"/>
      <c r="P222" s="68"/>
      <c r="Q222" s="68"/>
      <c r="R222" s="68"/>
      <c r="S222" s="68"/>
      <c r="T222" s="69"/>
      <c r="U222" s="31"/>
      <c r="V222" s="31"/>
      <c r="W222" s="31"/>
      <c r="X222" s="31"/>
      <c r="Y222" s="31"/>
      <c r="Z222" s="31"/>
      <c r="AA222" s="31"/>
      <c r="AB222" s="31"/>
      <c r="AC222" s="31"/>
      <c r="AD222" s="31"/>
      <c r="AE222" s="31"/>
      <c r="AT222" s="14" t="s">
        <v>143</v>
      </c>
      <c r="AU222" s="14" t="s">
        <v>78</v>
      </c>
    </row>
    <row r="223" spans="1:65" s="2" customFormat="1" ht="16.5" customHeight="1">
      <c r="A223" s="31"/>
      <c r="B223" s="32"/>
      <c r="C223" s="206" t="s">
        <v>405</v>
      </c>
      <c r="D223" s="206" t="s">
        <v>2897</v>
      </c>
      <c r="E223" s="207" t="s">
        <v>3111</v>
      </c>
      <c r="F223" s="208" t="s">
        <v>3112</v>
      </c>
      <c r="G223" s="209" t="s">
        <v>147</v>
      </c>
      <c r="H223" s="210">
        <v>20</v>
      </c>
      <c r="I223" s="211"/>
      <c r="J223" s="212">
        <f>ROUND(I223*H223,2)</f>
        <v>0</v>
      </c>
      <c r="K223" s="208" t="s">
        <v>139</v>
      </c>
      <c r="L223" s="213"/>
      <c r="M223" s="214" t="s">
        <v>1</v>
      </c>
      <c r="N223" s="215" t="s">
        <v>43</v>
      </c>
      <c r="O223" s="68"/>
      <c r="P223" s="170">
        <f>O223*H223</f>
        <v>0</v>
      </c>
      <c r="Q223" s="170">
        <v>5.2999999999999998E-4</v>
      </c>
      <c r="R223" s="170">
        <f>Q223*H223</f>
        <v>1.06E-2</v>
      </c>
      <c r="S223" s="170">
        <v>0</v>
      </c>
      <c r="T223" s="171">
        <f>S223*H223</f>
        <v>0</v>
      </c>
      <c r="U223" s="31"/>
      <c r="V223" s="31"/>
      <c r="W223" s="31"/>
      <c r="X223" s="31"/>
      <c r="Y223" s="31"/>
      <c r="Z223" s="31"/>
      <c r="AA223" s="31"/>
      <c r="AB223" s="31"/>
      <c r="AC223" s="31"/>
      <c r="AD223" s="31"/>
      <c r="AE223" s="31"/>
      <c r="AR223" s="172" t="s">
        <v>2955</v>
      </c>
      <c r="AT223" s="172" t="s">
        <v>2897</v>
      </c>
      <c r="AU223" s="172" t="s">
        <v>78</v>
      </c>
      <c r="AY223" s="14" t="s">
        <v>141</v>
      </c>
      <c r="BE223" s="173">
        <f>IF(N223="základní",J223,0)</f>
        <v>0</v>
      </c>
      <c r="BF223" s="173">
        <f>IF(N223="snížená",J223,0)</f>
        <v>0</v>
      </c>
      <c r="BG223" s="173">
        <f>IF(N223="zákl. přenesená",J223,0)</f>
        <v>0</v>
      </c>
      <c r="BH223" s="173">
        <f>IF(N223="sníž. přenesená",J223,0)</f>
        <v>0</v>
      </c>
      <c r="BI223" s="173">
        <f>IF(N223="nulová",J223,0)</f>
        <v>0</v>
      </c>
      <c r="BJ223" s="14" t="s">
        <v>86</v>
      </c>
      <c r="BK223" s="173">
        <f>ROUND(I223*H223,2)</f>
        <v>0</v>
      </c>
      <c r="BL223" s="14" t="s">
        <v>2955</v>
      </c>
      <c r="BM223" s="172" t="s">
        <v>3113</v>
      </c>
    </row>
    <row r="224" spans="1:65" s="2" customFormat="1">
      <c r="A224" s="31"/>
      <c r="B224" s="32"/>
      <c r="C224" s="33"/>
      <c r="D224" s="174" t="s">
        <v>143</v>
      </c>
      <c r="E224" s="33"/>
      <c r="F224" s="175" t="s">
        <v>3112</v>
      </c>
      <c r="G224" s="33"/>
      <c r="H224" s="33"/>
      <c r="I224" s="176"/>
      <c r="J224" s="33"/>
      <c r="K224" s="33"/>
      <c r="L224" s="36"/>
      <c r="M224" s="177"/>
      <c r="N224" s="178"/>
      <c r="O224" s="68"/>
      <c r="P224" s="68"/>
      <c r="Q224" s="68"/>
      <c r="R224" s="68"/>
      <c r="S224" s="68"/>
      <c r="T224" s="69"/>
      <c r="U224" s="31"/>
      <c r="V224" s="31"/>
      <c r="W224" s="31"/>
      <c r="X224" s="31"/>
      <c r="Y224" s="31"/>
      <c r="Z224" s="31"/>
      <c r="AA224" s="31"/>
      <c r="AB224" s="31"/>
      <c r="AC224" s="31"/>
      <c r="AD224" s="31"/>
      <c r="AE224" s="31"/>
      <c r="AT224" s="14" t="s">
        <v>143</v>
      </c>
      <c r="AU224" s="14" t="s">
        <v>78</v>
      </c>
    </row>
    <row r="225" spans="1:65" s="2" customFormat="1" ht="16.5" customHeight="1">
      <c r="A225" s="31"/>
      <c r="B225" s="32"/>
      <c r="C225" s="206" t="s">
        <v>410</v>
      </c>
      <c r="D225" s="206" t="s">
        <v>2897</v>
      </c>
      <c r="E225" s="207" t="s">
        <v>3114</v>
      </c>
      <c r="F225" s="208" t="s">
        <v>3115</v>
      </c>
      <c r="G225" s="209" t="s">
        <v>147</v>
      </c>
      <c r="H225" s="210">
        <v>20</v>
      </c>
      <c r="I225" s="211"/>
      <c r="J225" s="212">
        <f>ROUND(I225*H225,2)</f>
        <v>0</v>
      </c>
      <c r="K225" s="208" t="s">
        <v>139</v>
      </c>
      <c r="L225" s="213"/>
      <c r="M225" s="214" t="s">
        <v>1</v>
      </c>
      <c r="N225" s="215" t="s">
        <v>43</v>
      </c>
      <c r="O225" s="68"/>
      <c r="P225" s="170">
        <f>O225*H225</f>
        <v>0</v>
      </c>
      <c r="Q225" s="170">
        <v>5.9999999999999995E-4</v>
      </c>
      <c r="R225" s="170">
        <f>Q225*H225</f>
        <v>1.1999999999999999E-2</v>
      </c>
      <c r="S225" s="170">
        <v>0</v>
      </c>
      <c r="T225" s="171">
        <f>S225*H225</f>
        <v>0</v>
      </c>
      <c r="U225" s="31"/>
      <c r="V225" s="31"/>
      <c r="W225" s="31"/>
      <c r="X225" s="31"/>
      <c r="Y225" s="31"/>
      <c r="Z225" s="31"/>
      <c r="AA225" s="31"/>
      <c r="AB225" s="31"/>
      <c r="AC225" s="31"/>
      <c r="AD225" s="31"/>
      <c r="AE225" s="31"/>
      <c r="AR225" s="172" t="s">
        <v>2955</v>
      </c>
      <c r="AT225" s="172" t="s">
        <v>2897</v>
      </c>
      <c r="AU225" s="172" t="s">
        <v>78</v>
      </c>
      <c r="AY225" s="14" t="s">
        <v>141</v>
      </c>
      <c r="BE225" s="173">
        <f>IF(N225="základní",J225,0)</f>
        <v>0</v>
      </c>
      <c r="BF225" s="173">
        <f>IF(N225="snížená",J225,0)</f>
        <v>0</v>
      </c>
      <c r="BG225" s="173">
        <f>IF(N225="zákl. přenesená",J225,0)</f>
        <v>0</v>
      </c>
      <c r="BH225" s="173">
        <f>IF(N225="sníž. přenesená",J225,0)</f>
        <v>0</v>
      </c>
      <c r="BI225" s="173">
        <f>IF(N225="nulová",J225,0)</f>
        <v>0</v>
      </c>
      <c r="BJ225" s="14" t="s">
        <v>86</v>
      </c>
      <c r="BK225" s="173">
        <f>ROUND(I225*H225,2)</f>
        <v>0</v>
      </c>
      <c r="BL225" s="14" t="s">
        <v>2955</v>
      </c>
      <c r="BM225" s="172" t="s">
        <v>3116</v>
      </c>
    </row>
    <row r="226" spans="1:65" s="2" customFormat="1">
      <c r="A226" s="31"/>
      <c r="B226" s="32"/>
      <c r="C226" s="33"/>
      <c r="D226" s="174" t="s">
        <v>143</v>
      </c>
      <c r="E226" s="33"/>
      <c r="F226" s="175" t="s">
        <v>3115</v>
      </c>
      <c r="G226" s="33"/>
      <c r="H226" s="33"/>
      <c r="I226" s="176"/>
      <c r="J226" s="33"/>
      <c r="K226" s="33"/>
      <c r="L226" s="36"/>
      <c r="M226" s="177"/>
      <c r="N226" s="178"/>
      <c r="O226" s="68"/>
      <c r="P226" s="68"/>
      <c r="Q226" s="68"/>
      <c r="R226" s="68"/>
      <c r="S226" s="68"/>
      <c r="T226" s="69"/>
      <c r="U226" s="31"/>
      <c r="V226" s="31"/>
      <c r="W226" s="31"/>
      <c r="X226" s="31"/>
      <c r="Y226" s="31"/>
      <c r="Z226" s="31"/>
      <c r="AA226" s="31"/>
      <c r="AB226" s="31"/>
      <c r="AC226" s="31"/>
      <c r="AD226" s="31"/>
      <c r="AE226" s="31"/>
      <c r="AT226" s="14" t="s">
        <v>143</v>
      </c>
      <c r="AU226" s="14" t="s">
        <v>78</v>
      </c>
    </row>
    <row r="227" spans="1:65" s="2" customFormat="1" ht="16.5" customHeight="1">
      <c r="A227" s="31"/>
      <c r="B227" s="32"/>
      <c r="C227" s="206" t="s">
        <v>415</v>
      </c>
      <c r="D227" s="206" t="s">
        <v>2897</v>
      </c>
      <c r="E227" s="207" t="s">
        <v>3117</v>
      </c>
      <c r="F227" s="208" t="s">
        <v>3118</v>
      </c>
      <c r="G227" s="209" t="s">
        <v>147</v>
      </c>
      <c r="H227" s="210">
        <v>20</v>
      </c>
      <c r="I227" s="211"/>
      <c r="J227" s="212">
        <f>ROUND(I227*H227,2)</f>
        <v>0</v>
      </c>
      <c r="K227" s="208" t="s">
        <v>139</v>
      </c>
      <c r="L227" s="213"/>
      <c r="M227" s="214" t="s">
        <v>1</v>
      </c>
      <c r="N227" s="215" t="s">
        <v>43</v>
      </c>
      <c r="O227" s="68"/>
      <c r="P227" s="170">
        <f>O227*H227</f>
        <v>0</v>
      </c>
      <c r="Q227" s="170">
        <v>1.2E-4</v>
      </c>
      <c r="R227" s="170">
        <f>Q227*H227</f>
        <v>2.4000000000000002E-3</v>
      </c>
      <c r="S227" s="170">
        <v>0</v>
      </c>
      <c r="T227" s="171">
        <f>S227*H227</f>
        <v>0</v>
      </c>
      <c r="U227" s="31"/>
      <c r="V227" s="31"/>
      <c r="W227" s="31"/>
      <c r="X227" s="31"/>
      <c r="Y227" s="31"/>
      <c r="Z227" s="31"/>
      <c r="AA227" s="31"/>
      <c r="AB227" s="31"/>
      <c r="AC227" s="31"/>
      <c r="AD227" s="31"/>
      <c r="AE227" s="31"/>
      <c r="AR227" s="172" t="s">
        <v>2955</v>
      </c>
      <c r="AT227" s="172" t="s">
        <v>2897</v>
      </c>
      <c r="AU227" s="172" t="s">
        <v>78</v>
      </c>
      <c r="AY227" s="14" t="s">
        <v>141</v>
      </c>
      <c r="BE227" s="173">
        <f>IF(N227="základní",J227,0)</f>
        <v>0</v>
      </c>
      <c r="BF227" s="173">
        <f>IF(N227="snížená",J227,0)</f>
        <v>0</v>
      </c>
      <c r="BG227" s="173">
        <f>IF(N227="zákl. přenesená",J227,0)</f>
        <v>0</v>
      </c>
      <c r="BH227" s="173">
        <f>IF(N227="sníž. přenesená",J227,0)</f>
        <v>0</v>
      </c>
      <c r="BI227" s="173">
        <f>IF(N227="nulová",J227,0)</f>
        <v>0</v>
      </c>
      <c r="BJ227" s="14" t="s">
        <v>86</v>
      </c>
      <c r="BK227" s="173">
        <f>ROUND(I227*H227,2)</f>
        <v>0</v>
      </c>
      <c r="BL227" s="14" t="s">
        <v>2955</v>
      </c>
      <c r="BM227" s="172" t="s">
        <v>3119</v>
      </c>
    </row>
    <row r="228" spans="1:65" s="2" customFormat="1">
      <c r="A228" s="31"/>
      <c r="B228" s="32"/>
      <c r="C228" s="33"/>
      <c r="D228" s="174" t="s">
        <v>143</v>
      </c>
      <c r="E228" s="33"/>
      <c r="F228" s="175" t="s">
        <v>3118</v>
      </c>
      <c r="G228" s="33"/>
      <c r="H228" s="33"/>
      <c r="I228" s="176"/>
      <c r="J228" s="33"/>
      <c r="K228" s="33"/>
      <c r="L228" s="36"/>
      <c r="M228" s="177"/>
      <c r="N228" s="178"/>
      <c r="O228" s="68"/>
      <c r="P228" s="68"/>
      <c r="Q228" s="68"/>
      <c r="R228" s="68"/>
      <c r="S228" s="68"/>
      <c r="T228" s="69"/>
      <c r="U228" s="31"/>
      <c r="V228" s="31"/>
      <c r="W228" s="31"/>
      <c r="X228" s="31"/>
      <c r="Y228" s="31"/>
      <c r="Z228" s="31"/>
      <c r="AA228" s="31"/>
      <c r="AB228" s="31"/>
      <c r="AC228" s="31"/>
      <c r="AD228" s="31"/>
      <c r="AE228" s="31"/>
      <c r="AT228" s="14" t="s">
        <v>143</v>
      </c>
      <c r="AU228" s="14" t="s">
        <v>78</v>
      </c>
    </row>
    <row r="229" spans="1:65" s="2" customFormat="1" ht="16.5" customHeight="1">
      <c r="A229" s="31"/>
      <c r="B229" s="32"/>
      <c r="C229" s="206" t="s">
        <v>420</v>
      </c>
      <c r="D229" s="206" t="s">
        <v>2897</v>
      </c>
      <c r="E229" s="207" t="s">
        <v>3120</v>
      </c>
      <c r="F229" s="208" t="s">
        <v>3121</v>
      </c>
      <c r="G229" s="209" t="s">
        <v>147</v>
      </c>
      <c r="H229" s="210">
        <v>20</v>
      </c>
      <c r="I229" s="211"/>
      <c r="J229" s="212">
        <f>ROUND(I229*H229,2)</f>
        <v>0</v>
      </c>
      <c r="K229" s="208" t="s">
        <v>139</v>
      </c>
      <c r="L229" s="213"/>
      <c r="M229" s="214" t="s">
        <v>1</v>
      </c>
      <c r="N229" s="215" t="s">
        <v>43</v>
      </c>
      <c r="O229" s="68"/>
      <c r="P229" s="170">
        <f>O229*H229</f>
        <v>0</v>
      </c>
      <c r="Q229" s="170">
        <v>1.3999999999999999E-4</v>
      </c>
      <c r="R229" s="170">
        <f>Q229*H229</f>
        <v>2.7999999999999995E-3</v>
      </c>
      <c r="S229" s="170">
        <v>0</v>
      </c>
      <c r="T229" s="171">
        <f>S229*H229</f>
        <v>0</v>
      </c>
      <c r="U229" s="31"/>
      <c r="V229" s="31"/>
      <c r="W229" s="31"/>
      <c r="X229" s="31"/>
      <c r="Y229" s="31"/>
      <c r="Z229" s="31"/>
      <c r="AA229" s="31"/>
      <c r="AB229" s="31"/>
      <c r="AC229" s="31"/>
      <c r="AD229" s="31"/>
      <c r="AE229" s="31"/>
      <c r="AR229" s="172" t="s">
        <v>2955</v>
      </c>
      <c r="AT229" s="172" t="s">
        <v>2897</v>
      </c>
      <c r="AU229" s="172" t="s">
        <v>78</v>
      </c>
      <c r="AY229" s="14" t="s">
        <v>141</v>
      </c>
      <c r="BE229" s="173">
        <f>IF(N229="základní",J229,0)</f>
        <v>0</v>
      </c>
      <c r="BF229" s="173">
        <f>IF(N229="snížená",J229,0)</f>
        <v>0</v>
      </c>
      <c r="BG229" s="173">
        <f>IF(N229="zákl. přenesená",J229,0)</f>
        <v>0</v>
      </c>
      <c r="BH229" s="173">
        <f>IF(N229="sníž. přenesená",J229,0)</f>
        <v>0</v>
      </c>
      <c r="BI229" s="173">
        <f>IF(N229="nulová",J229,0)</f>
        <v>0</v>
      </c>
      <c r="BJ229" s="14" t="s">
        <v>86</v>
      </c>
      <c r="BK229" s="173">
        <f>ROUND(I229*H229,2)</f>
        <v>0</v>
      </c>
      <c r="BL229" s="14" t="s">
        <v>2955</v>
      </c>
      <c r="BM229" s="172" t="s">
        <v>3122</v>
      </c>
    </row>
    <row r="230" spans="1:65" s="2" customFormat="1">
      <c r="A230" s="31"/>
      <c r="B230" s="32"/>
      <c r="C230" s="33"/>
      <c r="D230" s="174" t="s">
        <v>143</v>
      </c>
      <c r="E230" s="33"/>
      <c r="F230" s="175" t="s">
        <v>3121</v>
      </c>
      <c r="G230" s="33"/>
      <c r="H230" s="33"/>
      <c r="I230" s="176"/>
      <c r="J230" s="33"/>
      <c r="K230" s="33"/>
      <c r="L230" s="36"/>
      <c r="M230" s="177"/>
      <c r="N230" s="178"/>
      <c r="O230" s="68"/>
      <c r="P230" s="68"/>
      <c r="Q230" s="68"/>
      <c r="R230" s="68"/>
      <c r="S230" s="68"/>
      <c r="T230" s="69"/>
      <c r="U230" s="31"/>
      <c r="V230" s="31"/>
      <c r="W230" s="31"/>
      <c r="X230" s="31"/>
      <c r="Y230" s="31"/>
      <c r="Z230" s="31"/>
      <c r="AA230" s="31"/>
      <c r="AB230" s="31"/>
      <c r="AC230" s="31"/>
      <c r="AD230" s="31"/>
      <c r="AE230" s="31"/>
      <c r="AT230" s="14" t="s">
        <v>143</v>
      </c>
      <c r="AU230" s="14" t="s">
        <v>78</v>
      </c>
    </row>
    <row r="231" spans="1:65" s="2" customFormat="1" ht="24.2" customHeight="1">
      <c r="A231" s="31"/>
      <c r="B231" s="32"/>
      <c r="C231" s="206" t="s">
        <v>425</v>
      </c>
      <c r="D231" s="206" t="s">
        <v>2897</v>
      </c>
      <c r="E231" s="207" t="s">
        <v>3123</v>
      </c>
      <c r="F231" s="208" t="s">
        <v>3124</v>
      </c>
      <c r="G231" s="209" t="s">
        <v>147</v>
      </c>
      <c r="H231" s="210">
        <v>20</v>
      </c>
      <c r="I231" s="211"/>
      <c r="J231" s="212">
        <f>ROUND(I231*H231,2)</f>
        <v>0</v>
      </c>
      <c r="K231" s="208" t="s">
        <v>139</v>
      </c>
      <c r="L231" s="213"/>
      <c r="M231" s="214" t="s">
        <v>1</v>
      </c>
      <c r="N231" s="215" t="s">
        <v>43</v>
      </c>
      <c r="O231" s="68"/>
      <c r="P231" s="170">
        <f>O231*H231</f>
        <v>0</v>
      </c>
      <c r="Q231" s="170">
        <v>1.0499999999999999E-3</v>
      </c>
      <c r="R231" s="170">
        <f>Q231*H231</f>
        <v>2.0999999999999998E-2</v>
      </c>
      <c r="S231" s="170">
        <v>0</v>
      </c>
      <c r="T231" s="171">
        <f>S231*H231</f>
        <v>0</v>
      </c>
      <c r="U231" s="31"/>
      <c r="V231" s="31"/>
      <c r="W231" s="31"/>
      <c r="X231" s="31"/>
      <c r="Y231" s="31"/>
      <c r="Z231" s="31"/>
      <c r="AA231" s="31"/>
      <c r="AB231" s="31"/>
      <c r="AC231" s="31"/>
      <c r="AD231" s="31"/>
      <c r="AE231" s="31"/>
      <c r="AR231" s="172" t="s">
        <v>2955</v>
      </c>
      <c r="AT231" s="172" t="s">
        <v>2897</v>
      </c>
      <c r="AU231" s="172" t="s">
        <v>78</v>
      </c>
      <c r="AY231" s="14" t="s">
        <v>141</v>
      </c>
      <c r="BE231" s="173">
        <f>IF(N231="základní",J231,0)</f>
        <v>0</v>
      </c>
      <c r="BF231" s="173">
        <f>IF(N231="snížená",J231,0)</f>
        <v>0</v>
      </c>
      <c r="BG231" s="173">
        <f>IF(N231="zákl. přenesená",J231,0)</f>
        <v>0</v>
      </c>
      <c r="BH231" s="173">
        <f>IF(N231="sníž. přenesená",J231,0)</f>
        <v>0</v>
      </c>
      <c r="BI231" s="173">
        <f>IF(N231="nulová",J231,0)</f>
        <v>0</v>
      </c>
      <c r="BJ231" s="14" t="s">
        <v>86</v>
      </c>
      <c r="BK231" s="173">
        <f>ROUND(I231*H231,2)</f>
        <v>0</v>
      </c>
      <c r="BL231" s="14" t="s">
        <v>2955</v>
      </c>
      <c r="BM231" s="172" t="s">
        <v>3125</v>
      </c>
    </row>
    <row r="232" spans="1:65" s="2" customFormat="1" ht="19.5">
      <c r="A232" s="31"/>
      <c r="B232" s="32"/>
      <c r="C232" s="33"/>
      <c r="D232" s="174" t="s">
        <v>143</v>
      </c>
      <c r="E232" s="33"/>
      <c r="F232" s="175" t="s">
        <v>3124</v>
      </c>
      <c r="G232" s="33"/>
      <c r="H232" s="33"/>
      <c r="I232" s="176"/>
      <c r="J232" s="33"/>
      <c r="K232" s="33"/>
      <c r="L232" s="36"/>
      <c r="M232" s="177"/>
      <c r="N232" s="178"/>
      <c r="O232" s="68"/>
      <c r="P232" s="68"/>
      <c r="Q232" s="68"/>
      <c r="R232" s="68"/>
      <c r="S232" s="68"/>
      <c r="T232" s="69"/>
      <c r="U232" s="31"/>
      <c r="V232" s="31"/>
      <c r="W232" s="31"/>
      <c r="X232" s="31"/>
      <c r="Y232" s="31"/>
      <c r="Z232" s="31"/>
      <c r="AA232" s="31"/>
      <c r="AB232" s="31"/>
      <c r="AC232" s="31"/>
      <c r="AD232" s="31"/>
      <c r="AE232" s="31"/>
      <c r="AT232" s="14" t="s">
        <v>143</v>
      </c>
      <c r="AU232" s="14" t="s">
        <v>78</v>
      </c>
    </row>
    <row r="233" spans="1:65" s="2" customFormat="1" ht="24.2" customHeight="1">
      <c r="A233" s="31"/>
      <c r="B233" s="32"/>
      <c r="C233" s="206" t="s">
        <v>430</v>
      </c>
      <c r="D233" s="206" t="s">
        <v>2897</v>
      </c>
      <c r="E233" s="207" t="s">
        <v>3126</v>
      </c>
      <c r="F233" s="208" t="s">
        <v>3127</v>
      </c>
      <c r="G233" s="209" t="s">
        <v>147</v>
      </c>
      <c r="H233" s="210">
        <v>20</v>
      </c>
      <c r="I233" s="211"/>
      <c r="J233" s="212">
        <f>ROUND(I233*H233,2)</f>
        <v>0</v>
      </c>
      <c r="K233" s="208" t="s">
        <v>139</v>
      </c>
      <c r="L233" s="213"/>
      <c r="M233" s="214" t="s">
        <v>1</v>
      </c>
      <c r="N233" s="215" t="s">
        <v>43</v>
      </c>
      <c r="O233" s="68"/>
      <c r="P233" s="170">
        <f>O233*H233</f>
        <v>0</v>
      </c>
      <c r="Q233" s="170">
        <v>1.1100000000000001E-3</v>
      </c>
      <c r="R233" s="170">
        <f>Q233*H233</f>
        <v>2.2200000000000001E-2</v>
      </c>
      <c r="S233" s="170">
        <v>0</v>
      </c>
      <c r="T233" s="171">
        <f>S233*H233</f>
        <v>0</v>
      </c>
      <c r="U233" s="31"/>
      <c r="V233" s="31"/>
      <c r="W233" s="31"/>
      <c r="X233" s="31"/>
      <c r="Y233" s="31"/>
      <c r="Z233" s="31"/>
      <c r="AA233" s="31"/>
      <c r="AB233" s="31"/>
      <c r="AC233" s="31"/>
      <c r="AD233" s="31"/>
      <c r="AE233" s="31"/>
      <c r="AR233" s="172" t="s">
        <v>2955</v>
      </c>
      <c r="AT233" s="172" t="s">
        <v>2897</v>
      </c>
      <c r="AU233" s="172" t="s">
        <v>78</v>
      </c>
      <c r="AY233" s="14" t="s">
        <v>141</v>
      </c>
      <c r="BE233" s="173">
        <f>IF(N233="základní",J233,0)</f>
        <v>0</v>
      </c>
      <c r="BF233" s="173">
        <f>IF(N233="snížená",J233,0)</f>
        <v>0</v>
      </c>
      <c r="BG233" s="173">
        <f>IF(N233="zákl. přenesená",J233,0)</f>
        <v>0</v>
      </c>
      <c r="BH233" s="173">
        <f>IF(N233="sníž. přenesená",J233,0)</f>
        <v>0</v>
      </c>
      <c r="BI233" s="173">
        <f>IF(N233="nulová",J233,0)</f>
        <v>0</v>
      </c>
      <c r="BJ233" s="14" t="s">
        <v>86</v>
      </c>
      <c r="BK233" s="173">
        <f>ROUND(I233*H233,2)</f>
        <v>0</v>
      </c>
      <c r="BL233" s="14" t="s">
        <v>2955</v>
      </c>
      <c r="BM233" s="172" t="s">
        <v>3128</v>
      </c>
    </row>
    <row r="234" spans="1:65" s="2" customFormat="1" ht="19.5">
      <c r="A234" s="31"/>
      <c r="B234" s="32"/>
      <c r="C234" s="33"/>
      <c r="D234" s="174" t="s">
        <v>143</v>
      </c>
      <c r="E234" s="33"/>
      <c r="F234" s="175" t="s">
        <v>3127</v>
      </c>
      <c r="G234" s="33"/>
      <c r="H234" s="33"/>
      <c r="I234" s="176"/>
      <c r="J234" s="33"/>
      <c r="K234" s="33"/>
      <c r="L234" s="36"/>
      <c r="M234" s="177"/>
      <c r="N234" s="178"/>
      <c r="O234" s="68"/>
      <c r="P234" s="68"/>
      <c r="Q234" s="68"/>
      <c r="R234" s="68"/>
      <c r="S234" s="68"/>
      <c r="T234" s="69"/>
      <c r="U234" s="31"/>
      <c r="V234" s="31"/>
      <c r="W234" s="31"/>
      <c r="X234" s="31"/>
      <c r="Y234" s="31"/>
      <c r="Z234" s="31"/>
      <c r="AA234" s="31"/>
      <c r="AB234" s="31"/>
      <c r="AC234" s="31"/>
      <c r="AD234" s="31"/>
      <c r="AE234" s="31"/>
      <c r="AT234" s="14" t="s">
        <v>143</v>
      </c>
      <c r="AU234" s="14" t="s">
        <v>78</v>
      </c>
    </row>
    <row r="235" spans="1:65" s="2" customFormat="1" ht="24.2" customHeight="1">
      <c r="A235" s="31"/>
      <c r="B235" s="32"/>
      <c r="C235" s="206" t="s">
        <v>435</v>
      </c>
      <c r="D235" s="206" t="s">
        <v>2897</v>
      </c>
      <c r="E235" s="207" t="s">
        <v>3129</v>
      </c>
      <c r="F235" s="208" t="s">
        <v>3130</v>
      </c>
      <c r="G235" s="209" t="s">
        <v>147</v>
      </c>
      <c r="H235" s="210">
        <v>20</v>
      </c>
      <c r="I235" s="211"/>
      <c r="J235" s="212">
        <f>ROUND(I235*H235,2)</f>
        <v>0</v>
      </c>
      <c r="K235" s="208" t="s">
        <v>139</v>
      </c>
      <c r="L235" s="213"/>
      <c r="M235" s="214" t="s">
        <v>1</v>
      </c>
      <c r="N235" s="215" t="s">
        <v>43</v>
      </c>
      <c r="O235" s="68"/>
      <c r="P235" s="170">
        <f>O235*H235</f>
        <v>0</v>
      </c>
      <c r="Q235" s="170">
        <v>1.23E-3</v>
      </c>
      <c r="R235" s="170">
        <f>Q235*H235</f>
        <v>2.46E-2</v>
      </c>
      <c r="S235" s="170">
        <v>0</v>
      </c>
      <c r="T235" s="171">
        <f>S235*H235</f>
        <v>0</v>
      </c>
      <c r="U235" s="31"/>
      <c r="V235" s="31"/>
      <c r="W235" s="31"/>
      <c r="X235" s="31"/>
      <c r="Y235" s="31"/>
      <c r="Z235" s="31"/>
      <c r="AA235" s="31"/>
      <c r="AB235" s="31"/>
      <c r="AC235" s="31"/>
      <c r="AD235" s="31"/>
      <c r="AE235" s="31"/>
      <c r="AR235" s="172" t="s">
        <v>2955</v>
      </c>
      <c r="AT235" s="172" t="s">
        <v>2897</v>
      </c>
      <c r="AU235" s="172" t="s">
        <v>78</v>
      </c>
      <c r="AY235" s="14" t="s">
        <v>141</v>
      </c>
      <c r="BE235" s="173">
        <f>IF(N235="základní",J235,0)</f>
        <v>0</v>
      </c>
      <c r="BF235" s="173">
        <f>IF(N235="snížená",J235,0)</f>
        <v>0</v>
      </c>
      <c r="BG235" s="173">
        <f>IF(N235="zákl. přenesená",J235,0)</f>
        <v>0</v>
      </c>
      <c r="BH235" s="173">
        <f>IF(N235="sníž. přenesená",J235,0)</f>
        <v>0</v>
      </c>
      <c r="BI235" s="173">
        <f>IF(N235="nulová",J235,0)</f>
        <v>0</v>
      </c>
      <c r="BJ235" s="14" t="s">
        <v>86</v>
      </c>
      <c r="BK235" s="173">
        <f>ROUND(I235*H235,2)</f>
        <v>0</v>
      </c>
      <c r="BL235" s="14" t="s">
        <v>2955</v>
      </c>
      <c r="BM235" s="172" t="s">
        <v>3131</v>
      </c>
    </row>
    <row r="236" spans="1:65" s="2" customFormat="1" ht="19.5">
      <c r="A236" s="31"/>
      <c r="B236" s="32"/>
      <c r="C236" s="33"/>
      <c r="D236" s="174" t="s">
        <v>143</v>
      </c>
      <c r="E236" s="33"/>
      <c r="F236" s="175" t="s">
        <v>3130</v>
      </c>
      <c r="G236" s="33"/>
      <c r="H236" s="33"/>
      <c r="I236" s="176"/>
      <c r="J236" s="33"/>
      <c r="K236" s="33"/>
      <c r="L236" s="36"/>
      <c r="M236" s="177"/>
      <c r="N236" s="178"/>
      <c r="O236" s="68"/>
      <c r="P236" s="68"/>
      <c r="Q236" s="68"/>
      <c r="R236" s="68"/>
      <c r="S236" s="68"/>
      <c r="T236" s="69"/>
      <c r="U236" s="31"/>
      <c r="V236" s="31"/>
      <c r="W236" s="31"/>
      <c r="X236" s="31"/>
      <c r="Y236" s="31"/>
      <c r="Z236" s="31"/>
      <c r="AA236" s="31"/>
      <c r="AB236" s="31"/>
      <c r="AC236" s="31"/>
      <c r="AD236" s="31"/>
      <c r="AE236" s="31"/>
      <c r="AT236" s="14" t="s">
        <v>143</v>
      </c>
      <c r="AU236" s="14" t="s">
        <v>78</v>
      </c>
    </row>
    <row r="237" spans="1:65" s="2" customFormat="1" ht="24.2" customHeight="1">
      <c r="A237" s="31"/>
      <c r="B237" s="32"/>
      <c r="C237" s="206" t="s">
        <v>440</v>
      </c>
      <c r="D237" s="206" t="s">
        <v>2897</v>
      </c>
      <c r="E237" s="207" t="s">
        <v>3132</v>
      </c>
      <c r="F237" s="208" t="s">
        <v>3133</v>
      </c>
      <c r="G237" s="209" t="s">
        <v>147</v>
      </c>
      <c r="H237" s="210">
        <v>20</v>
      </c>
      <c r="I237" s="211"/>
      <c r="J237" s="212">
        <f>ROUND(I237*H237,2)</f>
        <v>0</v>
      </c>
      <c r="K237" s="208" t="s">
        <v>139</v>
      </c>
      <c r="L237" s="213"/>
      <c r="M237" s="214" t="s">
        <v>1</v>
      </c>
      <c r="N237" s="215" t="s">
        <v>43</v>
      </c>
      <c r="O237" s="68"/>
      <c r="P237" s="170">
        <f>O237*H237</f>
        <v>0</v>
      </c>
      <c r="Q237" s="170">
        <v>1.0499999999999999E-3</v>
      </c>
      <c r="R237" s="170">
        <f>Q237*H237</f>
        <v>2.0999999999999998E-2</v>
      </c>
      <c r="S237" s="170">
        <v>0</v>
      </c>
      <c r="T237" s="171">
        <f>S237*H237</f>
        <v>0</v>
      </c>
      <c r="U237" s="31"/>
      <c r="V237" s="31"/>
      <c r="W237" s="31"/>
      <c r="X237" s="31"/>
      <c r="Y237" s="31"/>
      <c r="Z237" s="31"/>
      <c r="AA237" s="31"/>
      <c r="AB237" s="31"/>
      <c r="AC237" s="31"/>
      <c r="AD237" s="31"/>
      <c r="AE237" s="31"/>
      <c r="AR237" s="172" t="s">
        <v>2955</v>
      </c>
      <c r="AT237" s="172" t="s">
        <v>2897</v>
      </c>
      <c r="AU237" s="172" t="s">
        <v>78</v>
      </c>
      <c r="AY237" s="14" t="s">
        <v>141</v>
      </c>
      <c r="BE237" s="173">
        <f>IF(N237="základní",J237,0)</f>
        <v>0</v>
      </c>
      <c r="BF237" s="173">
        <f>IF(N237="snížená",J237,0)</f>
        <v>0</v>
      </c>
      <c r="BG237" s="173">
        <f>IF(N237="zákl. přenesená",J237,0)</f>
        <v>0</v>
      </c>
      <c r="BH237" s="173">
        <f>IF(N237="sníž. přenesená",J237,0)</f>
        <v>0</v>
      </c>
      <c r="BI237" s="173">
        <f>IF(N237="nulová",J237,0)</f>
        <v>0</v>
      </c>
      <c r="BJ237" s="14" t="s">
        <v>86</v>
      </c>
      <c r="BK237" s="173">
        <f>ROUND(I237*H237,2)</f>
        <v>0</v>
      </c>
      <c r="BL237" s="14" t="s">
        <v>2955</v>
      </c>
      <c r="BM237" s="172" t="s">
        <v>3134</v>
      </c>
    </row>
    <row r="238" spans="1:65" s="2" customFormat="1">
      <c r="A238" s="31"/>
      <c r="B238" s="32"/>
      <c r="C238" s="33"/>
      <c r="D238" s="174" t="s">
        <v>143</v>
      </c>
      <c r="E238" s="33"/>
      <c r="F238" s="175" t="s">
        <v>3133</v>
      </c>
      <c r="G238" s="33"/>
      <c r="H238" s="33"/>
      <c r="I238" s="176"/>
      <c r="J238" s="33"/>
      <c r="K238" s="33"/>
      <c r="L238" s="36"/>
      <c r="M238" s="177"/>
      <c r="N238" s="178"/>
      <c r="O238" s="68"/>
      <c r="P238" s="68"/>
      <c r="Q238" s="68"/>
      <c r="R238" s="68"/>
      <c r="S238" s="68"/>
      <c r="T238" s="69"/>
      <c r="U238" s="31"/>
      <c r="V238" s="31"/>
      <c r="W238" s="31"/>
      <c r="X238" s="31"/>
      <c r="Y238" s="31"/>
      <c r="Z238" s="31"/>
      <c r="AA238" s="31"/>
      <c r="AB238" s="31"/>
      <c r="AC238" s="31"/>
      <c r="AD238" s="31"/>
      <c r="AE238" s="31"/>
      <c r="AT238" s="14" t="s">
        <v>143</v>
      </c>
      <c r="AU238" s="14" t="s">
        <v>78</v>
      </c>
    </row>
    <row r="239" spans="1:65" s="2" customFormat="1" ht="24.2" customHeight="1">
      <c r="A239" s="31"/>
      <c r="B239" s="32"/>
      <c r="C239" s="206" t="s">
        <v>445</v>
      </c>
      <c r="D239" s="206" t="s">
        <v>2897</v>
      </c>
      <c r="E239" s="207" t="s">
        <v>3135</v>
      </c>
      <c r="F239" s="208" t="s">
        <v>3136</v>
      </c>
      <c r="G239" s="209" t="s">
        <v>147</v>
      </c>
      <c r="H239" s="210">
        <v>20</v>
      </c>
      <c r="I239" s="211"/>
      <c r="J239" s="212">
        <f>ROUND(I239*H239,2)</f>
        <v>0</v>
      </c>
      <c r="K239" s="208" t="s">
        <v>139</v>
      </c>
      <c r="L239" s="213"/>
      <c r="M239" s="214" t="s">
        <v>1</v>
      </c>
      <c r="N239" s="215" t="s">
        <v>43</v>
      </c>
      <c r="O239" s="68"/>
      <c r="P239" s="170">
        <f>O239*H239</f>
        <v>0</v>
      </c>
      <c r="Q239" s="170">
        <v>1.1100000000000001E-3</v>
      </c>
      <c r="R239" s="170">
        <f>Q239*H239</f>
        <v>2.2200000000000001E-2</v>
      </c>
      <c r="S239" s="170">
        <v>0</v>
      </c>
      <c r="T239" s="171">
        <f>S239*H239</f>
        <v>0</v>
      </c>
      <c r="U239" s="31"/>
      <c r="V239" s="31"/>
      <c r="W239" s="31"/>
      <c r="X239" s="31"/>
      <c r="Y239" s="31"/>
      <c r="Z239" s="31"/>
      <c r="AA239" s="31"/>
      <c r="AB239" s="31"/>
      <c r="AC239" s="31"/>
      <c r="AD239" s="31"/>
      <c r="AE239" s="31"/>
      <c r="AR239" s="172" t="s">
        <v>2955</v>
      </c>
      <c r="AT239" s="172" t="s">
        <v>2897</v>
      </c>
      <c r="AU239" s="172" t="s">
        <v>78</v>
      </c>
      <c r="AY239" s="14" t="s">
        <v>141</v>
      </c>
      <c r="BE239" s="173">
        <f>IF(N239="základní",J239,0)</f>
        <v>0</v>
      </c>
      <c r="BF239" s="173">
        <f>IF(N239="snížená",J239,0)</f>
        <v>0</v>
      </c>
      <c r="BG239" s="173">
        <f>IF(N239="zákl. přenesená",J239,0)</f>
        <v>0</v>
      </c>
      <c r="BH239" s="173">
        <f>IF(N239="sníž. přenesená",J239,0)</f>
        <v>0</v>
      </c>
      <c r="BI239" s="173">
        <f>IF(N239="nulová",J239,0)</f>
        <v>0</v>
      </c>
      <c r="BJ239" s="14" t="s">
        <v>86</v>
      </c>
      <c r="BK239" s="173">
        <f>ROUND(I239*H239,2)</f>
        <v>0</v>
      </c>
      <c r="BL239" s="14" t="s">
        <v>2955</v>
      </c>
      <c r="BM239" s="172" t="s">
        <v>3137</v>
      </c>
    </row>
    <row r="240" spans="1:65" s="2" customFormat="1">
      <c r="A240" s="31"/>
      <c r="B240" s="32"/>
      <c r="C240" s="33"/>
      <c r="D240" s="174" t="s">
        <v>143</v>
      </c>
      <c r="E240" s="33"/>
      <c r="F240" s="175" t="s">
        <v>3136</v>
      </c>
      <c r="G240" s="33"/>
      <c r="H240" s="33"/>
      <c r="I240" s="176"/>
      <c r="J240" s="33"/>
      <c r="K240" s="33"/>
      <c r="L240" s="36"/>
      <c r="M240" s="177"/>
      <c r="N240" s="178"/>
      <c r="O240" s="68"/>
      <c r="P240" s="68"/>
      <c r="Q240" s="68"/>
      <c r="R240" s="68"/>
      <c r="S240" s="68"/>
      <c r="T240" s="69"/>
      <c r="U240" s="31"/>
      <c r="V240" s="31"/>
      <c r="W240" s="31"/>
      <c r="X240" s="31"/>
      <c r="Y240" s="31"/>
      <c r="Z240" s="31"/>
      <c r="AA240" s="31"/>
      <c r="AB240" s="31"/>
      <c r="AC240" s="31"/>
      <c r="AD240" s="31"/>
      <c r="AE240" s="31"/>
      <c r="AT240" s="14" t="s">
        <v>143</v>
      </c>
      <c r="AU240" s="14" t="s">
        <v>78</v>
      </c>
    </row>
    <row r="241" spans="1:65" s="2" customFormat="1" ht="24.2" customHeight="1">
      <c r="A241" s="31"/>
      <c r="B241" s="32"/>
      <c r="C241" s="206" t="s">
        <v>450</v>
      </c>
      <c r="D241" s="206" t="s">
        <v>2897</v>
      </c>
      <c r="E241" s="207" t="s">
        <v>3138</v>
      </c>
      <c r="F241" s="208" t="s">
        <v>3139</v>
      </c>
      <c r="G241" s="209" t="s">
        <v>147</v>
      </c>
      <c r="H241" s="210">
        <v>20</v>
      </c>
      <c r="I241" s="211"/>
      <c r="J241" s="212">
        <f>ROUND(I241*H241,2)</f>
        <v>0</v>
      </c>
      <c r="K241" s="208" t="s">
        <v>139</v>
      </c>
      <c r="L241" s="213"/>
      <c r="M241" s="214" t="s">
        <v>1</v>
      </c>
      <c r="N241" s="215" t="s">
        <v>43</v>
      </c>
      <c r="O241" s="68"/>
      <c r="P241" s="170">
        <f>O241*H241</f>
        <v>0</v>
      </c>
      <c r="Q241" s="170">
        <v>1.23E-3</v>
      </c>
      <c r="R241" s="170">
        <f>Q241*H241</f>
        <v>2.46E-2</v>
      </c>
      <c r="S241" s="170">
        <v>0</v>
      </c>
      <c r="T241" s="171">
        <f>S241*H241</f>
        <v>0</v>
      </c>
      <c r="U241" s="31"/>
      <c r="V241" s="31"/>
      <c r="W241" s="31"/>
      <c r="X241" s="31"/>
      <c r="Y241" s="31"/>
      <c r="Z241" s="31"/>
      <c r="AA241" s="31"/>
      <c r="AB241" s="31"/>
      <c r="AC241" s="31"/>
      <c r="AD241" s="31"/>
      <c r="AE241" s="31"/>
      <c r="AR241" s="172" t="s">
        <v>2955</v>
      </c>
      <c r="AT241" s="172" t="s">
        <v>2897</v>
      </c>
      <c r="AU241" s="172" t="s">
        <v>78</v>
      </c>
      <c r="AY241" s="14" t="s">
        <v>141</v>
      </c>
      <c r="BE241" s="173">
        <f>IF(N241="základní",J241,0)</f>
        <v>0</v>
      </c>
      <c r="BF241" s="173">
        <f>IF(N241="snížená",J241,0)</f>
        <v>0</v>
      </c>
      <c r="BG241" s="173">
        <f>IF(N241="zákl. přenesená",J241,0)</f>
        <v>0</v>
      </c>
      <c r="BH241" s="173">
        <f>IF(N241="sníž. přenesená",J241,0)</f>
        <v>0</v>
      </c>
      <c r="BI241" s="173">
        <f>IF(N241="nulová",J241,0)</f>
        <v>0</v>
      </c>
      <c r="BJ241" s="14" t="s">
        <v>86</v>
      </c>
      <c r="BK241" s="173">
        <f>ROUND(I241*H241,2)</f>
        <v>0</v>
      </c>
      <c r="BL241" s="14" t="s">
        <v>2955</v>
      </c>
      <c r="BM241" s="172" t="s">
        <v>3140</v>
      </c>
    </row>
    <row r="242" spans="1:65" s="2" customFormat="1" ht="19.5">
      <c r="A242" s="31"/>
      <c r="B242" s="32"/>
      <c r="C242" s="33"/>
      <c r="D242" s="174" t="s">
        <v>143</v>
      </c>
      <c r="E242" s="33"/>
      <c r="F242" s="175" t="s">
        <v>3139</v>
      </c>
      <c r="G242" s="33"/>
      <c r="H242" s="33"/>
      <c r="I242" s="176"/>
      <c r="J242" s="33"/>
      <c r="K242" s="33"/>
      <c r="L242" s="36"/>
      <c r="M242" s="177"/>
      <c r="N242" s="178"/>
      <c r="O242" s="68"/>
      <c r="P242" s="68"/>
      <c r="Q242" s="68"/>
      <c r="R242" s="68"/>
      <c r="S242" s="68"/>
      <c r="T242" s="69"/>
      <c r="U242" s="31"/>
      <c r="V242" s="31"/>
      <c r="W242" s="31"/>
      <c r="X242" s="31"/>
      <c r="Y242" s="31"/>
      <c r="Z242" s="31"/>
      <c r="AA242" s="31"/>
      <c r="AB242" s="31"/>
      <c r="AC242" s="31"/>
      <c r="AD242" s="31"/>
      <c r="AE242" s="31"/>
      <c r="AT242" s="14" t="s">
        <v>143</v>
      </c>
      <c r="AU242" s="14" t="s">
        <v>78</v>
      </c>
    </row>
    <row r="243" spans="1:65" s="2" customFormat="1" ht="24.2" customHeight="1">
      <c r="A243" s="31"/>
      <c r="B243" s="32"/>
      <c r="C243" s="206" t="s">
        <v>455</v>
      </c>
      <c r="D243" s="206" t="s">
        <v>2897</v>
      </c>
      <c r="E243" s="207" t="s">
        <v>3141</v>
      </c>
      <c r="F243" s="208" t="s">
        <v>3142</v>
      </c>
      <c r="G243" s="209" t="s">
        <v>147</v>
      </c>
      <c r="H243" s="210">
        <v>10</v>
      </c>
      <c r="I243" s="211"/>
      <c r="J243" s="212">
        <f>ROUND(I243*H243,2)</f>
        <v>0</v>
      </c>
      <c r="K243" s="208" t="s">
        <v>139</v>
      </c>
      <c r="L243" s="213"/>
      <c r="M243" s="214" t="s">
        <v>1</v>
      </c>
      <c r="N243" s="215" t="s">
        <v>43</v>
      </c>
      <c r="O243" s="68"/>
      <c r="P243" s="170">
        <f>O243*H243</f>
        <v>0</v>
      </c>
      <c r="Q243" s="170">
        <v>4.8999999999999998E-4</v>
      </c>
      <c r="R243" s="170">
        <f>Q243*H243</f>
        <v>4.8999999999999998E-3</v>
      </c>
      <c r="S243" s="170">
        <v>0</v>
      </c>
      <c r="T243" s="171">
        <f>S243*H243</f>
        <v>0</v>
      </c>
      <c r="U243" s="31"/>
      <c r="V243" s="31"/>
      <c r="W243" s="31"/>
      <c r="X243" s="31"/>
      <c r="Y243" s="31"/>
      <c r="Z243" s="31"/>
      <c r="AA243" s="31"/>
      <c r="AB243" s="31"/>
      <c r="AC243" s="31"/>
      <c r="AD243" s="31"/>
      <c r="AE243" s="31"/>
      <c r="AR243" s="172" t="s">
        <v>2955</v>
      </c>
      <c r="AT243" s="172" t="s">
        <v>2897</v>
      </c>
      <c r="AU243" s="172" t="s">
        <v>78</v>
      </c>
      <c r="AY243" s="14" t="s">
        <v>141</v>
      </c>
      <c r="BE243" s="173">
        <f>IF(N243="základní",J243,0)</f>
        <v>0</v>
      </c>
      <c r="BF243" s="173">
        <f>IF(N243="snížená",J243,0)</f>
        <v>0</v>
      </c>
      <c r="BG243" s="173">
        <f>IF(N243="zákl. přenesená",J243,0)</f>
        <v>0</v>
      </c>
      <c r="BH243" s="173">
        <f>IF(N243="sníž. přenesená",J243,0)</f>
        <v>0</v>
      </c>
      <c r="BI243" s="173">
        <f>IF(N243="nulová",J243,0)</f>
        <v>0</v>
      </c>
      <c r="BJ243" s="14" t="s">
        <v>86</v>
      </c>
      <c r="BK243" s="173">
        <f>ROUND(I243*H243,2)</f>
        <v>0</v>
      </c>
      <c r="BL243" s="14" t="s">
        <v>2955</v>
      </c>
      <c r="BM243" s="172" t="s">
        <v>3143</v>
      </c>
    </row>
    <row r="244" spans="1:65" s="2" customFormat="1">
      <c r="A244" s="31"/>
      <c r="B244" s="32"/>
      <c r="C244" s="33"/>
      <c r="D244" s="174" t="s">
        <v>143</v>
      </c>
      <c r="E244" s="33"/>
      <c r="F244" s="175" t="s">
        <v>3142</v>
      </c>
      <c r="G244" s="33"/>
      <c r="H244" s="33"/>
      <c r="I244" s="176"/>
      <c r="J244" s="33"/>
      <c r="K244" s="33"/>
      <c r="L244" s="36"/>
      <c r="M244" s="177"/>
      <c r="N244" s="178"/>
      <c r="O244" s="68"/>
      <c r="P244" s="68"/>
      <c r="Q244" s="68"/>
      <c r="R244" s="68"/>
      <c r="S244" s="68"/>
      <c r="T244" s="69"/>
      <c r="U244" s="31"/>
      <c r="V244" s="31"/>
      <c r="W244" s="31"/>
      <c r="X244" s="31"/>
      <c r="Y244" s="31"/>
      <c r="Z244" s="31"/>
      <c r="AA244" s="31"/>
      <c r="AB244" s="31"/>
      <c r="AC244" s="31"/>
      <c r="AD244" s="31"/>
      <c r="AE244" s="31"/>
      <c r="AT244" s="14" t="s">
        <v>143</v>
      </c>
      <c r="AU244" s="14" t="s">
        <v>78</v>
      </c>
    </row>
    <row r="245" spans="1:65" s="2" customFormat="1" ht="21.75" customHeight="1">
      <c r="A245" s="31"/>
      <c r="B245" s="32"/>
      <c r="C245" s="206" t="s">
        <v>460</v>
      </c>
      <c r="D245" s="206" t="s">
        <v>2897</v>
      </c>
      <c r="E245" s="207" t="s">
        <v>3144</v>
      </c>
      <c r="F245" s="208" t="s">
        <v>3145</v>
      </c>
      <c r="G245" s="209" t="s">
        <v>147</v>
      </c>
      <c r="H245" s="210">
        <v>10</v>
      </c>
      <c r="I245" s="211"/>
      <c r="J245" s="212">
        <f>ROUND(I245*H245,2)</f>
        <v>0</v>
      </c>
      <c r="K245" s="208" t="s">
        <v>139</v>
      </c>
      <c r="L245" s="213"/>
      <c r="M245" s="214" t="s">
        <v>1</v>
      </c>
      <c r="N245" s="215" t="s">
        <v>43</v>
      </c>
      <c r="O245" s="68"/>
      <c r="P245" s="170">
        <f>O245*H245</f>
        <v>0</v>
      </c>
      <c r="Q245" s="170">
        <v>6.3000000000000003E-4</v>
      </c>
      <c r="R245" s="170">
        <f>Q245*H245</f>
        <v>6.3E-3</v>
      </c>
      <c r="S245" s="170">
        <v>0</v>
      </c>
      <c r="T245" s="171">
        <f>S245*H245</f>
        <v>0</v>
      </c>
      <c r="U245" s="31"/>
      <c r="V245" s="31"/>
      <c r="W245" s="31"/>
      <c r="X245" s="31"/>
      <c r="Y245" s="31"/>
      <c r="Z245" s="31"/>
      <c r="AA245" s="31"/>
      <c r="AB245" s="31"/>
      <c r="AC245" s="31"/>
      <c r="AD245" s="31"/>
      <c r="AE245" s="31"/>
      <c r="AR245" s="172" t="s">
        <v>2955</v>
      </c>
      <c r="AT245" s="172" t="s">
        <v>2897</v>
      </c>
      <c r="AU245" s="172" t="s">
        <v>78</v>
      </c>
      <c r="AY245" s="14" t="s">
        <v>141</v>
      </c>
      <c r="BE245" s="173">
        <f>IF(N245="základní",J245,0)</f>
        <v>0</v>
      </c>
      <c r="BF245" s="173">
        <f>IF(N245="snížená",J245,0)</f>
        <v>0</v>
      </c>
      <c r="BG245" s="173">
        <f>IF(N245="zákl. přenesená",J245,0)</f>
        <v>0</v>
      </c>
      <c r="BH245" s="173">
        <f>IF(N245="sníž. přenesená",J245,0)</f>
        <v>0</v>
      </c>
      <c r="BI245" s="173">
        <f>IF(N245="nulová",J245,0)</f>
        <v>0</v>
      </c>
      <c r="BJ245" s="14" t="s">
        <v>86</v>
      </c>
      <c r="BK245" s="173">
        <f>ROUND(I245*H245,2)</f>
        <v>0</v>
      </c>
      <c r="BL245" s="14" t="s">
        <v>2955</v>
      </c>
      <c r="BM245" s="172" t="s">
        <v>3146</v>
      </c>
    </row>
    <row r="246" spans="1:65" s="2" customFormat="1">
      <c r="A246" s="31"/>
      <c r="B246" s="32"/>
      <c r="C246" s="33"/>
      <c r="D246" s="174" t="s">
        <v>143</v>
      </c>
      <c r="E246" s="33"/>
      <c r="F246" s="175" t="s">
        <v>3145</v>
      </c>
      <c r="G246" s="33"/>
      <c r="H246" s="33"/>
      <c r="I246" s="176"/>
      <c r="J246" s="33"/>
      <c r="K246" s="33"/>
      <c r="L246" s="36"/>
      <c r="M246" s="177"/>
      <c r="N246" s="178"/>
      <c r="O246" s="68"/>
      <c r="P246" s="68"/>
      <c r="Q246" s="68"/>
      <c r="R246" s="68"/>
      <c r="S246" s="68"/>
      <c r="T246" s="69"/>
      <c r="U246" s="31"/>
      <c r="V246" s="31"/>
      <c r="W246" s="31"/>
      <c r="X246" s="31"/>
      <c r="Y246" s="31"/>
      <c r="Z246" s="31"/>
      <c r="AA246" s="31"/>
      <c r="AB246" s="31"/>
      <c r="AC246" s="31"/>
      <c r="AD246" s="31"/>
      <c r="AE246" s="31"/>
      <c r="AT246" s="14" t="s">
        <v>143</v>
      </c>
      <c r="AU246" s="14" t="s">
        <v>78</v>
      </c>
    </row>
    <row r="247" spans="1:65" s="2" customFormat="1" ht="24.2" customHeight="1">
      <c r="A247" s="31"/>
      <c r="B247" s="32"/>
      <c r="C247" s="206" t="s">
        <v>465</v>
      </c>
      <c r="D247" s="206" t="s">
        <v>2897</v>
      </c>
      <c r="E247" s="207" t="s">
        <v>3147</v>
      </c>
      <c r="F247" s="208" t="s">
        <v>3148</v>
      </c>
      <c r="G247" s="209" t="s">
        <v>147</v>
      </c>
      <c r="H247" s="210">
        <v>10</v>
      </c>
      <c r="I247" s="211"/>
      <c r="J247" s="212">
        <f>ROUND(I247*H247,2)</f>
        <v>0</v>
      </c>
      <c r="K247" s="208" t="s">
        <v>139</v>
      </c>
      <c r="L247" s="213"/>
      <c r="M247" s="214" t="s">
        <v>1</v>
      </c>
      <c r="N247" s="215" t="s">
        <v>43</v>
      </c>
      <c r="O247" s="68"/>
      <c r="P247" s="170">
        <f>O247*H247</f>
        <v>0</v>
      </c>
      <c r="Q247" s="170">
        <v>6.3000000000000003E-4</v>
      </c>
      <c r="R247" s="170">
        <f>Q247*H247</f>
        <v>6.3E-3</v>
      </c>
      <c r="S247" s="170">
        <v>0</v>
      </c>
      <c r="T247" s="171">
        <f>S247*H247</f>
        <v>0</v>
      </c>
      <c r="U247" s="31"/>
      <c r="V247" s="31"/>
      <c r="W247" s="31"/>
      <c r="X247" s="31"/>
      <c r="Y247" s="31"/>
      <c r="Z247" s="31"/>
      <c r="AA247" s="31"/>
      <c r="AB247" s="31"/>
      <c r="AC247" s="31"/>
      <c r="AD247" s="31"/>
      <c r="AE247" s="31"/>
      <c r="AR247" s="172" t="s">
        <v>2955</v>
      </c>
      <c r="AT247" s="172" t="s">
        <v>2897</v>
      </c>
      <c r="AU247" s="172" t="s">
        <v>78</v>
      </c>
      <c r="AY247" s="14" t="s">
        <v>141</v>
      </c>
      <c r="BE247" s="173">
        <f>IF(N247="základní",J247,0)</f>
        <v>0</v>
      </c>
      <c r="BF247" s="173">
        <f>IF(N247="snížená",J247,0)</f>
        <v>0</v>
      </c>
      <c r="BG247" s="173">
        <f>IF(N247="zákl. přenesená",J247,0)</f>
        <v>0</v>
      </c>
      <c r="BH247" s="173">
        <f>IF(N247="sníž. přenesená",J247,0)</f>
        <v>0</v>
      </c>
      <c r="BI247" s="173">
        <f>IF(N247="nulová",J247,0)</f>
        <v>0</v>
      </c>
      <c r="BJ247" s="14" t="s">
        <v>86</v>
      </c>
      <c r="BK247" s="173">
        <f>ROUND(I247*H247,2)</f>
        <v>0</v>
      </c>
      <c r="BL247" s="14" t="s">
        <v>2955</v>
      </c>
      <c r="BM247" s="172" t="s">
        <v>3149</v>
      </c>
    </row>
    <row r="248" spans="1:65" s="2" customFormat="1" ht="19.5">
      <c r="A248" s="31"/>
      <c r="B248" s="32"/>
      <c r="C248" s="33"/>
      <c r="D248" s="174" t="s">
        <v>143</v>
      </c>
      <c r="E248" s="33"/>
      <c r="F248" s="175" t="s">
        <v>3148</v>
      </c>
      <c r="G248" s="33"/>
      <c r="H248" s="33"/>
      <c r="I248" s="176"/>
      <c r="J248" s="33"/>
      <c r="K248" s="33"/>
      <c r="L248" s="36"/>
      <c r="M248" s="177"/>
      <c r="N248" s="178"/>
      <c r="O248" s="68"/>
      <c r="P248" s="68"/>
      <c r="Q248" s="68"/>
      <c r="R248" s="68"/>
      <c r="S248" s="68"/>
      <c r="T248" s="69"/>
      <c r="U248" s="31"/>
      <c r="V248" s="31"/>
      <c r="W248" s="31"/>
      <c r="X248" s="31"/>
      <c r="Y248" s="31"/>
      <c r="Z248" s="31"/>
      <c r="AA248" s="31"/>
      <c r="AB248" s="31"/>
      <c r="AC248" s="31"/>
      <c r="AD248" s="31"/>
      <c r="AE248" s="31"/>
      <c r="AT248" s="14" t="s">
        <v>143</v>
      </c>
      <c r="AU248" s="14" t="s">
        <v>78</v>
      </c>
    </row>
    <row r="249" spans="1:65" s="2" customFormat="1" ht="24.2" customHeight="1">
      <c r="A249" s="31"/>
      <c r="B249" s="32"/>
      <c r="C249" s="206" t="s">
        <v>470</v>
      </c>
      <c r="D249" s="206" t="s">
        <v>2897</v>
      </c>
      <c r="E249" s="207" t="s">
        <v>3150</v>
      </c>
      <c r="F249" s="208" t="s">
        <v>3151</v>
      </c>
      <c r="G249" s="209" t="s">
        <v>147</v>
      </c>
      <c r="H249" s="210">
        <v>10</v>
      </c>
      <c r="I249" s="211"/>
      <c r="J249" s="212">
        <f>ROUND(I249*H249,2)</f>
        <v>0</v>
      </c>
      <c r="K249" s="208" t="s">
        <v>139</v>
      </c>
      <c r="L249" s="213"/>
      <c r="M249" s="214" t="s">
        <v>1</v>
      </c>
      <c r="N249" s="215" t="s">
        <v>43</v>
      </c>
      <c r="O249" s="68"/>
      <c r="P249" s="170">
        <f>O249*H249</f>
        <v>0</v>
      </c>
      <c r="Q249" s="170">
        <v>4.6000000000000001E-4</v>
      </c>
      <c r="R249" s="170">
        <f>Q249*H249</f>
        <v>4.5999999999999999E-3</v>
      </c>
      <c r="S249" s="170">
        <v>0</v>
      </c>
      <c r="T249" s="171">
        <f>S249*H249</f>
        <v>0</v>
      </c>
      <c r="U249" s="31"/>
      <c r="V249" s="31"/>
      <c r="W249" s="31"/>
      <c r="X249" s="31"/>
      <c r="Y249" s="31"/>
      <c r="Z249" s="31"/>
      <c r="AA249" s="31"/>
      <c r="AB249" s="31"/>
      <c r="AC249" s="31"/>
      <c r="AD249" s="31"/>
      <c r="AE249" s="31"/>
      <c r="AR249" s="172" t="s">
        <v>2955</v>
      </c>
      <c r="AT249" s="172" t="s">
        <v>2897</v>
      </c>
      <c r="AU249" s="172" t="s">
        <v>78</v>
      </c>
      <c r="AY249" s="14" t="s">
        <v>141</v>
      </c>
      <c r="BE249" s="173">
        <f>IF(N249="základní",J249,0)</f>
        <v>0</v>
      </c>
      <c r="BF249" s="173">
        <f>IF(N249="snížená",J249,0)</f>
        <v>0</v>
      </c>
      <c r="BG249" s="173">
        <f>IF(N249="zákl. přenesená",J249,0)</f>
        <v>0</v>
      </c>
      <c r="BH249" s="173">
        <f>IF(N249="sníž. přenesená",J249,0)</f>
        <v>0</v>
      </c>
      <c r="BI249" s="173">
        <f>IF(N249="nulová",J249,0)</f>
        <v>0</v>
      </c>
      <c r="BJ249" s="14" t="s">
        <v>86</v>
      </c>
      <c r="BK249" s="173">
        <f>ROUND(I249*H249,2)</f>
        <v>0</v>
      </c>
      <c r="BL249" s="14" t="s">
        <v>2955</v>
      </c>
      <c r="BM249" s="172" t="s">
        <v>3152</v>
      </c>
    </row>
    <row r="250" spans="1:65" s="2" customFormat="1" ht="19.5">
      <c r="A250" s="31"/>
      <c r="B250" s="32"/>
      <c r="C250" s="33"/>
      <c r="D250" s="174" t="s">
        <v>143</v>
      </c>
      <c r="E250" s="33"/>
      <c r="F250" s="175" t="s">
        <v>3151</v>
      </c>
      <c r="G250" s="33"/>
      <c r="H250" s="33"/>
      <c r="I250" s="176"/>
      <c r="J250" s="33"/>
      <c r="K250" s="33"/>
      <c r="L250" s="36"/>
      <c r="M250" s="177"/>
      <c r="N250" s="178"/>
      <c r="O250" s="68"/>
      <c r="P250" s="68"/>
      <c r="Q250" s="68"/>
      <c r="R250" s="68"/>
      <c r="S250" s="68"/>
      <c r="T250" s="69"/>
      <c r="U250" s="31"/>
      <c r="V250" s="31"/>
      <c r="W250" s="31"/>
      <c r="X250" s="31"/>
      <c r="Y250" s="31"/>
      <c r="Z250" s="31"/>
      <c r="AA250" s="31"/>
      <c r="AB250" s="31"/>
      <c r="AC250" s="31"/>
      <c r="AD250" s="31"/>
      <c r="AE250" s="31"/>
      <c r="AT250" s="14" t="s">
        <v>143</v>
      </c>
      <c r="AU250" s="14" t="s">
        <v>78</v>
      </c>
    </row>
    <row r="251" spans="1:65" s="2" customFormat="1" ht="24.2" customHeight="1">
      <c r="A251" s="31"/>
      <c r="B251" s="32"/>
      <c r="C251" s="206" t="s">
        <v>475</v>
      </c>
      <c r="D251" s="206" t="s">
        <v>2897</v>
      </c>
      <c r="E251" s="207" t="s">
        <v>3153</v>
      </c>
      <c r="F251" s="208" t="s">
        <v>3154</v>
      </c>
      <c r="G251" s="209" t="s">
        <v>147</v>
      </c>
      <c r="H251" s="210">
        <v>10</v>
      </c>
      <c r="I251" s="211"/>
      <c r="J251" s="212">
        <f>ROUND(I251*H251,2)</f>
        <v>0</v>
      </c>
      <c r="K251" s="208" t="s">
        <v>139</v>
      </c>
      <c r="L251" s="213"/>
      <c r="M251" s="214" t="s">
        <v>1</v>
      </c>
      <c r="N251" s="215" t="s">
        <v>43</v>
      </c>
      <c r="O251" s="68"/>
      <c r="P251" s="170">
        <f>O251*H251</f>
        <v>0</v>
      </c>
      <c r="Q251" s="170">
        <v>5.4000000000000001E-4</v>
      </c>
      <c r="R251" s="170">
        <f>Q251*H251</f>
        <v>5.4000000000000003E-3</v>
      </c>
      <c r="S251" s="170">
        <v>0</v>
      </c>
      <c r="T251" s="171">
        <f>S251*H251</f>
        <v>0</v>
      </c>
      <c r="U251" s="31"/>
      <c r="V251" s="31"/>
      <c r="W251" s="31"/>
      <c r="X251" s="31"/>
      <c r="Y251" s="31"/>
      <c r="Z251" s="31"/>
      <c r="AA251" s="31"/>
      <c r="AB251" s="31"/>
      <c r="AC251" s="31"/>
      <c r="AD251" s="31"/>
      <c r="AE251" s="31"/>
      <c r="AR251" s="172" t="s">
        <v>2955</v>
      </c>
      <c r="AT251" s="172" t="s">
        <v>2897</v>
      </c>
      <c r="AU251" s="172" t="s">
        <v>78</v>
      </c>
      <c r="AY251" s="14" t="s">
        <v>141</v>
      </c>
      <c r="BE251" s="173">
        <f>IF(N251="základní",J251,0)</f>
        <v>0</v>
      </c>
      <c r="BF251" s="173">
        <f>IF(N251="snížená",J251,0)</f>
        <v>0</v>
      </c>
      <c r="BG251" s="173">
        <f>IF(N251="zákl. přenesená",J251,0)</f>
        <v>0</v>
      </c>
      <c r="BH251" s="173">
        <f>IF(N251="sníž. přenesená",J251,0)</f>
        <v>0</v>
      </c>
      <c r="BI251" s="173">
        <f>IF(N251="nulová",J251,0)</f>
        <v>0</v>
      </c>
      <c r="BJ251" s="14" t="s">
        <v>86</v>
      </c>
      <c r="BK251" s="173">
        <f>ROUND(I251*H251,2)</f>
        <v>0</v>
      </c>
      <c r="BL251" s="14" t="s">
        <v>2955</v>
      </c>
      <c r="BM251" s="172" t="s">
        <v>3155</v>
      </c>
    </row>
    <row r="252" spans="1:65" s="2" customFormat="1" ht="19.5">
      <c r="A252" s="31"/>
      <c r="B252" s="32"/>
      <c r="C252" s="33"/>
      <c r="D252" s="174" t="s">
        <v>143</v>
      </c>
      <c r="E252" s="33"/>
      <c r="F252" s="175" t="s">
        <v>3154</v>
      </c>
      <c r="G252" s="33"/>
      <c r="H252" s="33"/>
      <c r="I252" s="176"/>
      <c r="J252" s="33"/>
      <c r="K252" s="33"/>
      <c r="L252" s="36"/>
      <c r="M252" s="177"/>
      <c r="N252" s="178"/>
      <c r="O252" s="68"/>
      <c r="P252" s="68"/>
      <c r="Q252" s="68"/>
      <c r="R252" s="68"/>
      <c r="S252" s="68"/>
      <c r="T252" s="69"/>
      <c r="U252" s="31"/>
      <c r="V252" s="31"/>
      <c r="W252" s="31"/>
      <c r="X252" s="31"/>
      <c r="Y252" s="31"/>
      <c r="Z252" s="31"/>
      <c r="AA252" s="31"/>
      <c r="AB252" s="31"/>
      <c r="AC252" s="31"/>
      <c r="AD252" s="31"/>
      <c r="AE252" s="31"/>
      <c r="AT252" s="14" t="s">
        <v>143</v>
      </c>
      <c r="AU252" s="14" t="s">
        <v>78</v>
      </c>
    </row>
    <row r="253" spans="1:65" s="2" customFormat="1" ht="24.2" customHeight="1">
      <c r="A253" s="31"/>
      <c r="B253" s="32"/>
      <c r="C253" s="206" t="s">
        <v>480</v>
      </c>
      <c r="D253" s="206" t="s">
        <v>2897</v>
      </c>
      <c r="E253" s="207" t="s">
        <v>3156</v>
      </c>
      <c r="F253" s="208" t="s">
        <v>3157</v>
      </c>
      <c r="G253" s="209" t="s">
        <v>147</v>
      </c>
      <c r="H253" s="210">
        <v>10</v>
      </c>
      <c r="I253" s="211"/>
      <c r="J253" s="212">
        <f>ROUND(I253*H253,2)</f>
        <v>0</v>
      </c>
      <c r="K253" s="208" t="s">
        <v>139</v>
      </c>
      <c r="L253" s="213"/>
      <c r="M253" s="214" t="s">
        <v>1</v>
      </c>
      <c r="N253" s="215" t="s">
        <v>43</v>
      </c>
      <c r="O253" s="68"/>
      <c r="P253" s="170">
        <f>O253*H253</f>
        <v>0</v>
      </c>
      <c r="Q253" s="170">
        <v>5.1999999999999995E-4</v>
      </c>
      <c r="R253" s="170">
        <f>Q253*H253</f>
        <v>5.1999999999999998E-3</v>
      </c>
      <c r="S253" s="170">
        <v>0</v>
      </c>
      <c r="T253" s="171">
        <f>S253*H253</f>
        <v>0</v>
      </c>
      <c r="U253" s="31"/>
      <c r="V253" s="31"/>
      <c r="W253" s="31"/>
      <c r="X253" s="31"/>
      <c r="Y253" s="31"/>
      <c r="Z253" s="31"/>
      <c r="AA253" s="31"/>
      <c r="AB253" s="31"/>
      <c r="AC253" s="31"/>
      <c r="AD253" s="31"/>
      <c r="AE253" s="31"/>
      <c r="AR253" s="172" t="s">
        <v>2955</v>
      </c>
      <c r="AT253" s="172" t="s">
        <v>2897</v>
      </c>
      <c r="AU253" s="172" t="s">
        <v>78</v>
      </c>
      <c r="AY253" s="14" t="s">
        <v>141</v>
      </c>
      <c r="BE253" s="173">
        <f>IF(N253="základní",J253,0)</f>
        <v>0</v>
      </c>
      <c r="BF253" s="173">
        <f>IF(N253="snížená",J253,0)</f>
        <v>0</v>
      </c>
      <c r="BG253" s="173">
        <f>IF(N253="zákl. přenesená",J253,0)</f>
        <v>0</v>
      </c>
      <c r="BH253" s="173">
        <f>IF(N253="sníž. přenesená",J253,0)</f>
        <v>0</v>
      </c>
      <c r="BI253" s="173">
        <f>IF(N253="nulová",J253,0)</f>
        <v>0</v>
      </c>
      <c r="BJ253" s="14" t="s">
        <v>86</v>
      </c>
      <c r="BK253" s="173">
        <f>ROUND(I253*H253,2)</f>
        <v>0</v>
      </c>
      <c r="BL253" s="14" t="s">
        <v>2955</v>
      </c>
      <c r="BM253" s="172" t="s">
        <v>3158</v>
      </c>
    </row>
    <row r="254" spans="1:65" s="2" customFormat="1">
      <c r="A254" s="31"/>
      <c r="B254" s="32"/>
      <c r="C254" s="33"/>
      <c r="D254" s="174" t="s">
        <v>143</v>
      </c>
      <c r="E254" s="33"/>
      <c r="F254" s="175" t="s">
        <v>3157</v>
      </c>
      <c r="G254" s="33"/>
      <c r="H254" s="33"/>
      <c r="I254" s="176"/>
      <c r="J254" s="33"/>
      <c r="K254" s="33"/>
      <c r="L254" s="36"/>
      <c r="M254" s="177"/>
      <c r="N254" s="178"/>
      <c r="O254" s="68"/>
      <c r="P254" s="68"/>
      <c r="Q254" s="68"/>
      <c r="R254" s="68"/>
      <c r="S254" s="68"/>
      <c r="T254" s="69"/>
      <c r="U254" s="31"/>
      <c r="V254" s="31"/>
      <c r="W254" s="31"/>
      <c r="X254" s="31"/>
      <c r="Y254" s="31"/>
      <c r="Z254" s="31"/>
      <c r="AA254" s="31"/>
      <c r="AB254" s="31"/>
      <c r="AC254" s="31"/>
      <c r="AD254" s="31"/>
      <c r="AE254" s="31"/>
      <c r="AT254" s="14" t="s">
        <v>143</v>
      </c>
      <c r="AU254" s="14" t="s">
        <v>78</v>
      </c>
    </row>
    <row r="255" spans="1:65" s="2" customFormat="1" ht="24.2" customHeight="1">
      <c r="A255" s="31"/>
      <c r="B255" s="32"/>
      <c r="C255" s="206" t="s">
        <v>485</v>
      </c>
      <c r="D255" s="206" t="s">
        <v>2897</v>
      </c>
      <c r="E255" s="207" t="s">
        <v>3159</v>
      </c>
      <c r="F255" s="208" t="s">
        <v>3160</v>
      </c>
      <c r="G255" s="209" t="s">
        <v>147</v>
      </c>
      <c r="H255" s="210">
        <v>10</v>
      </c>
      <c r="I255" s="211"/>
      <c r="J255" s="212">
        <f>ROUND(I255*H255,2)</f>
        <v>0</v>
      </c>
      <c r="K255" s="208" t="s">
        <v>139</v>
      </c>
      <c r="L255" s="213"/>
      <c r="M255" s="214" t="s">
        <v>1</v>
      </c>
      <c r="N255" s="215" t="s">
        <v>43</v>
      </c>
      <c r="O255" s="68"/>
      <c r="P255" s="170">
        <f>O255*H255</f>
        <v>0</v>
      </c>
      <c r="Q255" s="170">
        <v>5.6999999999999998E-4</v>
      </c>
      <c r="R255" s="170">
        <f>Q255*H255</f>
        <v>5.7000000000000002E-3</v>
      </c>
      <c r="S255" s="170">
        <v>0</v>
      </c>
      <c r="T255" s="171">
        <f>S255*H255</f>
        <v>0</v>
      </c>
      <c r="U255" s="31"/>
      <c r="V255" s="31"/>
      <c r="W255" s="31"/>
      <c r="X255" s="31"/>
      <c r="Y255" s="31"/>
      <c r="Z255" s="31"/>
      <c r="AA255" s="31"/>
      <c r="AB255" s="31"/>
      <c r="AC255" s="31"/>
      <c r="AD255" s="31"/>
      <c r="AE255" s="31"/>
      <c r="AR255" s="172" t="s">
        <v>2955</v>
      </c>
      <c r="AT255" s="172" t="s">
        <v>2897</v>
      </c>
      <c r="AU255" s="172" t="s">
        <v>78</v>
      </c>
      <c r="AY255" s="14" t="s">
        <v>141</v>
      </c>
      <c r="BE255" s="173">
        <f>IF(N255="základní",J255,0)</f>
        <v>0</v>
      </c>
      <c r="BF255" s="173">
        <f>IF(N255="snížená",J255,0)</f>
        <v>0</v>
      </c>
      <c r="BG255" s="173">
        <f>IF(N255="zákl. přenesená",J255,0)</f>
        <v>0</v>
      </c>
      <c r="BH255" s="173">
        <f>IF(N255="sníž. přenesená",J255,0)</f>
        <v>0</v>
      </c>
      <c r="BI255" s="173">
        <f>IF(N255="nulová",J255,0)</f>
        <v>0</v>
      </c>
      <c r="BJ255" s="14" t="s">
        <v>86</v>
      </c>
      <c r="BK255" s="173">
        <f>ROUND(I255*H255,2)</f>
        <v>0</v>
      </c>
      <c r="BL255" s="14" t="s">
        <v>2955</v>
      </c>
      <c r="BM255" s="172" t="s">
        <v>3161</v>
      </c>
    </row>
    <row r="256" spans="1:65" s="2" customFormat="1">
      <c r="A256" s="31"/>
      <c r="B256" s="32"/>
      <c r="C256" s="33"/>
      <c r="D256" s="174" t="s">
        <v>143</v>
      </c>
      <c r="E256" s="33"/>
      <c r="F256" s="175" t="s">
        <v>3160</v>
      </c>
      <c r="G256" s="33"/>
      <c r="H256" s="33"/>
      <c r="I256" s="176"/>
      <c r="J256" s="33"/>
      <c r="K256" s="33"/>
      <c r="L256" s="36"/>
      <c r="M256" s="177"/>
      <c r="N256" s="178"/>
      <c r="O256" s="68"/>
      <c r="P256" s="68"/>
      <c r="Q256" s="68"/>
      <c r="R256" s="68"/>
      <c r="S256" s="68"/>
      <c r="T256" s="69"/>
      <c r="U256" s="31"/>
      <c r="V256" s="31"/>
      <c r="W256" s="31"/>
      <c r="X256" s="31"/>
      <c r="Y256" s="31"/>
      <c r="Z256" s="31"/>
      <c r="AA256" s="31"/>
      <c r="AB256" s="31"/>
      <c r="AC256" s="31"/>
      <c r="AD256" s="31"/>
      <c r="AE256" s="31"/>
      <c r="AT256" s="14" t="s">
        <v>143</v>
      </c>
      <c r="AU256" s="14" t="s">
        <v>78</v>
      </c>
    </row>
    <row r="257" spans="1:65" s="2" customFormat="1" ht="21.75" customHeight="1">
      <c r="A257" s="31"/>
      <c r="B257" s="32"/>
      <c r="C257" s="206" t="s">
        <v>490</v>
      </c>
      <c r="D257" s="206" t="s">
        <v>2897</v>
      </c>
      <c r="E257" s="207" t="s">
        <v>3162</v>
      </c>
      <c r="F257" s="208" t="s">
        <v>3163</v>
      </c>
      <c r="G257" s="209" t="s">
        <v>147</v>
      </c>
      <c r="H257" s="210">
        <v>10</v>
      </c>
      <c r="I257" s="211"/>
      <c r="J257" s="212">
        <f>ROUND(I257*H257,2)</f>
        <v>0</v>
      </c>
      <c r="K257" s="208" t="s">
        <v>139</v>
      </c>
      <c r="L257" s="213"/>
      <c r="M257" s="214" t="s">
        <v>1</v>
      </c>
      <c r="N257" s="215" t="s">
        <v>43</v>
      </c>
      <c r="O257" s="68"/>
      <c r="P257" s="170">
        <f>O257*H257</f>
        <v>0</v>
      </c>
      <c r="Q257" s="170">
        <v>1.2E-4</v>
      </c>
      <c r="R257" s="170">
        <f>Q257*H257</f>
        <v>1.2000000000000001E-3</v>
      </c>
      <c r="S257" s="170">
        <v>0</v>
      </c>
      <c r="T257" s="171">
        <f>S257*H257</f>
        <v>0</v>
      </c>
      <c r="U257" s="31"/>
      <c r="V257" s="31"/>
      <c r="W257" s="31"/>
      <c r="X257" s="31"/>
      <c r="Y257" s="31"/>
      <c r="Z257" s="31"/>
      <c r="AA257" s="31"/>
      <c r="AB257" s="31"/>
      <c r="AC257" s="31"/>
      <c r="AD257" s="31"/>
      <c r="AE257" s="31"/>
      <c r="AR257" s="172" t="s">
        <v>2955</v>
      </c>
      <c r="AT257" s="172" t="s">
        <v>2897</v>
      </c>
      <c r="AU257" s="172" t="s">
        <v>78</v>
      </c>
      <c r="AY257" s="14" t="s">
        <v>141</v>
      </c>
      <c r="BE257" s="173">
        <f>IF(N257="základní",J257,0)</f>
        <v>0</v>
      </c>
      <c r="BF257" s="173">
        <f>IF(N257="snížená",J257,0)</f>
        <v>0</v>
      </c>
      <c r="BG257" s="173">
        <f>IF(N257="zákl. přenesená",J257,0)</f>
        <v>0</v>
      </c>
      <c r="BH257" s="173">
        <f>IF(N257="sníž. přenesená",J257,0)</f>
        <v>0</v>
      </c>
      <c r="BI257" s="173">
        <f>IF(N257="nulová",J257,0)</f>
        <v>0</v>
      </c>
      <c r="BJ257" s="14" t="s">
        <v>86</v>
      </c>
      <c r="BK257" s="173">
        <f>ROUND(I257*H257,2)</f>
        <v>0</v>
      </c>
      <c r="BL257" s="14" t="s">
        <v>2955</v>
      </c>
      <c r="BM257" s="172" t="s">
        <v>3164</v>
      </c>
    </row>
    <row r="258" spans="1:65" s="2" customFormat="1">
      <c r="A258" s="31"/>
      <c r="B258" s="32"/>
      <c r="C258" s="33"/>
      <c r="D258" s="174" t="s">
        <v>143</v>
      </c>
      <c r="E258" s="33"/>
      <c r="F258" s="175" t="s">
        <v>3163</v>
      </c>
      <c r="G258" s="33"/>
      <c r="H258" s="33"/>
      <c r="I258" s="176"/>
      <c r="J258" s="33"/>
      <c r="K258" s="33"/>
      <c r="L258" s="36"/>
      <c r="M258" s="177"/>
      <c r="N258" s="178"/>
      <c r="O258" s="68"/>
      <c r="P258" s="68"/>
      <c r="Q258" s="68"/>
      <c r="R258" s="68"/>
      <c r="S258" s="68"/>
      <c r="T258" s="69"/>
      <c r="U258" s="31"/>
      <c r="V258" s="31"/>
      <c r="W258" s="31"/>
      <c r="X258" s="31"/>
      <c r="Y258" s="31"/>
      <c r="Z258" s="31"/>
      <c r="AA258" s="31"/>
      <c r="AB258" s="31"/>
      <c r="AC258" s="31"/>
      <c r="AD258" s="31"/>
      <c r="AE258" s="31"/>
      <c r="AT258" s="14" t="s">
        <v>143</v>
      </c>
      <c r="AU258" s="14" t="s">
        <v>78</v>
      </c>
    </row>
    <row r="259" spans="1:65" s="2" customFormat="1" ht="21.75" customHeight="1">
      <c r="A259" s="31"/>
      <c r="B259" s="32"/>
      <c r="C259" s="206" t="s">
        <v>495</v>
      </c>
      <c r="D259" s="206" t="s">
        <v>2897</v>
      </c>
      <c r="E259" s="207" t="s">
        <v>3165</v>
      </c>
      <c r="F259" s="208" t="s">
        <v>3166</v>
      </c>
      <c r="G259" s="209" t="s">
        <v>147</v>
      </c>
      <c r="H259" s="210">
        <v>10</v>
      </c>
      <c r="I259" s="211"/>
      <c r="J259" s="212">
        <f>ROUND(I259*H259,2)</f>
        <v>0</v>
      </c>
      <c r="K259" s="208" t="s">
        <v>139</v>
      </c>
      <c r="L259" s="213"/>
      <c r="M259" s="214" t="s">
        <v>1</v>
      </c>
      <c r="N259" s="215" t="s">
        <v>43</v>
      </c>
      <c r="O259" s="68"/>
      <c r="P259" s="170">
        <f>O259*H259</f>
        <v>0</v>
      </c>
      <c r="Q259" s="170">
        <v>1.3999999999999999E-4</v>
      </c>
      <c r="R259" s="170">
        <f>Q259*H259</f>
        <v>1.3999999999999998E-3</v>
      </c>
      <c r="S259" s="170">
        <v>0</v>
      </c>
      <c r="T259" s="171">
        <f>S259*H259</f>
        <v>0</v>
      </c>
      <c r="U259" s="31"/>
      <c r="V259" s="31"/>
      <c r="W259" s="31"/>
      <c r="X259" s="31"/>
      <c r="Y259" s="31"/>
      <c r="Z259" s="31"/>
      <c r="AA259" s="31"/>
      <c r="AB259" s="31"/>
      <c r="AC259" s="31"/>
      <c r="AD259" s="31"/>
      <c r="AE259" s="31"/>
      <c r="AR259" s="172" t="s">
        <v>2955</v>
      </c>
      <c r="AT259" s="172" t="s">
        <v>2897</v>
      </c>
      <c r="AU259" s="172" t="s">
        <v>78</v>
      </c>
      <c r="AY259" s="14" t="s">
        <v>141</v>
      </c>
      <c r="BE259" s="173">
        <f>IF(N259="základní",J259,0)</f>
        <v>0</v>
      </c>
      <c r="BF259" s="173">
        <f>IF(N259="snížená",J259,0)</f>
        <v>0</v>
      </c>
      <c r="BG259" s="173">
        <f>IF(N259="zákl. přenesená",J259,0)</f>
        <v>0</v>
      </c>
      <c r="BH259" s="173">
        <f>IF(N259="sníž. přenesená",J259,0)</f>
        <v>0</v>
      </c>
      <c r="BI259" s="173">
        <f>IF(N259="nulová",J259,0)</f>
        <v>0</v>
      </c>
      <c r="BJ259" s="14" t="s">
        <v>86</v>
      </c>
      <c r="BK259" s="173">
        <f>ROUND(I259*H259,2)</f>
        <v>0</v>
      </c>
      <c r="BL259" s="14" t="s">
        <v>2955</v>
      </c>
      <c r="BM259" s="172" t="s">
        <v>3167</v>
      </c>
    </row>
    <row r="260" spans="1:65" s="2" customFormat="1">
      <c r="A260" s="31"/>
      <c r="B260" s="32"/>
      <c r="C260" s="33"/>
      <c r="D260" s="174" t="s">
        <v>143</v>
      </c>
      <c r="E260" s="33"/>
      <c r="F260" s="175" t="s">
        <v>3166</v>
      </c>
      <c r="G260" s="33"/>
      <c r="H260" s="33"/>
      <c r="I260" s="176"/>
      <c r="J260" s="33"/>
      <c r="K260" s="33"/>
      <c r="L260" s="36"/>
      <c r="M260" s="177"/>
      <c r="N260" s="178"/>
      <c r="O260" s="68"/>
      <c r="P260" s="68"/>
      <c r="Q260" s="68"/>
      <c r="R260" s="68"/>
      <c r="S260" s="68"/>
      <c r="T260" s="69"/>
      <c r="U260" s="31"/>
      <c r="V260" s="31"/>
      <c r="W260" s="31"/>
      <c r="X260" s="31"/>
      <c r="Y260" s="31"/>
      <c r="Z260" s="31"/>
      <c r="AA260" s="31"/>
      <c r="AB260" s="31"/>
      <c r="AC260" s="31"/>
      <c r="AD260" s="31"/>
      <c r="AE260" s="31"/>
      <c r="AT260" s="14" t="s">
        <v>143</v>
      </c>
      <c r="AU260" s="14" t="s">
        <v>78</v>
      </c>
    </row>
    <row r="261" spans="1:65" s="2" customFormat="1" ht="24.2" customHeight="1">
      <c r="A261" s="31"/>
      <c r="B261" s="32"/>
      <c r="C261" s="206" t="s">
        <v>500</v>
      </c>
      <c r="D261" s="206" t="s">
        <v>2897</v>
      </c>
      <c r="E261" s="207" t="s">
        <v>3168</v>
      </c>
      <c r="F261" s="208" t="s">
        <v>3169</v>
      </c>
      <c r="G261" s="209" t="s">
        <v>147</v>
      </c>
      <c r="H261" s="210">
        <v>10</v>
      </c>
      <c r="I261" s="211"/>
      <c r="J261" s="212">
        <f>ROUND(I261*H261,2)</f>
        <v>0</v>
      </c>
      <c r="K261" s="208" t="s">
        <v>139</v>
      </c>
      <c r="L261" s="213"/>
      <c r="M261" s="214" t="s">
        <v>1</v>
      </c>
      <c r="N261" s="215" t="s">
        <v>43</v>
      </c>
      <c r="O261" s="68"/>
      <c r="P261" s="170">
        <f>O261*H261</f>
        <v>0</v>
      </c>
      <c r="Q261" s="170">
        <v>9.0000000000000006E-5</v>
      </c>
      <c r="R261" s="170">
        <f>Q261*H261</f>
        <v>9.0000000000000008E-4</v>
      </c>
      <c r="S261" s="170">
        <v>0</v>
      </c>
      <c r="T261" s="171">
        <f>S261*H261</f>
        <v>0</v>
      </c>
      <c r="U261" s="31"/>
      <c r="V261" s="31"/>
      <c r="W261" s="31"/>
      <c r="X261" s="31"/>
      <c r="Y261" s="31"/>
      <c r="Z261" s="31"/>
      <c r="AA261" s="31"/>
      <c r="AB261" s="31"/>
      <c r="AC261" s="31"/>
      <c r="AD261" s="31"/>
      <c r="AE261" s="31"/>
      <c r="AR261" s="172" t="s">
        <v>2955</v>
      </c>
      <c r="AT261" s="172" t="s">
        <v>2897</v>
      </c>
      <c r="AU261" s="172" t="s">
        <v>78</v>
      </c>
      <c r="AY261" s="14" t="s">
        <v>141</v>
      </c>
      <c r="BE261" s="173">
        <f>IF(N261="základní",J261,0)</f>
        <v>0</v>
      </c>
      <c r="BF261" s="173">
        <f>IF(N261="snížená",J261,0)</f>
        <v>0</v>
      </c>
      <c r="BG261" s="173">
        <f>IF(N261="zákl. přenesená",J261,0)</f>
        <v>0</v>
      </c>
      <c r="BH261" s="173">
        <f>IF(N261="sníž. přenesená",J261,0)</f>
        <v>0</v>
      </c>
      <c r="BI261" s="173">
        <f>IF(N261="nulová",J261,0)</f>
        <v>0</v>
      </c>
      <c r="BJ261" s="14" t="s">
        <v>86</v>
      </c>
      <c r="BK261" s="173">
        <f>ROUND(I261*H261,2)</f>
        <v>0</v>
      </c>
      <c r="BL261" s="14" t="s">
        <v>2955</v>
      </c>
      <c r="BM261" s="172" t="s">
        <v>3170</v>
      </c>
    </row>
    <row r="262" spans="1:65" s="2" customFormat="1" ht="19.5">
      <c r="A262" s="31"/>
      <c r="B262" s="32"/>
      <c r="C262" s="33"/>
      <c r="D262" s="174" t="s">
        <v>143</v>
      </c>
      <c r="E262" s="33"/>
      <c r="F262" s="175" t="s">
        <v>3169</v>
      </c>
      <c r="G262" s="33"/>
      <c r="H262" s="33"/>
      <c r="I262" s="176"/>
      <c r="J262" s="33"/>
      <c r="K262" s="33"/>
      <c r="L262" s="36"/>
      <c r="M262" s="177"/>
      <c r="N262" s="178"/>
      <c r="O262" s="68"/>
      <c r="P262" s="68"/>
      <c r="Q262" s="68"/>
      <c r="R262" s="68"/>
      <c r="S262" s="68"/>
      <c r="T262" s="69"/>
      <c r="U262" s="31"/>
      <c r="V262" s="31"/>
      <c r="W262" s="31"/>
      <c r="X262" s="31"/>
      <c r="Y262" s="31"/>
      <c r="Z262" s="31"/>
      <c r="AA262" s="31"/>
      <c r="AB262" s="31"/>
      <c r="AC262" s="31"/>
      <c r="AD262" s="31"/>
      <c r="AE262" s="31"/>
      <c r="AT262" s="14" t="s">
        <v>143</v>
      </c>
      <c r="AU262" s="14" t="s">
        <v>78</v>
      </c>
    </row>
    <row r="263" spans="1:65" s="2" customFormat="1" ht="24.2" customHeight="1">
      <c r="A263" s="31"/>
      <c r="B263" s="32"/>
      <c r="C263" s="206" t="s">
        <v>506</v>
      </c>
      <c r="D263" s="206" t="s">
        <v>2897</v>
      </c>
      <c r="E263" s="207" t="s">
        <v>3171</v>
      </c>
      <c r="F263" s="208" t="s">
        <v>3172</v>
      </c>
      <c r="G263" s="209" t="s">
        <v>147</v>
      </c>
      <c r="H263" s="210">
        <v>10</v>
      </c>
      <c r="I263" s="211"/>
      <c r="J263" s="212">
        <f>ROUND(I263*H263,2)</f>
        <v>0</v>
      </c>
      <c r="K263" s="208" t="s">
        <v>139</v>
      </c>
      <c r="L263" s="213"/>
      <c r="M263" s="214" t="s">
        <v>1</v>
      </c>
      <c r="N263" s="215" t="s">
        <v>43</v>
      </c>
      <c r="O263" s="68"/>
      <c r="P263" s="170">
        <f>O263*H263</f>
        <v>0</v>
      </c>
      <c r="Q263" s="170">
        <v>4.0000000000000003E-5</v>
      </c>
      <c r="R263" s="170">
        <f>Q263*H263</f>
        <v>4.0000000000000002E-4</v>
      </c>
      <c r="S263" s="170">
        <v>0</v>
      </c>
      <c r="T263" s="171">
        <f>S263*H263</f>
        <v>0</v>
      </c>
      <c r="U263" s="31"/>
      <c r="V263" s="31"/>
      <c r="W263" s="31"/>
      <c r="X263" s="31"/>
      <c r="Y263" s="31"/>
      <c r="Z263" s="31"/>
      <c r="AA263" s="31"/>
      <c r="AB263" s="31"/>
      <c r="AC263" s="31"/>
      <c r="AD263" s="31"/>
      <c r="AE263" s="31"/>
      <c r="AR263" s="172" t="s">
        <v>2955</v>
      </c>
      <c r="AT263" s="172" t="s">
        <v>2897</v>
      </c>
      <c r="AU263" s="172" t="s">
        <v>78</v>
      </c>
      <c r="AY263" s="14" t="s">
        <v>141</v>
      </c>
      <c r="BE263" s="173">
        <f>IF(N263="základní",J263,0)</f>
        <v>0</v>
      </c>
      <c r="BF263" s="173">
        <f>IF(N263="snížená",J263,0)</f>
        <v>0</v>
      </c>
      <c r="BG263" s="173">
        <f>IF(N263="zákl. přenesená",J263,0)</f>
        <v>0</v>
      </c>
      <c r="BH263" s="173">
        <f>IF(N263="sníž. přenesená",J263,0)</f>
        <v>0</v>
      </c>
      <c r="BI263" s="173">
        <f>IF(N263="nulová",J263,0)</f>
        <v>0</v>
      </c>
      <c r="BJ263" s="14" t="s">
        <v>86</v>
      </c>
      <c r="BK263" s="173">
        <f>ROUND(I263*H263,2)</f>
        <v>0</v>
      </c>
      <c r="BL263" s="14" t="s">
        <v>2955</v>
      </c>
      <c r="BM263" s="172" t="s">
        <v>3173</v>
      </c>
    </row>
    <row r="264" spans="1:65" s="2" customFormat="1">
      <c r="A264" s="31"/>
      <c r="B264" s="32"/>
      <c r="C264" s="33"/>
      <c r="D264" s="174" t="s">
        <v>143</v>
      </c>
      <c r="E264" s="33"/>
      <c r="F264" s="175" t="s">
        <v>3172</v>
      </c>
      <c r="G264" s="33"/>
      <c r="H264" s="33"/>
      <c r="I264" s="176"/>
      <c r="J264" s="33"/>
      <c r="K264" s="33"/>
      <c r="L264" s="36"/>
      <c r="M264" s="177"/>
      <c r="N264" s="178"/>
      <c r="O264" s="68"/>
      <c r="P264" s="68"/>
      <c r="Q264" s="68"/>
      <c r="R264" s="68"/>
      <c r="S264" s="68"/>
      <c r="T264" s="69"/>
      <c r="U264" s="31"/>
      <c r="V264" s="31"/>
      <c r="W264" s="31"/>
      <c r="X264" s="31"/>
      <c r="Y264" s="31"/>
      <c r="Z264" s="31"/>
      <c r="AA264" s="31"/>
      <c r="AB264" s="31"/>
      <c r="AC264" s="31"/>
      <c r="AD264" s="31"/>
      <c r="AE264" s="31"/>
      <c r="AT264" s="14" t="s">
        <v>143</v>
      </c>
      <c r="AU264" s="14" t="s">
        <v>78</v>
      </c>
    </row>
    <row r="265" spans="1:65" s="2" customFormat="1" ht="16.5" customHeight="1">
      <c r="A265" s="31"/>
      <c r="B265" s="32"/>
      <c r="C265" s="206" t="s">
        <v>511</v>
      </c>
      <c r="D265" s="206" t="s">
        <v>2897</v>
      </c>
      <c r="E265" s="207" t="s">
        <v>3174</v>
      </c>
      <c r="F265" s="208" t="s">
        <v>3175</v>
      </c>
      <c r="G265" s="209" t="s">
        <v>147</v>
      </c>
      <c r="H265" s="210">
        <v>10</v>
      </c>
      <c r="I265" s="211"/>
      <c r="J265" s="212">
        <f>ROUND(I265*H265,2)</f>
        <v>0</v>
      </c>
      <c r="K265" s="208" t="s">
        <v>139</v>
      </c>
      <c r="L265" s="213"/>
      <c r="M265" s="214" t="s">
        <v>1</v>
      </c>
      <c r="N265" s="215" t="s">
        <v>43</v>
      </c>
      <c r="O265" s="68"/>
      <c r="P265" s="170">
        <f>O265*H265</f>
        <v>0</v>
      </c>
      <c r="Q265" s="170">
        <v>5.9999999999999995E-4</v>
      </c>
      <c r="R265" s="170">
        <f>Q265*H265</f>
        <v>5.9999999999999993E-3</v>
      </c>
      <c r="S265" s="170">
        <v>0</v>
      </c>
      <c r="T265" s="171">
        <f>S265*H265</f>
        <v>0</v>
      </c>
      <c r="U265" s="31"/>
      <c r="V265" s="31"/>
      <c r="W265" s="31"/>
      <c r="X265" s="31"/>
      <c r="Y265" s="31"/>
      <c r="Z265" s="31"/>
      <c r="AA265" s="31"/>
      <c r="AB265" s="31"/>
      <c r="AC265" s="31"/>
      <c r="AD265" s="31"/>
      <c r="AE265" s="31"/>
      <c r="AR265" s="172" t="s">
        <v>2955</v>
      </c>
      <c r="AT265" s="172" t="s">
        <v>2897</v>
      </c>
      <c r="AU265" s="172" t="s">
        <v>78</v>
      </c>
      <c r="AY265" s="14" t="s">
        <v>141</v>
      </c>
      <c r="BE265" s="173">
        <f>IF(N265="základní",J265,0)</f>
        <v>0</v>
      </c>
      <c r="BF265" s="173">
        <f>IF(N265="snížená",J265,0)</f>
        <v>0</v>
      </c>
      <c r="BG265" s="173">
        <f>IF(N265="zákl. přenesená",J265,0)</f>
        <v>0</v>
      </c>
      <c r="BH265" s="173">
        <f>IF(N265="sníž. přenesená",J265,0)</f>
        <v>0</v>
      </c>
      <c r="BI265" s="173">
        <f>IF(N265="nulová",J265,0)</f>
        <v>0</v>
      </c>
      <c r="BJ265" s="14" t="s">
        <v>86</v>
      </c>
      <c r="BK265" s="173">
        <f>ROUND(I265*H265,2)</f>
        <v>0</v>
      </c>
      <c r="BL265" s="14" t="s">
        <v>2955</v>
      </c>
      <c r="BM265" s="172" t="s">
        <v>3176</v>
      </c>
    </row>
    <row r="266" spans="1:65" s="2" customFormat="1">
      <c r="A266" s="31"/>
      <c r="B266" s="32"/>
      <c r="C266" s="33"/>
      <c r="D266" s="174" t="s">
        <v>143</v>
      </c>
      <c r="E266" s="33"/>
      <c r="F266" s="175" t="s">
        <v>3175</v>
      </c>
      <c r="G266" s="33"/>
      <c r="H266" s="33"/>
      <c r="I266" s="176"/>
      <c r="J266" s="33"/>
      <c r="K266" s="33"/>
      <c r="L266" s="36"/>
      <c r="M266" s="177"/>
      <c r="N266" s="178"/>
      <c r="O266" s="68"/>
      <c r="P266" s="68"/>
      <c r="Q266" s="68"/>
      <c r="R266" s="68"/>
      <c r="S266" s="68"/>
      <c r="T266" s="69"/>
      <c r="U266" s="31"/>
      <c r="V266" s="31"/>
      <c r="W266" s="31"/>
      <c r="X266" s="31"/>
      <c r="Y266" s="31"/>
      <c r="Z266" s="31"/>
      <c r="AA266" s="31"/>
      <c r="AB266" s="31"/>
      <c r="AC266" s="31"/>
      <c r="AD266" s="31"/>
      <c r="AE266" s="31"/>
      <c r="AT266" s="14" t="s">
        <v>143</v>
      </c>
      <c r="AU266" s="14" t="s">
        <v>78</v>
      </c>
    </row>
    <row r="267" spans="1:65" s="2" customFormat="1" ht="24.2" customHeight="1">
      <c r="A267" s="31"/>
      <c r="B267" s="32"/>
      <c r="C267" s="206" t="s">
        <v>516</v>
      </c>
      <c r="D267" s="206" t="s">
        <v>2897</v>
      </c>
      <c r="E267" s="207" t="s">
        <v>3177</v>
      </c>
      <c r="F267" s="208" t="s">
        <v>3178</v>
      </c>
      <c r="G267" s="209" t="s">
        <v>147</v>
      </c>
      <c r="H267" s="210">
        <v>10</v>
      </c>
      <c r="I267" s="211"/>
      <c r="J267" s="212">
        <f>ROUND(I267*H267,2)</f>
        <v>0</v>
      </c>
      <c r="K267" s="208" t="s">
        <v>139</v>
      </c>
      <c r="L267" s="213"/>
      <c r="M267" s="214" t="s">
        <v>1</v>
      </c>
      <c r="N267" s="215" t="s">
        <v>43</v>
      </c>
      <c r="O267" s="68"/>
      <c r="P267" s="170">
        <f>O267*H267</f>
        <v>0</v>
      </c>
      <c r="Q267" s="170">
        <v>6.3000000000000003E-4</v>
      </c>
      <c r="R267" s="170">
        <f>Q267*H267</f>
        <v>6.3E-3</v>
      </c>
      <c r="S267" s="170">
        <v>0</v>
      </c>
      <c r="T267" s="171">
        <f>S267*H267</f>
        <v>0</v>
      </c>
      <c r="U267" s="31"/>
      <c r="V267" s="31"/>
      <c r="W267" s="31"/>
      <c r="X267" s="31"/>
      <c r="Y267" s="31"/>
      <c r="Z267" s="31"/>
      <c r="AA267" s="31"/>
      <c r="AB267" s="31"/>
      <c r="AC267" s="31"/>
      <c r="AD267" s="31"/>
      <c r="AE267" s="31"/>
      <c r="AR267" s="172" t="s">
        <v>2955</v>
      </c>
      <c r="AT267" s="172" t="s">
        <v>2897</v>
      </c>
      <c r="AU267" s="172" t="s">
        <v>78</v>
      </c>
      <c r="AY267" s="14" t="s">
        <v>141</v>
      </c>
      <c r="BE267" s="173">
        <f>IF(N267="základní",J267,0)</f>
        <v>0</v>
      </c>
      <c r="BF267" s="173">
        <f>IF(N267="snížená",J267,0)</f>
        <v>0</v>
      </c>
      <c r="BG267" s="173">
        <f>IF(N267="zákl. přenesená",J267,0)</f>
        <v>0</v>
      </c>
      <c r="BH267" s="173">
        <f>IF(N267="sníž. přenesená",J267,0)</f>
        <v>0</v>
      </c>
      <c r="BI267" s="173">
        <f>IF(N267="nulová",J267,0)</f>
        <v>0</v>
      </c>
      <c r="BJ267" s="14" t="s">
        <v>86</v>
      </c>
      <c r="BK267" s="173">
        <f>ROUND(I267*H267,2)</f>
        <v>0</v>
      </c>
      <c r="BL267" s="14" t="s">
        <v>2955</v>
      </c>
      <c r="BM267" s="172" t="s">
        <v>3179</v>
      </c>
    </row>
    <row r="268" spans="1:65" s="2" customFormat="1">
      <c r="A268" s="31"/>
      <c r="B268" s="32"/>
      <c r="C268" s="33"/>
      <c r="D268" s="174" t="s">
        <v>143</v>
      </c>
      <c r="E268" s="33"/>
      <c r="F268" s="175" t="s">
        <v>3178</v>
      </c>
      <c r="G268" s="33"/>
      <c r="H268" s="33"/>
      <c r="I268" s="176"/>
      <c r="J268" s="33"/>
      <c r="K268" s="33"/>
      <c r="L268" s="36"/>
      <c r="M268" s="177"/>
      <c r="N268" s="178"/>
      <c r="O268" s="68"/>
      <c r="P268" s="68"/>
      <c r="Q268" s="68"/>
      <c r="R268" s="68"/>
      <c r="S268" s="68"/>
      <c r="T268" s="69"/>
      <c r="U268" s="31"/>
      <c r="V268" s="31"/>
      <c r="W268" s="31"/>
      <c r="X268" s="31"/>
      <c r="Y268" s="31"/>
      <c r="Z268" s="31"/>
      <c r="AA268" s="31"/>
      <c r="AB268" s="31"/>
      <c r="AC268" s="31"/>
      <c r="AD268" s="31"/>
      <c r="AE268" s="31"/>
      <c r="AT268" s="14" t="s">
        <v>143</v>
      </c>
      <c r="AU268" s="14" t="s">
        <v>78</v>
      </c>
    </row>
    <row r="269" spans="1:65" s="2" customFormat="1" ht="16.5" customHeight="1">
      <c r="A269" s="31"/>
      <c r="B269" s="32"/>
      <c r="C269" s="206" t="s">
        <v>521</v>
      </c>
      <c r="D269" s="206" t="s">
        <v>2897</v>
      </c>
      <c r="E269" s="207" t="s">
        <v>3180</v>
      </c>
      <c r="F269" s="208" t="s">
        <v>3181</v>
      </c>
      <c r="G269" s="209" t="s">
        <v>147</v>
      </c>
      <c r="H269" s="210">
        <v>10</v>
      </c>
      <c r="I269" s="211"/>
      <c r="J269" s="212">
        <f>ROUND(I269*H269,2)</f>
        <v>0</v>
      </c>
      <c r="K269" s="208" t="s">
        <v>139</v>
      </c>
      <c r="L269" s="213"/>
      <c r="M269" s="214" t="s">
        <v>1</v>
      </c>
      <c r="N269" s="215" t="s">
        <v>43</v>
      </c>
      <c r="O269" s="68"/>
      <c r="P269" s="170">
        <f>O269*H269</f>
        <v>0</v>
      </c>
      <c r="Q269" s="170">
        <v>8.1999999999999998E-4</v>
      </c>
      <c r="R269" s="170">
        <f>Q269*H269</f>
        <v>8.199999999999999E-3</v>
      </c>
      <c r="S269" s="170">
        <v>0</v>
      </c>
      <c r="T269" s="171">
        <f>S269*H269</f>
        <v>0</v>
      </c>
      <c r="U269" s="31"/>
      <c r="V269" s="31"/>
      <c r="W269" s="31"/>
      <c r="X269" s="31"/>
      <c r="Y269" s="31"/>
      <c r="Z269" s="31"/>
      <c r="AA269" s="31"/>
      <c r="AB269" s="31"/>
      <c r="AC269" s="31"/>
      <c r="AD269" s="31"/>
      <c r="AE269" s="31"/>
      <c r="AR269" s="172" t="s">
        <v>2955</v>
      </c>
      <c r="AT269" s="172" t="s">
        <v>2897</v>
      </c>
      <c r="AU269" s="172" t="s">
        <v>78</v>
      </c>
      <c r="AY269" s="14" t="s">
        <v>141</v>
      </c>
      <c r="BE269" s="173">
        <f>IF(N269="základní",J269,0)</f>
        <v>0</v>
      </c>
      <c r="BF269" s="173">
        <f>IF(N269="snížená",J269,0)</f>
        <v>0</v>
      </c>
      <c r="BG269" s="173">
        <f>IF(N269="zákl. přenesená",J269,0)</f>
        <v>0</v>
      </c>
      <c r="BH269" s="173">
        <f>IF(N269="sníž. přenesená",J269,0)</f>
        <v>0</v>
      </c>
      <c r="BI269" s="173">
        <f>IF(N269="nulová",J269,0)</f>
        <v>0</v>
      </c>
      <c r="BJ269" s="14" t="s">
        <v>86</v>
      </c>
      <c r="BK269" s="173">
        <f>ROUND(I269*H269,2)</f>
        <v>0</v>
      </c>
      <c r="BL269" s="14" t="s">
        <v>2955</v>
      </c>
      <c r="BM269" s="172" t="s">
        <v>3182</v>
      </c>
    </row>
    <row r="270" spans="1:65" s="2" customFormat="1">
      <c r="A270" s="31"/>
      <c r="B270" s="32"/>
      <c r="C270" s="33"/>
      <c r="D270" s="174" t="s">
        <v>143</v>
      </c>
      <c r="E270" s="33"/>
      <c r="F270" s="175" t="s">
        <v>3181</v>
      </c>
      <c r="G270" s="33"/>
      <c r="H270" s="33"/>
      <c r="I270" s="176"/>
      <c r="J270" s="33"/>
      <c r="K270" s="33"/>
      <c r="L270" s="36"/>
      <c r="M270" s="177"/>
      <c r="N270" s="178"/>
      <c r="O270" s="68"/>
      <c r="P270" s="68"/>
      <c r="Q270" s="68"/>
      <c r="R270" s="68"/>
      <c r="S270" s="68"/>
      <c r="T270" s="69"/>
      <c r="U270" s="31"/>
      <c r="V270" s="31"/>
      <c r="W270" s="31"/>
      <c r="X270" s="31"/>
      <c r="Y270" s="31"/>
      <c r="Z270" s="31"/>
      <c r="AA270" s="31"/>
      <c r="AB270" s="31"/>
      <c r="AC270" s="31"/>
      <c r="AD270" s="31"/>
      <c r="AE270" s="31"/>
      <c r="AT270" s="14" t="s">
        <v>143</v>
      </c>
      <c r="AU270" s="14" t="s">
        <v>78</v>
      </c>
    </row>
    <row r="271" spans="1:65" s="2" customFormat="1" ht="16.5" customHeight="1">
      <c r="A271" s="31"/>
      <c r="B271" s="32"/>
      <c r="C271" s="206" t="s">
        <v>526</v>
      </c>
      <c r="D271" s="206" t="s">
        <v>2897</v>
      </c>
      <c r="E271" s="207" t="s">
        <v>3183</v>
      </c>
      <c r="F271" s="208" t="s">
        <v>3184</v>
      </c>
      <c r="G271" s="209" t="s">
        <v>147</v>
      </c>
      <c r="H271" s="210">
        <v>10</v>
      </c>
      <c r="I271" s="211"/>
      <c r="J271" s="212">
        <f>ROUND(I271*H271,2)</f>
        <v>0</v>
      </c>
      <c r="K271" s="208" t="s">
        <v>139</v>
      </c>
      <c r="L271" s="213"/>
      <c r="M271" s="214" t="s">
        <v>1</v>
      </c>
      <c r="N271" s="215" t="s">
        <v>43</v>
      </c>
      <c r="O271" s="68"/>
      <c r="P271" s="170">
        <f>O271*H271</f>
        <v>0</v>
      </c>
      <c r="Q271" s="170">
        <v>9.0000000000000006E-5</v>
      </c>
      <c r="R271" s="170">
        <f>Q271*H271</f>
        <v>9.0000000000000008E-4</v>
      </c>
      <c r="S271" s="170">
        <v>0</v>
      </c>
      <c r="T271" s="171">
        <f>S271*H271</f>
        <v>0</v>
      </c>
      <c r="U271" s="31"/>
      <c r="V271" s="31"/>
      <c r="W271" s="31"/>
      <c r="X271" s="31"/>
      <c r="Y271" s="31"/>
      <c r="Z271" s="31"/>
      <c r="AA271" s="31"/>
      <c r="AB271" s="31"/>
      <c r="AC271" s="31"/>
      <c r="AD271" s="31"/>
      <c r="AE271" s="31"/>
      <c r="AR271" s="172" t="s">
        <v>2955</v>
      </c>
      <c r="AT271" s="172" t="s">
        <v>2897</v>
      </c>
      <c r="AU271" s="172" t="s">
        <v>78</v>
      </c>
      <c r="AY271" s="14" t="s">
        <v>141</v>
      </c>
      <c r="BE271" s="173">
        <f>IF(N271="základní",J271,0)</f>
        <v>0</v>
      </c>
      <c r="BF271" s="173">
        <f>IF(N271="snížená",J271,0)</f>
        <v>0</v>
      </c>
      <c r="BG271" s="173">
        <f>IF(N271="zákl. přenesená",J271,0)</f>
        <v>0</v>
      </c>
      <c r="BH271" s="173">
        <f>IF(N271="sníž. přenesená",J271,0)</f>
        <v>0</v>
      </c>
      <c r="BI271" s="173">
        <f>IF(N271="nulová",J271,0)</f>
        <v>0</v>
      </c>
      <c r="BJ271" s="14" t="s">
        <v>86</v>
      </c>
      <c r="BK271" s="173">
        <f>ROUND(I271*H271,2)</f>
        <v>0</v>
      </c>
      <c r="BL271" s="14" t="s">
        <v>2955</v>
      </c>
      <c r="BM271" s="172" t="s">
        <v>3185</v>
      </c>
    </row>
    <row r="272" spans="1:65" s="2" customFormat="1">
      <c r="A272" s="31"/>
      <c r="B272" s="32"/>
      <c r="C272" s="33"/>
      <c r="D272" s="174" t="s">
        <v>143</v>
      </c>
      <c r="E272" s="33"/>
      <c r="F272" s="175" t="s">
        <v>3184</v>
      </c>
      <c r="G272" s="33"/>
      <c r="H272" s="33"/>
      <c r="I272" s="176"/>
      <c r="J272" s="33"/>
      <c r="K272" s="33"/>
      <c r="L272" s="36"/>
      <c r="M272" s="177"/>
      <c r="N272" s="178"/>
      <c r="O272" s="68"/>
      <c r="P272" s="68"/>
      <c r="Q272" s="68"/>
      <c r="R272" s="68"/>
      <c r="S272" s="68"/>
      <c r="T272" s="69"/>
      <c r="U272" s="31"/>
      <c r="V272" s="31"/>
      <c r="W272" s="31"/>
      <c r="X272" s="31"/>
      <c r="Y272" s="31"/>
      <c r="Z272" s="31"/>
      <c r="AA272" s="31"/>
      <c r="AB272" s="31"/>
      <c r="AC272" s="31"/>
      <c r="AD272" s="31"/>
      <c r="AE272" s="31"/>
      <c r="AT272" s="14" t="s">
        <v>143</v>
      </c>
      <c r="AU272" s="14" t="s">
        <v>78</v>
      </c>
    </row>
    <row r="273" spans="1:65" s="2" customFormat="1" ht="16.5" customHeight="1">
      <c r="A273" s="31"/>
      <c r="B273" s="32"/>
      <c r="C273" s="206" t="s">
        <v>531</v>
      </c>
      <c r="D273" s="206" t="s">
        <v>2897</v>
      </c>
      <c r="E273" s="207" t="s">
        <v>3186</v>
      </c>
      <c r="F273" s="208" t="s">
        <v>3187</v>
      </c>
      <c r="G273" s="209" t="s">
        <v>147</v>
      </c>
      <c r="H273" s="210">
        <v>10</v>
      </c>
      <c r="I273" s="211"/>
      <c r="J273" s="212">
        <f>ROUND(I273*H273,2)</f>
        <v>0</v>
      </c>
      <c r="K273" s="208" t="s">
        <v>139</v>
      </c>
      <c r="L273" s="213"/>
      <c r="M273" s="214" t="s">
        <v>1</v>
      </c>
      <c r="N273" s="215" t="s">
        <v>43</v>
      </c>
      <c r="O273" s="68"/>
      <c r="P273" s="170">
        <f>O273*H273</f>
        <v>0</v>
      </c>
      <c r="Q273" s="170">
        <v>4.0999999999999999E-4</v>
      </c>
      <c r="R273" s="170">
        <f>Q273*H273</f>
        <v>4.0999999999999995E-3</v>
      </c>
      <c r="S273" s="170">
        <v>0</v>
      </c>
      <c r="T273" s="171">
        <f>S273*H273</f>
        <v>0</v>
      </c>
      <c r="U273" s="31"/>
      <c r="V273" s="31"/>
      <c r="W273" s="31"/>
      <c r="X273" s="31"/>
      <c r="Y273" s="31"/>
      <c r="Z273" s="31"/>
      <c r="AA273" s="31"/>
      <c r="AB273" s="31"/>
      <c r="AC273" s="31"/>
      <c r="AD273" s="31"/>
      <c r="AE273" s="31"/>
      <c r="AR273" s="172" t="s">
        <v>2955</v>
      </c>
      <c r="AT273" s="172" t="s">
        <v>2897</v>
      </c>
      <c r="AU273" s="172" t="s">
        <v>78</v>
      </c>
      <c r="AY273" s="14" t="s">
        <v>141</v>
      </c>
      <c r="BE273" s="173">
        <f>IF(N273="základní",J273,0)</f>
        <v>0</v>
      </c>
      <c r="BF273" s="173">
        <f>IF(N273="snížená",J273,0)</f>
        <v>0</v>
      </c>
      <c r="BG273" s="173">
        <f>IF(N273="zákl. přenesená",J273,0)</f>
        <v>0</v>
      </c>
      <c r="BH273" s="173">
        <f>IF(N273="sníž. přenesená",J273,0)</f>
        <v>0</v>
      </c>
      <c r="BI273" s="173">
        <f>IF(N273="nulová",J273,0)</f>
        <v>0</v>
      </c>
      <c r="BJ273" s="14" t="s">
        <v>86</v>
      </c>
      <c r="BK273" s="173">
        <f>ROUND(I273*H273,2)</f>
        <v>0</v>
      </c>
      <c r="BL273" s="14" t="s">
        <v>2955</v>
      </c>
      <c r="BM273" s="172" t="s">
        <v>3188</v>
      </c>
    </row>
    <row r="274" spans="1:65" s="2" customFormat="1">
      <c r="A274" s="31"/>
      <c r="B274" s="32"/>
      <c r="C274" s="33"/>
      <c r="D274" s="174" t="s">
        <v>143</v>
      </c>
      <c r="E274" s="33"/>
      <c r="F274" s="175" t="s">
        <v>3187</v>
      </c>
      <c r="G274" s="33"/>
      <c r="H274" s="33"/>
      <c r="I274" s="176"/>
      <c r="J274" s="33"/>
      <c r="K274" s="33"/>
      <c r="L274" s="36"/>
      <c r="M274" s="177"/>
      <c r="N274" s="178"/>
      <c r="O274" s="68"/>
      <c r="P274" s="68"/>
      <c r="Q274" s="68"/>
      <c r="R274" s="68"/>
      <c r="S274" s="68"/>
      <c r="T274" s="69"/>
      <c r="U274" s="31"/>
      <c r="V274" s="31"/>
      <c r="W274" s="31"/>
      <c r="X274" s="31"/>
      <c r="Y274" s="31"/>
      <c r="Z274" s="31"/>
      <c r="AA274" s="31"/>
      <c r="AB274" s="31"/>
      <c r="AC274" s="31"/>
      <c r="AD274" s="31"/>
      <c r="AE274" s="31"/>
      <c r="AT274" s="14" t="s">
        <v>143</v>
      </c>
      <c r="AU274" s="14" t="s">
        <v>78</v>
      </c>
    </row>
    <row r="275" spans="1:65" s="2" customFormat="1" ht="16.5" customHeight="1">
      <c r="A275" s="31"/>
      <c r="B275" s="32"/>
      <c r="C275" s="206" t="s">
        <v>536</v>
      </c>
      <c r="D275" s="206" t="s">
        <v>2897</v>
      </c>
      <c r="E275" s="207" t="s">
        <v>3189</v>
      </c>
      <c r="F275" s="208" t="s">
        <v>3190</v>
      </c>
      <c r="G275" s="209" t="s">
        <v>147</v>
      </c>
      <c r="H275" s="210">
        <v>10</v>
      </c>
      <c r="I275" s="211"/>
      <c r="J275" s="212">
        <f>ROUND(I275*H275,2)</f>
        <v>0</v>
      </c>
      <c r="K275" s="208" t="s">
        <v>139</v>
      </c>
      <c r="L275" s="213"/>
      <c r="M275" s="214" t="s">
        <v>1</v>
      </c>
      <c r="N275" s="215" t="s">
        <v>43</v>
      </c>
      <c r="O275" s="68"/>
      <c r="P275" s="170">
        <f>O275*H275</f>
        <v>0</v>
      </c>
      <c r="Q275" s="170">
        <v>3.2000000000000003E-4</v>
      </c>
      <c r="R275" s="170">
        <f>Q275*H275</f>
        <v>3.2000000000000002E-3</v>
      </c>
      <c r="S275" s="170">
        <v>0</v>
      </c>
      <c r="T275" s="171">
        <f>S275*H275</f>
        <v>0</v>
      </c>
      <c r="U275" s="31"/>
      <c r="V275" s="31"/>
      <c r="W275" s="31"/>
      <c r="X275" s="31"/>
      <c r="Y275" s="31"/>
      <c r="Z275" s="31"/>
      <c r="AA275" s="31"/>
      <c r="AB275" s="31"/>
      <c r="AC275" s="31"/>
      <c r="AD275" s="31"/>
      <c r="AE275" s="31"/>
      <c r="AR275" s="172" t="s">
        <v>2955</v>
      </c>
      <c r="AT275" s="172" t="s">
        <v>2897</v>
      </c>
      <c r="AU275" s="172" t="s">
        <v>78</v>
      </c>
      <c r="AY275" s="14" t="s">
        <v>141</v>
      </c>
      <c r="BE275" s="173">
        <f>IF(N275="základní",J275,0)</f>
        <v>0</v>
      </c>
      <c r="BF275" s="173">
        <f>IF(N275="snížená",J275,0)</f>
        <v>0</v>
      </c>
      <c r="BG275" s="173">
        <f>IF(N275="zákl. přenesená",J275,0)</f>
        <v>0</v>
      </c>
      <c r="BH275" s="173">
        <f>IF(N275="sníž. přenesená",J275,0)</f>
        <v>0</v>
      </c>
      <c r="BI275" s="173">
        <f>IF(N275="nulová",J275,0)</f>
        <v>0</v>
      </c>
      <c r="BJ275" s="14" t="s">
        <v>86</v>
      </c>
      <c r="BK275" s="173">
        <f>ROUND(I275*H275,2)</f>
        <v>0</v>
      </c>
      <c r="BL275" s="14" t="s">
        <v>2955</v>
      </c>
      <c r="BM275" s="172" t="s">
        <v>3191</v>
      </c>
    </row>
    <row r="276" spans="1:65" s="2" customFormat="1">
      <c r="A276" s="31"/>
      <c r="B276" s="32"/>
      <c r="C276" s="33"/>
      <c r="D276" s="174" t="s">
        <v>143</v>
      </c>
      <c r="E276" s="33"/>
      <c r="F276" s="175" t="s">
        <v>3190</v>
      </c>
      <c r="G276" s="33"/>
      <c r="H276" s="33"/>
      <c r="I276" s="176"/>
      <c r="J276" s="33"/>
      <c r="K276" s="33"/>
      <c r="L276" s="36"/>
      <c r="M276" s="177"/>
      <c r="N276" s="178"/>
      <c r="O276" s="68"/>
      <c r="P276" s="68"/>
      <c r="Q276" s="68"/>
      <c r="R276" s="68"/>
      <c r="S276" s="68"/>
      <c r="T276" s="69"/>
      <c r="U276" s="31"/>
      <c r="V276" s="31"/>
      <c r="W276" s="31"/>
      <c r="X276" s="31"/>
      <c r="Y276" s="31"/>
      <c r="Z276" s="31"/>
      <c r="AA276" s="31"/>
      <c r="AB276" s="31"/>
      <c r="AC276" s="31"/>
      <c r="AD276" s="31"/>
      <c r="AE276" s="31"/>
      <c r="AT276" s="14" t="s">
        <v>143</v>
      </c>
      <c r="AU276" s="14" t="s">
        <v>78</v>
      </c>
    </row>
    <row r="277" spans="1:65" s="2" customFormat="1" ht="21.75" customHeight="1">
      <c r="A277" s="31"/>
      <c r="B277" s="32"/>
      <c r="C277" s="206" t="s">
        <v>541</v>
      </c>
      <c r="D277" s="206" t="s">
        <v>2897</v>
      </c>
      <c r="E277" s="207" t="s">
        <v>3192</v>
      </c>
      <c r="F277" s="208" t="s">
        <v>3193</v>
      </c>
      <c r="G277" s="209" t="s">
        <v>147</v>
      </c>
      <c r="H277" s="210">
        <v>10</v>
      </c>
      <c r="I277" s="211"/>
      <c r="J277" s="212">
        <f>ROUND(I277*H277,2)</f>
        <v>0</v>
      </c>
      <c r="K277" s="208" t="s">
        <v>139</v>
      </c>
      <c r="L277" s="213"/>
      <c r="M277" s="214" t="s">
        <v>1</v>
      </c>
      <c r="N277" s="215" t="s">
        <v>43</v>
      </c>
      <c r="O277" s="68"/>
      <c r="P277" s="170">
        <f>O277*H277</f>
        <v>0</v>
      </c>
      <c r="Q277" s="170">
        <v>4.6999999999999999E-4</v>
      </c>
      <c r="R277" s="170">
        <f>Q277*H277</f>
        <v>4.7000000000000002E-3</v>
      </c>
      <c r="S277" s="170">
        <v>0</v>
      </c>
      <c r="T277" s="171">
        <f>S277*H277</f>
        <v>0</v>
      </c>
      <c r="U277" s="31"/>
      <c r="V277" s="31"/>
      <c r="W277" s="31"/>
      <c r="X277" s="31"/>
      <c r="Y277" s="31"/>
      <c r="Z277" s="31"/>
      <c r="AA277" s="31"/>
      <c r="AB277" s="31"/>
      <c r="AC277" s="31"/>
      <c r="AD277" s="31"/>
      <c r="AE277" s="31"/>
      <c r="AR277" s="172" t="s">
        <v>2955</v>
      </c>
      <c r="AT277" s="172" t="s">
        <v>2897</v>
      </c>
      <c r="AU277" s="172" t="s">
        <v>78</v>
      </c>
      <c r="AY277" s="14" t="s">
        <v>141</v>
      </c>
      <c r="BE277" s="173">
        <f>IF(N277="základní",J277,0)</f>
        <v>0</v>
      </c>
      <c r="BF277" s="173">
        <f>IF(N277="snížená",J277,0)</f>
        <v>0</v>
      </c>
      <c r="BG277" s="173">
        <f>IF(N277="zákl. přenesená",J277,0)</f>
        <v>0</v>
      </c>
      <c r="BH277" s="173">
        <f>IF(N277="sníž. přenesená",J277,0)</f>
        <v>0</v>
      </c>
      <c r="BI277" s="173">
        <f>IF(N277="nulová",J277,0)</f>
        <v>0</v>
      </c>
      <c r="BJ277" s="14" t="s">
        <v>86</v>
      </c>
      <c r="BK277" s="173">
        <f>ROUND(I277*H277,2)</f>
        <v>0</v>
      </c>
      <c r="BL277" s="14" t="s">
        <v>2955</v>
      </c>
      <c r="BM277" s="172" t="s">
        <v>3194</v>
      </c>
    </row>
    <row r="278" spans="1:65" s="2" customFormat="1">
      <c r="A278" s="31"/>
      <c r="B278" s="32"/>
      <c r="C278" s="33"/>
      <c r="D278" s="174" t="s">
        <v>143</v>
      </c>
      <c r="E278" s="33"/>
      <c r="F278" s="175" t="s">
        <v>3193</v>
      </c>
      <c r="G278" s="33"/>
      <c r="H278" s="33"/>
      <c r="I278" s="176"/>
      <c r="J278" s="33"/>
      <c r="K278" s="33"/>
      <c r="L278" s="36"/>
      <c r="M278" s="177"/>
      <c r="N278" s="178"/>
      <c r="O278" s="68"/>
      <c r="P278" s="68"/>
      <c r="Q278" s="68"/>
      <c r="R278" s="68"/>
      <c r="S278" s="68"/>
      <c r="T278" s="69"/>
      <c r="U278" s="31"/>
      <c r="V278" s="31"/>
      <c r="W278" s="31"/>
      <c r="X278" s="31"/>
      <c r="Y278" s="31"/>
      <c r="Z278" s="31"/>
      <c r="AA278" s="31"/>
      <c r="AB278" s="31"/>
      <c r="AC278" s="31"/>
      <c r="AD278" s="31"/>
      <c r="AE278" s="31"/>
      <c r="AT278" s="14" t="s">
        <v>143</v>
      </c>
      <c r="AU278" s="14" t="s">
        <v>78</v>
      </c>
    </row>
    <row r="279" spans="1:65" s="2" customFormat="1" ht="21.75" customHeight="1">
      <c r="A279" s="31"/>
      <c r="B279" s="32"/>
      <c r="C279" s="206" t="s">
        <v>546</v>
      </c>
      <c r="D279" s="206" t="s">
        <v>2897</v>
      </c>
      <c r="E279" s="207" t="s">
        <v>3195</v>
      </c>
      <c r="F279" s="208" t="s">
        <v>3196</v>
      </c>
      <c r="G279" s="209" t="s">
        <v>147</v>
      </c>
      <c r="H279" s="210">
        <v>10</v>
      </c>
      <c r="I279" s="211"/>
      <c r="J279" s="212">
        <f>ROUND(I279*H279,2)</f>
        <v>0</v>
      </c>
      <c r="K279" s="208" t="s">
        <v>139</v>
      </c>
      <c r="L279" s="213"/>
      <c r="M279" s="214" t="s">
        <v>1</v>
      </c>
      <c r="N279" s="215" t="s">
        <v>43</v>
      </c>
      <c r="O279" s="68"/>
      <c r="P279" s="170">
        <f>O279*H279</f>
        <v>0</v>
      </c>
      <c r="Q279" s="170">
        <v>4.8999999999999998E-4</v>
      </c>
      <c r="R279" s="170">
        <f>Q279*H279</f>
        <v>4.8999999999999998E-3</v>
      </c>
      <c r="S279" s="170">
        <v>0</v>
      </c>
      <c r="T279" s="171">
        <f>S279*H279</f>
        <v>0</v>
      </c>
      <c r="U279" s="31"/>
      <c r="V279" s="31"/>
      <c r="W279" s="31"/>
      <c r="X279" s="31"/>
      <c r="Y279" s="31"/>
      <c r="Z279" s="31"/>
      <c r="AA279" s="31"/>
      <c r="AB279" s="31"/>
      <c r="AC279" s="31"/>
      <c r="AD279" s="31"/>
      <c r="AE279" s="31"/>
      <c r="AR279" s="172" t="s">
        <v>2955</v>
      </c>
      <c r="AT279" s="172" t="s">
        <v>2897</v>
      </c>
      <c r="AU279" s="172" t="s">
        <v>78</v>
      </c>
      <c r="AY279" s="14" t="s">
        <v>141</v>
      </c>
      <c r="BE279" s="173">
        <f>IF(N279="základní",J279,0)</f>
        <v>0</v>
      </c>
      <c r="BF279" s="173">
        <f>IF(N279="snížená",J279,0)</f>
        <v>0</v>
      </c>
      <c r="BG279" s="173">
        <f>IF(N279="zákl. přenesená",J279,0)</f>
        <v>0</v>
      </c>
      <c r="BH279" s="173">
        <f>IF(N279="sníž. přenesená",J279,0)</f>
        <v>0</v>
      </c>
      <c r="BI279" s="173">
        <f>IF(N279="nulová",J279,0)</f>
        <v>0</v>
      </c>
      <c r="BJ279" s="14" t="s">
        <v>86</v>
      </c>
      <c r="BK279" s="173">
        <f>ROUND(I279*H279,2)</f>
        <v>0</v>
      </c>
      <c r="BL279" s="14" t="s">
        <v>2955</v>
      </c>
      <c r="BM279" s="172" t="s">
        <v>3197</v>
      </c>
    </row>
    <row r="280" spans="1:65" s="2" customFormat="1">
      <c r="A280" s="31"/>
      <c r="B280" s="32"/>
      <c r="C280" s="33"/>
      <c r="D280" s="174" t="s">
        <v>143</v>
      </c>
      <c r="E280" s="33"/>
      <c r="F280" s="175" t="s">
        <v>3196</v>
      </c>
      <c r="G280" s="33"/>
      <c r="H280" s="33"/>
      <c r="I280" s="176"/>
      <c r="J280" s="33"/>
      <c r="K280" s="33"/>
      <c r="L280" s="36"/>
      <c r="M280" s="177"/>
      <c r="N280" s="178"/>
      <c r="O280" s="68"/>
      <c r="P280" s="68"/>
      <c r="Q280" s="68"/>
      <c r="R280" s="68"/>
      <c r="S280" s="68"/>
      <c r="T280" s="69"/>
      <c r="U280" s="31"/>
      <c r="V280" s="31"/>
      <c r="W280" s="31"/>
      <c r="X280" s="31"/>
      <c r="Y280" s="31"/>
      <c r="Z280" s="31"/>
      <c r="AA280" s="31"/>
      <c r="AB280" s="31"/>
      <c r="AC280" s="31"/>
      <c r="AD280" s="31"/>
      <c r="AE280" s="31"/>
      <c r="AT280" s="14" t="s">
        <v>143</v>
      </c>
      <c r="AU280" s="14" t="s">
        <v>78</v>
      </c>
    </row>
    <row r="281" spans="1:65" s="2" customFormat="1" ht="16.5" customHeight="1">
      <c r="A281" s="31"/>
      <c r="B281" s="32"/>
      <c r="C281" s="206" t="s">
        <v>551</v>
      </c>
      <c r="D281" s="206" t="s">
        <v>2897</v>
      </c>
      <c r="E281" s="207" t="s">
        <v>3198</v>
      </c>
      <c r="F281" s="208" t="s">
        <v>3199</v>
      </c>
      <c r="G281" s="209" t="s">
        <v>147</v>
      </c>
      <c r="H281" s="210">
        <v>10</v>
      </c>
      <c r="I281" s="211"/>
      <c r="J281" s="212">
        <f>ROUND(I281*H281,2)</f>
        <v>0</v>
      </c>
      <c r="K281" s="208" t="s">
        <v>139</v>
      </c>
      <c r="L281" s="213"/>
      <c r="M281" s="214" t="s">
        <v>1</v>
      </c>
      <c r="N281" s="215" t="s">
        <v>43</v>
      </c>
      <c r="O281" s="68"/>
      <c r="P281" s="170">
        <f>O281*H281</f>
        <v>0</v>
      </c>
      <c r="Q281" s="170">
        <v>5.1999999999999995E-4</v>
      </c>
      <c r="R281" s="170">
        <f>Q281*H281</f>
        <v>5.1999999999999998E-3</v>
      </c>
      <c r="S281" s="170">
        <v>0</v>
      </c>
      <c r="T281" s="171">
        <f>S281*H281</f>
        <v>0</v>
      </c>
      <c r="U281" s="31"/>
      <c r="V281" s="31"/>
      <c r="W281" s="31"/>
      <c r="X281" s="31"/>
      <c r="Y281" s="31"/>
      <c r="Z281" s="31"/>
      <c r="AA281" s="31"/>
      <c r="AB281" s="31"/>
      <c r="AC281" s="31"/>
      <c r="AD281" s="31"/>
      <c r="AE281" s="31"/>
      <c r="AR281" s="172" t="s">
        <v>2955</v>
      </c>
      <c r="AT281" s="172" t="s">
        <v>2897</v>
      </c>
      <c r="AU281" s="172" t="s">
        <v>78</v>
      </c>
      <c r="AY281" s="14" t="s">
        <v>141</v>
      </c>
      <c r="BE281" s="173">
        <f>IF(N281="základní",J281,0)</f>
        <v>0</v>
      </c>
      <c r="BF281" s="173">
        <f>IF(N281="snížená",J281,0)</f>
        <v>0</v>
      </c>
      <c r="BG281" s="173">
        <f>IF(N281="zákl. přenesená",J281,0)</f>
        <v>0</v>
      </c>
      <c r="BH281" s="173">
        <f>IF(N281="sníž. přenesená",J281,0)</f>
        <v>0</v>
      </c>
      <c r="BI281" s="173">
        <f>IF(N281="nulová",J281,0)</f>
        <v>0</v>
      </c>
      <c r="BJ281" s="14" t="s">
        <v>86</v>
      </c>
      <c r="BK281" s="173">
        <f>ROUND(I281*H281,2)</f>
        <v>0</v>
      </c>
      <c r="BL281" s="14" t="s">
        <v>2955</v>
      </c>
      <c r="BM281" s="172" t="s">
        <v>3200</v>
      </c>
    </row>
    <row r="282" spans="1:65" s="2" customFormat="1">
      <c r="A282" s="31"/>
      <c r="B282" s="32"/>
      <c r="C282" s="33"/>
      <c r="D282" s="174" t="s">
        <v>143</v>
      </c>
      <c r="E282" s="33"/>
      <c r="F282" s="175" t="s">
        <v>3199</v>
      </c>
      <c r="G282" s="33"/>
      <c r="H282" s="33"/>
      <c r="I282" s="176"/>
      <c r="J282" s="33"/>
      <c r="K282" s="33"/>
      <c r="L282" s="36"/>
      <c r="M282" s="177"/>
      <c r="N282" s="178"/>
      <c r="O282" s="68"/>
      <c r="P282" s="68"/>
      <c r="Q282" s="68"/>
      <c r="R282" s="68"/>
      <c r="S282" s="68"/>
      <c r="T282" s="69"/>
      <c r="U282" s="31"/>
      <c r="V282" s="31"/>
      <c r="W282" s="31"/>
      <c r="X282" s="31"/>
      <c r="Y282" s="31"/>
      <c r="Z282" s="31"/>
      <c r="AA282" s="31"/>
      <c r="AB282" s="31"/>
      <c r="AC282" s="31"/>
      <c r="AD282" s="31"/>
      <c r="AE282" s="31"/>
      <c r="AT282" s="14" t="s">
        <v>143</v>
      </c>
      <c r="AU282" s="14" t="s">
        <v>78</v>
      </c>
    </row>
    <row r="283" spans="1:65" s="2" customFormat="1" ht="16.5" customHeight="1">
      <c r="A283" s="31"/>
      <c r="B283" s="32"/>
      <c r="C283" s="206" t="s">
        <v>556</v>
      </c>
      <c r="D283" s="206" t="s">
        <v>2897</v>
      </c>
      <c r="E283" s="207" t="s">
        <v>3201</v>
      </c>
      <c r="F283" s="208" t="s">
        <v>3202</v>
      </c>
      <c r="G283" s="209" t="s">
        <v>147</v>
      </c>
      <c r="H283" s="210">
        <v>10</v>
      </c>
      <c r="I283" s="211"/>
      <c r="J283" s="212">
        <f>ROUND(I283*H283,2)</f>
        <v>0</v>
      </c>
      <c r="K283" s="208" t="s">
        <v>139</v>
      </c>
      <c r="L283" s="213"/>
      <c r="M283" s="214" t="s">
        <v>1</v>
      </c>
      <c r="N283" s="215" t="s">
        <v>43</v>
      </c>
      <c r="O283" s="68"/>
      <c r="P283" s="170">
        <f>O283*H283</f>
        <v>0</v>
      </c>
      <c r="Q283" s="170">
        <v>5.6999999999999998E-4</v>
      </c>
      <c r="R283" s="170">
        <f>Q283*H283</f>
        <v>5.7000000000000002E-3</v>
      </c>
      <c r="S283" s="170">
        <v>0</v>
      </c>
      <c r="T283" s="171">
        <f>S283*H283</f>
        <v>0</v>
      </c>
      <c r="U283" s="31"/>
      <c r="V283" s="31"/>
      <c r="W283" s="31"/>
      <c r="X283" s="31"/>
      <c r="Y283" s="31"/>
      <c r="Z283" s="31"/>
      <c r="AA283" s="31"/>
      <c r="AB283" s="31"/>
      <c r="AC283" s="31"/>
      <c r="AD283" s="31"/>
      <c r="AE283" s="31"/>
      <c r="AR283" s="172" t="s">
        <v>2955</v>
      </c>
      <c r="AT283" s="172" t="s">
        <v>2897</v>
      </c>
      <c r="AU283" s="172" t="s">
        <v>78</v>
      </c>
      <c r="AY283" s="14" t="s">
        <v>141</v>
      </c>
      <c r="BE283" s="173">
        <f>IF(N283="základní",J283,0)</f>
        <v>0</v>
      </c>
      <c r="BF283" s="173">
        <f>IF(N283="snížená",J283,0)</f>
        <v>0</v>
      </c>
      <c r="BG283" s="173">
        <f>IF(N283="zákl. přenesená",J283,0)</f>
        <v>0</v>
      </c>
      <c r="BH283" s="173">
        <f>IF(N283="sníž. přenesená",J283,0)</f>
        <v>0</v>
      </c>
      <c r="BI283" s="173">
        <f>IF(N283="nulová",J283,0)</f>
        <v>0</v>
      </c>
      <c r="BJ283" s="14" t="s">
        <v>86</v>
      </c>
      <c r="BK283" s="173">
        <f>ROUND(I283*H283,2)</f>
        <v>0</v>
      </c>
      <c r="BL283" s="14" t="s">
        <v>2955</v>
      </c>
      <c r="BM283" s="172" t="s">
        <v>3203</v>
      </c>
    </row>
    <row r="284" spans="1:65" s="2" customFormat="1">
      <c r="A284" s="31"/>
      <c r="B284" s="32"/>
      <c r="C284" s="33"/>
      <c r="D284" s="174" t="s">
        <v>143</v>
      </c>
      <c r="E284" s="33"/>
      <c r="F284" s="175" t="s">
        <v>3202</v>
      </c>
      <c r="G284" s="33"/>
      <c r="H284" s="33"/>
      <c r="I284" s="176"/>
      <c r="J284" s="33"/>
      <c r="K284" s="33"/>
      <c r="L284" s="36"/>
      <c r="M284" s="177"/>
      <c r="N284" s="178"/>
      <c r="O284" s="68"/>
      <c r="P284" s="68"/>
      <c r="Q284" s="68"/>
      <c r="R284" s="68"/>
      <c r="S284" s="68"/>
      <c r="T284" s="69"/>
      <c r="U284" s="31"/>
      <c r="V284" s="31"/>
      <c r="W284" s="31"/>
      <c r="X284" s="31"/>
      <c r="Y284" s="31"/>
      <c r="Z284" s="31"/>
      <c r="AA284" s="31"/>
      <c r="AB284" s="31"/>
      <c r="AC284" s="31"/>
      <c r="AD284" s="31"/>
      <c r="AE284" s="31"/>
      <c r="AT284" s="14" t="s">
        <v>143</v>
      </c>
      <c r="AU284" s="14" t="s">
        <v>78</v>
      </c>
    </row>
    <row r="285" spans="1:65" s="2" customFormat="1" ht="16.5" customHeight="1">
      <c r="A285" s="31"/>
      <c r="B285" s="32"/>
      <c r="C285" s="206" t="s">
        <v>561</v>
      </c>
      <c r="D285" s="206" t="s">
        <v>2897</v>
      </c>
      <c r="E285" s="207" t="s">
        <v>3204</v>
      </c>
      <c r="F285" s="208" t="s">
        <v>3205</v>
      </c>
      <c r="G285" s="209" t="s">
        <v>147</v>
      </c>
      <c r="H285" s="210">
        <v>10</v>
      </c>
      <c r="I285" s="211"/>
      <c r="J285" s="212">
        <f>ROUND(I285*H285,2)</f>
        <v>0</v>
      </c>
      <c r="K285" s="208" t="s">
        <v>139</v>
      </c>
      <c r="L285" s="213"/>
      <c r="M285" s="214" t="s">
        <v>1</v>
      </c>
      <c r="N285" s="215" t="s">
        <v>43</v>
      </c>
      <c r="O285" s="68"/>
      <c r="P285" s="170">
        <f>O285*H285</f>
        <v>0</v>
      </c>
      <c r="Q285" s="170">
        <v>1.6000000000000001E-4</v>
      </c>
      <c r="R285" s="170">
        <f>Q285*H285</f>
        <v>1.6000000000000001E-3</v>
      </c>
      <c r="S285" s="170">
        <v>0</v>
      </c>
      <c r="T285" s="171">
        <f>S285*H285</f>
        <v>0</v>
      </c>
      <c r="U285" s="31"/>
      <c r="V285" s="31"/>
      <c r="W285" s="31"/>
      <c r="X285" s="31"/>
      <c r="Y285" s="31"/>
      <c r="Z285" s="31"/>
      <c r="AA285" s="31"/>
      <c r="AB285" s="31"/>
      <c r="AC285" s="31"/>
      <c r="AD285" s="31"/>
      <c r="AE285" s="31"/>
      <c r="AR285" s="172" t="s">
        <v>2955</v>
      </c>
      <c r="AT285" s="172" t="s">
        <v>2897</v>
      </c>
      <c r="AU285" s="172" t="s">
        <v>78</v>
      </c>
      <c r="AY285" s="14" t="s">
        <v>141</v>
      </c>
      <c r="BE285" s="173">
        <f>IF(N285="základní",J285,0)</f>
        <v>0</v>
      </c>
      <c r="BF285" s="173">
        <f>IF(N285="snížená",J285,0)</f>
        <v>0</v>
      </c>
      <c r="BG285" s="173">
        <f>IF(N285="zákl. přenesená",J285,0)</f>
        <v>0</v>
      </c>
      <c r="BH285" s="173">
        <f>IF(N285="sníž. přenesená",J285,0)</f>
        <v>0</v>
      </c>
      <c r="BI285" s="173">
        <f>IF(N285="nulová",J285,0)</f>
        <v>0</v>
      </c>
      <c r="BJ285" s="14" t="s">
        <v>86</v>
      </c>
      <c r="BK285" s="173">
        <f>ROUND(I285*H285,2)</f>
        <v>0</v>
      </c>
      <c r="BL285" s="14" t="s">
        <v>2955</v>
      </c>
      <c r="BM285" s="172" t="s">
        <v>3206</v>
      </c>
    </row>
    <row r="286" spans="1:65" s="2" customFormat="1">
      <c r="A286" s="31"/>
      <c r="B286" s="32"/>
      <c r="C286" s="33"/>
      <c r="D286" s="174" t="s">
        <v>143</v>
      </c>
      <c r="E286" s="33"/>
      <c r="F286" s="175" t="s">
        <v>3205</v>
      </c>
      <c r="G286" s="33"/>
      <c r="H286" s="33"/>
      <c r="I286" s="176"/>
      <c r="J286" s="33"/>
      <c r="K286" s="33"/>
      <c r="L286" s="36"/>
      <c r="M286" s="177"/>
      <c r="N286" s="178"/>
      <c r="O286" s="68"/>
      <c r="P286" s="68"/>
      <c r="Q286" s="68"/>
      <c r="R286" s="68"/>
      <c r="S286" s="68"/>
      <c r="T286" s="69"/>
      <c r="U286" s="31"/>
      <c r="V286" s="31"/>
      <c r="W286" s="31"/>
      <c r="X286" s="31"/>
      <c r="Y286" s="31"/>
      <c r="Z286" s="31"/>
      <c r="AA286" s="31"/>
      <c r="AB286" s="31"/>
      <c r="AC286" s="31"/>
      <c r="AD286" s="31"/>
      <c r="AE286" s="31"/>
      <c r="AT286" s="14" t="s">
        <v>143</v>
      </c>
      <c r="AU286" s="14" t="s">
        <v>78</v>
      </c>
    </row>
    <row r="287" spans="1:65" s="2" customFormat="1" ht="16.5" customHeight="1">
      <c r="A287" s="31"/>
      <c r="B287" s="32"/>
      <c r="C287" s="206" t="s">
        <v>566</v>
      </c>
      <c r="D287" s="206" t="s">
        <v>2897</v>
      </c>
      <c r="E287" s="207" t="s">
        <v>3207</v>
      </c>
      <c r="F287" s="208" t="s">
        <v>3208</v>
      </c>
      <c r="G287" s="209" t="s">
        <v>147</v>
      </c>
      <c r="H287" s="210">
        <v>10</v>
      </c>
      <c r="I287" s="211"/>
      <c r="J287" s="212">
        <f>ROUND(I287*H287,2)</f>
        <v>0</v>
      </c>
      <c r="K287" s="208" t="s">
        <v>139</v>
      </c>
      <c r="L287" s="213"/>
      <c r="M287" s="214" t="s">
        <v>1</v>
      </c>
      <c r="N287" s="215" t="s">
        <v>43</v>
      </c>
      <c r="O287" s="68"/>
      <c r="P287" s="170">
        <f>O287*H287</f>
        <v>0</v>
      </c>
      <c r="Q287" s="170">
        <v>1.4999999999999999E-4</v>
      </c>
      <c r="R287" s="170">
        <f>Q287*H287</f>
        <v>1.4999999999999998E-3</v>
      </c>
      <c r="S287" s="170">
        <v>0</v>
      </c>
      <c r="T287" s="171">
        <f>S287*H287</f>
        <v>0</v>
      </c>
      <c r="U287" s="31"/>
      <c r="V287" s="31"/>
      <c r="W287" s="31"/>
      <c r="X287" s="31"/>
      <c r="Y287" s="31"/>
      <c r="Z287" s="31"/>
      <c r="AA287" s="31"/>
      <c r="AB287" s="31"/>
      <c r="AC287" s="31"/>
      <c r="AD287" s="31"/>
      <c r="AE287" s="31"/>
      <c r="AR287" s="172" t="s">
        <v>2955</v>
      </c>
      <c r="AT287" s="172" t="s">
        <v>2897</v>
      </c>
      <c r="AU287" s="172" t="s">
        <v>78</v>
      </c>
      <c r="AY287" s="14" t="s">
        <v>141</v>
      </c>
      <c r="BE287" s="173">
        <f>IF(N287="základní",J287,0)</f>
        <v>0</v>
      </c>
      <c r="BF287" s="173">
        <f>IF(N287="snížená",J287,0)</f>
        <v>0</v>
      </c>
      <c r="BG287" s="173">
        <f>IF(N287="zákl. přenesená",J287,0)</f>
        <v>0</v>
      </c>
      <c r="BH287" s="173">
        <f>IF(N287="sníž. přenesená",J287,0)</f>
        <v>0</v>
      </c>
      <c r="BI287" s="173">
        <f>IF(N287="nulová",J287,0)</f>
        <v>0</v>
      </c>
      <c r="BJ287" s="14" t="s">
        <v>86</v>
      </c>
      <c r="BK287" s="173">
        <f>ROUND(I287*H287,2)</f>
        <v>0</v>
      </c>
      <c r="BL287" s="14" t="s">
        <v>2955</v>
      </c>
      <c r="BM287" s="172" t="s">
        <v>3209</v>
      </c>
    </row>
    <row r="288" spans="1:65" s="2" customFormat="1">
      <c r="A288" s="31"/>
      <c r="B288" s="32"/>
      <c r="C288" s="33"/>
      <c r="D288" s="174" t="s">
        <v>143</v>
      </c>
      <c r="E288" s="33"/>
      <c r="F288" s="175" t="s">
        <v>3208</v>
      </c>
      <c r="G288" s="33"/>
      <c r="H288" s="33"/>
      <c r="I288" s="176"/>
      <c r="J288" s="33"/>
      <c r="K288" s="33"/>
      <c r="L288" s="36"/>
      <c r="M288" s="177"/>
      <c r="N288" s="178"/>
      <c r="O288" s="68"/>
      <c r="P288" s="68"/>
      <c r="Q288" s="68"/>
      <c r="R288" s="68"/>
      <c r="S288" s="68"/>
      <c r="T288" s="69"/>
      <c r="U288" s="31"/>
      <c r="V288" s="31"/>
      <c r="W288" s="31"/>
      <c r="X288" s="31"/>
      <c r="Y288" s="31"/>
      <c r="Z288" s="31"/>
      <c r="AA288" s="31"/>
      <c r="AB288" s="31"/>
      <c r="AC288" s="31"/>
      <c r="AD288" s="31"/>
      <c r="AE288" s="31"/>
      <c r="AT288" s="14" t="s">
        <v>143</v>
      </c>
      <c r="AU288" s="14" t="s">
        <v>78</v>
      </c>
    </row>
    <row r="289" spans="1:65" s="2" customFormat="1" ht="16.5" customHeight="1">
      <c r="A289" s="31"/>
      <c r="B289" s="32"/>
      <c r="C289" s="206" t="s">
        <v>571</v>
      </c>
      <c r="D289" s="206" t="s">
        <v>2897</v>
      </c>
      <c r="E289" s="207" t="s">
        <v>3210</v>
      </c>
      <c r="F289" s="208" t="s">
        <v>3211</v>
      </c>
      <c r="G289" s="209" t="s">
        <v>147</v>
      </c>
      <c r="H289" s="210">
        <v>10</v>
      </c>
      <c r="I289" s="211"/>
      <c r="J289" s="212">
        <f>ROUND(I289*H289,2)</f>
        <v>0</v>
      </c>
      <c r="K289" s="208" t="s">
        <v>139</v>
      </c>
      <c r="L289" s="213"/>
      <c r="M289" s="214" t="s">
        <v>1</v>
      </c>
      <c r="N289" s="215" t="s">
        <v>43</v>
      </c>
      <c r="O289" s="68"/>
      <c r="P289" s="170">
        <f>O289*H289</f>
        <v>0</v>
      </c>
      <c r="Q289" s="170">
        <v>4.0000000000000003E-5</v>
      </c>
      <c r="R289" s="170">
        <f>Q289*H289</f>
        <v>4.0000000000000002E-4</v>
      </c>
      <c r="S289" s="170">
        <v>0</v>
      </c>
      <c r="T289" s="171">
        <f>S289*H289</f>
        <v>0</v>
      </c>
      <c r="U289" s="31"/>
      <c r="V289" s="31"/>
      <c r="W289" s="31"/>
      <c r="X289" s="31"/>
      <c r="Y289" s="31"/>
      <c r="Z289" s="31"/>
      <c r="AA289" s="31"/>
      <c r="AB289" s="31"/>
      <c r="AC289" s="31"/>
      <c r="AD289" s="31"/>
      <c r="AE289" s="31"/>
      <c r="AR289" s="172" t="s">
        <v>2955</v>
      </c>
      <c r="AT289" s="172" t="s">
        <v>2897</v>
      </c>
      <c r="AU289" s="172" t="s">
        <v>78</v>
      </c>
      <c r="AY289" s="14" t="s">
        <v>141</v>
      </c>
      <c r="BE289" s="173">
        <f>IF(N289="základní",J289,0)</f>
        <v>0</v>
      </c>
      <c r="BF289" s="173">
        <f>IF(N289="snížená",J289,0)</f>
        <v>0</v>
      </c>
      <c r="BG289" s="173">
        <f>IF(N289="zákl. přenesená",J289,0)</f>
        <v>0</v>
      </c>
      <c r="BH289" s="173">
        <f>IF(N289="sníž. přenesená",J289,0)</f>
        <v>0</v>
      </c>
      <c r="BI289" s="173">
        <f>IF(N289="nulová",J289,0)</f>
        <v>0</v>
      </c>
      <c r="BJ289" s="14" t="s">
        <v>86</v>
      </c>
      <c r="BK289" s="173">
        <f>ROUND(I289*H289,2)</f>
        <v>0</v>
      </c>
      <c r="BL289" s="14" t="s">
        <v>2955</v>
      </c>
      <c r="BM289" s="172" t="s">
        <v>3212</v>
      </c>
    </row>
    <row r="290" spans="1:65" s="2" customFormat="1">
      <c r="A290" s="31"/>
      <c r="B290" s="32"/>
      <c r="C290" s="33"/>
      <c r="D290" s="174" t="s">
        <v>143</v>
      </c>
      <c r="E290" s="33"/>
      <c r="F290" s="175" t="s">
        <v>3211</v>
      </c>
      <c r="G290" s="33"/>
      <c r="H290" s="33"/>
      <c r="I290" s="176"/>
      <c r="J290" s="33"/>
      <c r="K290" s="33"/>
      <c r="L290" s="36"/>
      <c r="M290" s="177"/>
      <c r="N290" s="178"/>
      <c r="O290" s="68"/>
      <c r="P290" s="68"/>
      <c r="Q290" s="68"/>
      <c r="R290" s="68"/>
      <c r="S290" s="68"/>
      <c r="T290" s="69"/>
      <c r="U290" s="31"/>
      <c r="V290" s="31"/>
      <c r="W290" s="31"/>
      <c r="X290" s="31"/>
      <c r="Y290" s="31"/>
      <c r="Z290" s="31"/>
      <c r="AA290" s="31"/>
      <c r="AB290" s="31"/>
      <c r="AC290" s="31"/>
      <c r="AD290" s="31"/>
      <c r="AE290" s="31"/>
      <c r="AT290" s="14" t="s">
        <v>143</v>
      </c>
      <c r="AU290" s="14" t="s">
        <v>78</v>
      </c>
    </row>
    <row r="291" spans="1:65" s="2" customFormat="1" ht="16.5" customHeight="1">
      <c r="A291" s="31"/>
      <c r="B291" s="32"/>
      <c r="C291" s="206" t="s">
        <v>578</v>
      </c>
      <c r="D291" s="206" t="s">
        <v>2897</v>
      </c>
      <c r="E291" s="207" t="s">
        <v>3213</v>
      </c>
      <c r="F291" s="208" t="s">
        <v>3214</v>
      </c>
      <c r="G291" s="209" t="s">
        <v>147</v>
      </c>
      <c r="H291" s="210">
        <v>10</v>
      </c>
      <c r="I291" s="211"/>
      <c r="J291" s="212">
        <f>ROUND(I291*H291,2)</f>
        <v>0</v>
      </c>
      <c r="K291" s="208" t="s">
        <v>139</v>
      </c>
      <c r="L291" s="213"/>
      <c r="M291" s="214" t="s">
        <v>1</v>
      </c>
      <c r="N291" s="215" t="s">
        <v>43</v>
      </c>
      <c r="O291" s="68"/>
      <c r="P291" s="170">
        <f>O291*H291</f>
        <v>0</v>
      </c>
      <c r="Q291" s="170">
        <v>5.0000000000000002E-5</v>
      </c>
      <c r="R291" s="170">
        <f>Q291*H291</f>
        <v>5.0000000000000001E-4</v>
      </c>
      <c r="S291" s="170">
        <v>0</v>
      </c>
      <c r="T291" s="171">
        <f>S291*H291</f>
        <v>0</v>
      </c>
      <c r="U291" s="31"/>
      <c r="V291" s="31"/>
      <c r="W291" s="31"/>
      <c r="X291" s="31"/>
      <c r="Y291" s="31"/>
      <c r="Z291" s="31"/>
      <c r="AA291" s="31"/>
      <c r="AB291" s="31"/>
      <c r="AC291" s="31"/>
      <c r="AD291" s="31"/>
      <c r="AE291" s="31"/>
      <c r="AR291" s="172" t="s">
        <v>2955</v>
      </c>
      <c r="AT291" s="172" t="s">
        <v>2897</v>
      </c>
      <c r="AU291" s="172" t="s">
        <v>78</v>
      </c>
      <c r="AY291" s="14" t="s">
        <v>141</v>
      </c>
      <c r="BE291" s="173">
        <f>IF(N291="základní",J291,0)</f>
        <v>0</v>
      </c>
      <c r="BF291" s="173">
        <f>IF(N291="snížená",J291,0)</f>
        <v>0</v>
      </c>
      <c r="BG291" s="173">
        <f>IF(N291="zákl. přenesená",J291,0)</f>
        <v>0</v>
      </c>
      <c r="BH291" s="173">
        <f>IF(N291="sníž. přenesená",J291,0)</f>
        <v>0</v>
      </c>
      <c r="BI291" s="173">
        <f>IF(N291="nulová",J291,0)</f>
        <v>0</v>
      </c>
      <c r="BJ291" s="14" t="s">
        <v>86</v>
      </c>
      <c r="BK291" s="173">
        <f>ROUND(I291*H291,2)</f>
        <v>0</v>
      </c>
      <c r="BL291" s="14" t="s">
        <v>2955</v>
      </c>
      <c r="BM291" s="172" t="s">
        <v>3215</v>
      </c>
    </row>
    <row r="292" spans="1:65" s="2" customFormat="1">
      <c r="A292" s="31"/>
      <c r="B292" s="32"/>
      <c r="C292" s="33"/>
      <c r="D292" s="174" t="s">
        <v>143</v>
      </c>
      <c r="E292" s="33"/>
      <c r="F292" s="175" t="s">
        <v>3214</v>
      </c>
      <c r="G292" s="33"/>
      <c r="H292" s="33"/>
      <c r="I292" s="176"/>
      <c r="J292" s="33"/>
      <c r="K292" s="33"/>
      <c r="L292" s="36"/>
      <c r="M292" s="177"/>
      <c r="N292" s="178"/>
      <c r="O292" s="68"/>
      <c r="P292" s="68"/>
      <c r="Q292" s="68"/>
      <c r="R292" s="68"/>
      <c r="S292" s="68"/>
      <c r="T292" s="69"/>
      <c r="U292" s="31"/>
      <c r="V292" s="31"/>
      <c r="W292" s="31"/>
      <c r="X292" s="31"/>
      <c r="Y292" s="31"/>
      <c r="Z292" s="31"/>
      <c r="AA292" s="31"/>
      <c r="AB292" s="31"/>
      <c r="AC292" s="31"/>
      <c r="AD292" s="31"/>
      <c r="AE292" s="31"/>
      <c r="AT292" s="14" t="s">
        <v>143</v>
      </c>
      <c r="AU292" s="14" t="s">
        <v>78</v>
      </c>
    </row>
    <row r="293" spans="1:65" s="2" customFormat="1" ht="16.5" customHeight="1">
      <c r="A293" s="31"/>
      <c r="B293" s="32"/>
      <c r="C293" s="206" t="s">
        <v>583</v>
      </c>
      <c r="D293" s="206" t="s">
        <v>2897</v>
      </c>
      <c r="E293" s="207" t="s">
        <v>3216</v>
      </c>
      <c r="F293" s="208" t="s">
        <v>3217</v>
      </c>
      <c r="G293" s="209" t="s">
        <v>147</v>
      </c>
      <c r="H293" s="210">
        <v>10</v>
      </c>
      <c r="I293" s="211"/>
      <c r="J293" s="212">
        <f>ROUND(I293*H293,2)</f>
        <v>0</v>
      </c>
      <c r="K293" s="208" t="s">
        <v>139</v>
      </c>
      <c r="L293" s="213"/>
      <c r="M293" s="214" t="s">
        <v>1</v>
      </c>
      <c r="N293" s="215" t="s">
        <v>43</v>
      </c>
      <c r="O293" s="68"/>
      <c r="P293" s="170">
        <f>O293*H293</f>
        <v>0</v>
      </c>
      <c r="Q293" s="170">
        <v>8.5199999999999998E-3</v>
      </c>
      <c r="R293" s="170">
        <f>Q293*H293</f>
        <v>8.5199999999999998E-2</v>
      </c>
      <c r="S293" s="170">
        <v>0</v>
      </c>
      <c r="T293" s="171">
        <f>S293*H293</f>
        <v>0</v>
      </c>
      <c r="U293" s="31"/>
      <c r="V293" s="31"/>
      <c r="W293" s="31"/>
      <c r="X293" s="31"/>
      <c r="Y293" s="31"/>
      <c r="Z293" s="31"/>
      <c r="AA293" s="31"/>
      <c r="AB293" s="31"/>
      <c r="AC293" s="31"/>
      <c r="AD293" s="31"/>
      <c r="AE293" s="31"/>
      <c r="AR293" s="172" t="s">
        <v>2955</v>
      </c>
      <c r="AT293" s="172" t="s">
        <v>2897</v>
      </c>
      <c r="AU293" s="172" t="s">
        <v>78</v>
      </c>
      <c r="AY293" s="14" t="s">
        <v>141</v>
      </c>
      <c r="BE293" s="173">
        <f>IF(N293="základní",J293,0)</f>
        <v>0</v>
      </c>
      <c r="BF293" s="173">
        <f>IF(N293="snížená",J293,0)</f>
        <v>0</v>
      </c>
      <c r="BG293" s="173">
        <f>IF(N293="zákl. přenesená",J293,0)</f>
        <v>0</v>
      </c>
      <c r="BH293" s="173">
        <f>IF(N293="sníž. přenesená",J293,0)</f>
        <v>0</v>
      </c>
      <c r="BI293" s="173">
        <f>IF(N293="nulová",J293,0)</f>
        <v>0</v>
      </c>
      <c r="BJ293" s="14" t="s">
        <v>86</v>
      </c>
      <c r="BK293" s="173">
        <f>ROUND(I293*H293,2)</f>
        <v>0</v>
      </c>
      <c r="BL293" s="14" t="s">
        <v>2955</v>
      </c>
      <c r="BM293" s="172" t="s">
        <v>3218</v>
      </c>
    </row>
    <row r="294" spans="1:65" s="2" customFormat="1">
      <c r="A294" s="31"/>
      <c r="B294" s="32"/>
      <c r="C294" s="33"/>
      <c r="D294" s="174" t="s">
        <v>143</v>
      </c>
      <c r="E294" s="33"/>
      <c r="F294" s="175" t="s">
        <v>3217</v>
      </c>
      <c r="G294" s="33"/>
      <c r="H294" s="33"/>
      <c r="I294" s="176"/>
      <c r="J294" s="33"/>
      <c r="K294" s="33"/>
      <c r="L294" s="36"/>
      <c r="M294" s="177"/>
      <c r="N294" s="178"/>
      <c r="O294" s="68"/>
      <c r="P294" s="68"/>
      <c r="Q294" s="68"/>
      <c r="R294" s="68"/>
      <c r="S294" s="68"/>
      <c r="T294" s="69"/>
      <c r="U294" s="31"/>
      <c r="V294" s="31"/>
      <c r="W294" s="31"/>
      <c r="X294" s="31"/>
      <c r="Y294" s="31"/>
      <c r="Z294" s="31"/>
      <c r="AA294" s="31"/>
      <c r="AB294" s="31"/>
      <c r="AC294" s="31"/>
      <c r="AD294" s="31"/>
      <c r="AE294" s="31"/>
      <c r="AT294" s="14" t="s">
        <v>143</v>
      </c>
      <c r="AU294" s="14" t="s">
        <v>78</v>
      </c>
    </row>
    <row r="295" spans="1:65" s="2" customFormat="1" ht="16.5" customHeight="1">
      <c r="A295" s="31"/>
      <c r="B295" s="32"/>
      <c r="C295" s="206" t="s">
        <v>589</v>
      </c>
      <c r="D295" s="206" t="s">
        <v>2897</v>
      </c>
      <c r="E295" s="207" t="s">
        <v>3219</v>
      </c>
      <c r="F295" s="208" t="s">
        <v>3220</v>
      </c>
      <c r="G295" s="209" t="s">
        <v>147</v>
      </c>
      <c r="H295" s="210">
        <v>10</v>
      </c>
      <c r="I295" s="211"/>
      <c r="J295" s="212">
        <f>ROUND(I295*H295,2)</f>
        <v>0</v>
      </c>
      <c r="K295" s="208" t="s">
        <v>139</v>
      </c>
      <c r="L295" s="213"/>
      <c r="M295" s="214" t="s">
        <v>1</v>
      </c>
      <c r="N295" s="215" t="s">
        <v>43</v>
      </c>
      <c r="O295" s="68"/>
      <c r="P295" s="170">
        <f>O295*H295</f>
        <v>0</v>
      </c>
      <c r="Q295" s="170">
        <v>7.4200000000000004E-3</v>
      </c>
      <c r="R295" s="170">
        <f>Q295*H295</f>
        <v>7.4200000000000002E-2</v>
      </c>
      <c r="S295" s="170">
        <v>0</v>
      </c>
      <c r="T295" s="171">
        <f>S295*H295</f>
        <v>0</v>
      </c>
      <c r="U295" s="31"/>
      <c r="V295" s="31"/>
      <c r="W295" s="31"/>
      <c r="X295" s="31"/>
      <c r="Y295" s="31"/>
      <c r="Z295" s="31"/>
      <c r="AA295" s="31"/>
      <c r="AB295" s="31"/>
      <c r="AC295" s="31"/>
      <c r="AD295" s="31"/>
      <c r="AE295" s="31"/>
      <c r="AR295" s="172" t="s">
        <v>2955</v>
      </c>
      <c r="AT295" s="172" t="s">
        <v>2897</v>
      </c>
      <c r="AU295" s="172" t="s">
        <v>78</v>
      </c>
      <c r="AY295" s="14" t="s">
        <v>141</v>
      </c>
      <c r="BE295" s="173">
        <f>IF(N295="základní",J295,0)</f>
        <v>0</v>
      </c>
      <c r="BF295" s="173">
        <f>IF(N295="snížená",J295,0)</f>
        <v>0</v>
      </c>
      <c r="BG295" s="173">
        <f>IF(N295="zákl. přenesená",J295,0)</f>
        <v>0</v>
      </c>
      <c r="BH295" s="173">
        <f>IF(N295="sníž. přenesená",J295,0)</f>
        <v>0</v>
      </c>
      <c r="BI295" s="173">
        <f>IF(N295="nulová",J295,0)</f>
        <v>0</v>
      </c>
      <c r="BJ295" s="14" t="s">
        <v>86</v>
      </c>
      <c r="BK295" s="173">
        <f>ROUND(I295*H295,2)</f>
        <v>0</v>
      </c>
      <c r="BL295" s="14" t="s">
        <v>2955</v>
      </c>
      <c r="BM295" s="172" t="s">
        <v>3221</v>
      </c>
    </row>
    <row r="296" spans="1:65" s="2" customFormat="1">
      <c r="A296" s="31"/>
      <c r="B296" s="32"/>
      <c r="C296" s="33"/>
      <c r="D296" s="174" t="s">
        <v>143</v>
      </c>
      <c r="E296" s="33"/>
      <c r="F296" s="175" t="s">
        <v>3220</v>
      </c>
      <c r="G296" s="33"/>
      <c r="H296" s="33"/>
      <c r="I296" s="176"/>
      <c r="J296" s="33"/>
      <c r="K296" s="33"/>
      <c r="L296" s="36"/>
      <c r="M296" s="177"/>
      <c r="N296" s="178"/>
      <c r="O296" s="68"/>
      <c r="P296" s="68"/>
      <c r="Q296" s="68"/>
      <c r="R296" s="68"/>
      <c r="S296" s="68"/>
      <c r="T296" s="69"/>
      <c r="U296" s="31"/>
      <c r="V296" s="31"/>
      <c r="W296" s="31"/>
      <c r="X296" s="31"/>
      <c r="Y296" s="31"/>
      <c r="Z296" s="31"/>
      <c r="AA296" s="31"/>
      <c r="AB296" s="31"/>
      <c r="AC296" s="31"/>
      <c r="AD296" s="31"/>
      <c r="AE296" s="31"/>
      <c r="AT296" s="14" t="s">
        <v>143</v>
      </c>
      <c r="AU296" s="14" t="s">
        <v>78</v>
      </c>
    </row>
    <row r="297" spans="1:65" s="2" customFormat="1" ht="16.5" customHeight="1">
      <c r="A297" s="31"/>
      <c r="B297" s="32"/>
      <c r="C297" s="206" t="s">
        <v>594</v>
      </c>
      <c r="D297" s="206" t="s">
        <v>2897</v>
      </c>
      <c r="E297" s="207" t="s">
        <v>3222</v>
      </c>
      <c r="F297" s="208" t="s">
        <v>3223</v>
      </c>
      <c r="G297" s="209" t="s">
        <v>147</v>
      </c>
      <c r="H297" s="210">
        <v>10</v>
      </c>
      <c r="I297" s="211"/>
      <c r="J297" s="212">
        <f>ROUND(I297*H297,2)</f>
        <v>0</v>
      </c>
      <c r="K297" s="208" t="s">
        <v>139</v>
      </c>
      <c r="L297" s="213"/>
      <c r="M297" s="214" t="s">
        <v>1</v>
      </c>
      <c r="N297" s="215" t="s">
        <v>43</v>
      </c>
      <c r="O297" s="68"/>
      <c r="P297" s="170">
        <f>O297*H297</f>
        <v>0</v>
      </c>
      <c r="Q297" s="170">
        <v>1.167E-2</v>
      </c>
      <c r="R297" s="170">
        <f>Q297*H297</f>
        <v>0.1167</v>
      </c>
      <c r="S297" s="170">
        <v>0</v>
      </c>
      <c r="T297" s="171">
        <f>S297*H297</f>
        <v>0</v>
      </c>
      <c r="U297" s="31"/>
      <c r="V297" s="31"/>
      <c r="W297" s="31"/>
      <c r="X297" s="31"/>
      <c r="Y297" s="31"/>
      <c r="Z297" s="31"/>
      <c r="AA297" s="31"/>
      <c r="AB297" s="31"/>
      <c r="AC297" s="31"/>
      <c r="AD297" s="31"/>
      <c r="AE297" s="31"/>
      <c r="AR297" s="172" t="s">
        <v>2955</v>
      </c>
      <c r="AT297" s="172" t="s">
        <v>2897</v>
      </c>
      <c r="AU297" s="172" t="s">
        <v>78</v>
      </c>
      <c r="AY297" s="14" t="s">
        <v>141</v>
      </c>
      <c r="BE297" s="173">
        <f>IF(N297="základní",J297,0)</f>
        <v>0</v>
      </c>
      <c r="BF297" s="173">
        <f>IF(N297="snížená",J297,0)</f>
        <v>0</v>
      </c>
      <c r="BG297" s="173">
        <f>IF(N297="zákl. přenesená",J297,0)</f>
        <v>0</v>
      </c>
      <c r="BH297" s="173">
        <f>IF(N297="sníž. přenesená",J297,0)</f>
        <v>0</v>
      </c>
      <c r="BI297" s="173">
        <f>IF(N297="nulová",J297,0)</f>
        <v>0</v>
      </c>
      <c r="BJ297" s="14" t="s">
        <v>86</v>
      </c>
      <c r="BK297" s="173">
        <f>ROUND(I297*H297,2)</f>
        <v>0</v>
      </c>
      <c r="BL297" s="14" t="s">
        <v>2955</v>
      </c>
      <c r="BM297" s="172" t="s">
        <v>3224</v>
      </c>
    </row>
    <row r="298" spans="1:65" s="2" customFormat="1">
      <c r="A298" s="31"/>
      <c r="B298" s="32"/>
      <c r="C298" s="33"/>
      <c r="D298" s="174" t="s">
        <v>143</v>
      </c>
      <c r="E298" s="33"/>
      <c r="F298" s="175" t="s">
        <v>3223</v>
      </c>
      <c r="G298" s="33"/>
      <c r="H298" s="33"/>
      <c r="I298" s="176"/>
      <c r="J298" s="33"/>
      <c r="K298" s="33"/>
      <c r="L298" s="36"/>
      <c r="M298" s="177"/>
      <c r="N298" s="178"/>
      <c r="O298" s="68"/>
      <c r="P298" s="68"/>
      <c r="Q298" s="68"/>
      <c r="R298" s="68"/>
      <c r="S298" s="68"/>
      <c r="T298" s="69"/>
      <c r="U298" s="31"/>
      <c r="V298" s="31"/>
      <c r="W298" s="31"/>
      <c r="X298" s="31"/>
      <c r="Y298" s="31"/>
      <c r="Z298" s="31"/>
      <c r="AA298" s="31"/>
      <c r="AB298" s="31"/>
      <c r="AC298" s="31"/>
      <c r="AD298" s="31"/>
      <c r="AE298" s="31"/>
      <c r="AT298" s="14" t="s">
        <v>143</v>
      </c>
      <c r="AU298" s="14" t="s">
        <v>78</v>
      </c>
    </row>
    <row r="299" spans="1:65" s="2" customFormat="1" ht="21.75" customHeight="1">
      <c r="A299" s="31"/>
      <c r="B299" s="32"/>
      <c r="C299" s="206" t="s">
        <v>601</v>
      </c>
      <c r="D299" s="206" t="s">
        <v>2897</v>
      </c>
      <c r="E299" s="207" t="s">
        <v>3225</v>
      </c>
      <c r="F299" s="208" t="s">
        <v>3226</v>
      </c>
      <c r="G299" s="209" t="s">
        <v>147</v>
      </c>
      <c r="H299" s="210">
        <v>10</v>
      </c>
      <c r="I299" s="211"/>
      <c r="J299" s="212">
        <f>ROUND(I299*H299,2)</f>
        <v>0</v>
      </c>
      <c r="K299" s="208" t="s">
        <v>139</v>
      </c>
      <c r="L299" s="213"/>
      <c r="M299" s="214" t="s">
        <v>1</v>
      </c>
      <c r="N299" s="215" t="s">
        <v>43</v>
      </c>
      <c r="O299" s="68"/>
      <c r="P299" s="170">
        <f>O299*H299</f>
        <v>0</v>
      </c>
      <c r="Q299" s="170">
        <v>1.8000000000000001E-4</v>
      </c>
      <c r="R299" s="170">
        <f>Q299*H299</f>
        <v>1.8000000000000002E-3</v>
      </c>
      <c r="S299" s="170">
        <v>0</v>
      </c>
      <c r="T299" s="171">
        <f>S299*H299</f>
        <v>0</v>
      </c>
      <c r="U299" s="31"/>
      <c r="V299" s="31"/>
      <c r="W299" s="31"/>
      <c r="X299" s="31"/>
      <c r="Y299" s="31"/>
      <c r="Z299" s="31"/>
      <c r="AA299" s="31"/>
      <c r="AB299" s="31"/>
      <c r="AC299" s="31"/>
      <c r="AD299" s="31"/>
      <c r="AE299" s="31"/>
      <c r="AR299" s="172" t="s">
        <v>2955</v>
      </c>
      <c r="AT299" s="172" t="s">
        <v>2897</v>
      </c>
      <c r="AU299" s="172" t="s">
        <v>78</v>
      </c>
      <c r="AY299" s="14" t="s">
        <v>141</v>
      </c>
      <c r="BE299" s="173">
        <f>IF(N299="základní",J299,0)</f>
        <v>0</v>
      </c>
      <c r="BF299" s="173">
        <f>IF(N299="snížená",J299,0)</f>
        <v>0</v>
      </c>
      <c r="BG299" s="173">
        <f>IF(N299="zákl. přenesená",J299,0)</f>
        <v>0</v>
      </c>
      <c r="BH299" s="173">
        <f>IF(N299="sníž. přenesená",J299,0)</f>
        <v>0</v>
      </c>
      <c r="BI299" s="173">
        <f>IF(N299="nulová",J299,0)</f>
        <v>0</v>
      </c>
      <c r="BJ299" s="14" t="s">
        <v>86</v>
      </c>
      <c r="BK299" s="173">
        <f>ROUND(I299*H299,2)</f>
        <v>0</v>
      </c>
      <c r="BL299" s="14" t="s">
        <v>2955</v>
      </c>
      <c r="BM299" s="172" t="s">
        <v>3227</v>
      </c>
    </row>
    <row r="300" spans="1:65" s="2" customFormat="1">
      <c r="A300" s="31"/>
      <c r="B300" s="32"/>
      <c r="C300" s="33"/>
      <c r="D300" s="174" t="s">
        <v>143</v>
      </c>
      <c r="E300" s="33"/>
      <c r="F300" s="175" t="s">
        <v>3226</v>
      </c>
      <c r="G300" s="33"/>
      <c r="H300" s="33"/>
      <c r="I300" s="176"/>
      <c r="J300" s="33"/>
      <c r="K300" s="33"/>
      <c r="L300" s="36"/>
      <c r="M300" s="177"/>
      <c r="N300" s="178"/>
      <c r="O300" s="68"/>
      <c r="P300" s="68"/>
      <c r="Q300" s="68"/>
      <c r="R300" s="68"/>
      <c r="S300" s="68"/>
      <c r="T300" s="69"/>
      <c r="U300" s="31"/>
      <c r="V300" s="31"/>
      <c r="W300" s="31"/>
      <c r="X300" s="31"/>
      <c r="Y300" s="31"/>
      <c r="Z300" s="31"/>
      <c r="AA300" s="31"/>
      <c r="AB300" s="31"/>
      <c r="AC300" s="31"/>
      <c r="AD300" s="31"/>
      <c r="AE300" s="31"/>
      <c r="AT300" s="14" t="s">
        <v>143</v>
      </c>
      <c r="AU300" s="14" t="s">
        <v>78</v>
      </c>
    </row>
    <row r="301" spans="1:65" s="2" customFormat="1" ht="24.2" customHeight="1">
      <c r="A301" s="31"/>
      <c r="B301" s="32"/>
      <c r="C301" s="206" t="s">
        <v>606</v>
      </c>
      <c r="D301" s="206" t="s">
        <v>2897</v>
      </c>
      <c r="E301" s="207" t="s">
        <v>3228</v>
      </c>
      <c r="F301" s="208" t="s">
        <v>3229</v>
      </c>
      <c r="G301" s="209" t="s">
        <v>147</v>
      </c>
      <c r="H301" s="210">
        <v>10</v>
      </c>
      <c r="I301" s="211"/>
      <c r="J301" s="212">
        <f>ROUND(I301*H301,2)</f>
        <v>0</v>
      </c>
      <c r="K301" s="208" t="s">
        <v>139</v>
      </c>
      <c r="L301" s="213"/>
      <c r="M301" s="214" t="s">
        <v>1</v>
      </c>
      <c r="N301" s="215" t="s">
        <v>43</v>
      </c>
      <c r="O301" s="68"/>
      <c r="P301" s="170">
        <f>O301*H301</f>
        <v>0</v>
      </c>
      <c r="Q301" s="170">
        <v>8.0000000000000007E-5</v>
      </c>
      <c r="R301" s="170">
        <f>Q301*H301</f>
        <v>8.0000000000000004E-4</v>
      </c>
      <c r="S301" s="170">
        <v>0</v>
      </c>
      <c r="T301" s="171">
        <f>S301*H301</f>
        <v>0</v>
      </c>
      <c r="U301" s="31"/>
      <c r="V301" s="31"/>
      <c r="W301" s="31"/>
      <c r="X301" s="31"/>
      <c r="Y301" s="31"/>
      <c r="Z301" s="31"/>
      <c r="AA301" s="31"/>
      <c r="AB301" s="31"/>
      <c r="AC301" s="31"/>
      <c r="AD301" s="31"/>
      <c r="AE301" s="31"/>
      <c r="AR301" s="172" t="s">
        <v>2955</v>
      </c>
      <c r="AT301" s="172" t="s">
        <v>2897</v>
      </c>
      <c r="AU301" s="172" t="s">
        <v>78</v>
      </c>
      <c r="AY301" s="14" t="s">
        <v>141</v>
      </c>
      <c r="BE301" s="173">
        <f>IF(N301="základní",J301,0)</f>
        <v>0</v>
      </c>
      <c r="BF301" s="173">
        <f>IF(N301="snížená",J301,0)</f>
        <v>0</v>
      </c>
      <c r="BG301" s="173">
        <f>IF(N301="zákl. přenesená",J301,0)</f>
        <v>0</v>
      </c>
      <c r="BH301" s="173">
        <f>IF(N301="sníž. přenesená",J301,0)</f>
        <v>0</v>
      </c>
      <c r="BI301" s="173">
        <f>IF(N301="nulová",J301,0)</f>
        <v>0</v>
      </c>
      <c r="BJ301" s="14" t="s">
        <v>86</v>
      </c>
      <c r="BK301" s="173">
        <f>ROUND(I301*H301,2)</f>
        <v>0</v>
      </c>
      <c r="BL301" s="14" t="s">
        <v>2955</v>
      </c>
      <c r="BM301" s="172" t="s">
        <v>3230</v>
      </c>
    </row>
    <row r="302" spans="1:65" s="2" customFormat="1">
      <c r="A302" s="31"/>
      <c r="B302" s="32"/>
      <c r="C302" s="33"/>
      <c r="D302" s="174" t="s">
        <v>143</v>
      </c>
      <c r="E302" s="33"/>
      <c r="F302" s="175" t="s">
        <v>3229</v>
      </c>
      <c r="G302" s="33"/>
      <c r="H302" s="33"/>
      <c r="I302" s="176"/>
      <c r="J302" s="33"/>
      <c r="K302" s="33"/>
      <c r="L302" s="36"/>
      <c r="M302" s="177"/>
      <c r="N302" s="178"/>
      <c r="O302" s="68"/>
      <c r="P302" s="68"/>
      <c r="Q302" s="68"/>
      <c r="R302" s="68"/>
      <c r="S302" s="68"/>
      <c r="T302" s="69"/>
      <c r="U302" s="31"/>
      <c r="V302" s="31"/>
      <c r="W302" s="31"/>
      <c r="X302" s="31"/>
      <c r="Y302" s="31"/>
      <c r="Z302" s="31"/>
      <c r="AA302" s="31"/>
      <c r="AB302" s="31"/>
      <c r="AC302" s="31"/>
      <c r="AD302" s="31"/>
      <c r="AE302" s="31"/>
      <c r="AT302" s="14" t="s">
        <v>143</v>
      </c>
      <c r="AU302" s="14" t="s">
        <v>78</v>
      </c>
    </row>
    <row r="303" spans="1:65" s="2" customFormat="1" ht="24.2" customHeight="1">
      <c r="A303" s="31"/>
      <c r="B303" s="32"/>
      <c r="C303" s="206" t="s">
        <v>611</v>
      </c>
      <c r="D303" s="206" t="s">
        <v>2897</v>
      </c>
      <c r="E303" s="207" t="s">
        <v>3231</v>
      </c>
      <c r="F303" s="208" t="s">
        <v>3232</v>
      </c>
      <c r="G303" s="209" t="s">
        <v>147</v>
      </c>
      <c r="H303" s="210">
        <v>10</v>
      </c>
      <c r="I303" s="211"/>
      <c r="J303" s="212">
        <f>ROUND(I303*H303,2)</f>
        <v>0</v>
      </c>
      <c r="K303" s="208" t="s">
        <v>139</v>
      </c>
      <c r="L303" s="213"/>
      <c r="M303" s="214" t="s">
        <v>1</v>
      </c>
      <c r="N303" s="215" t="s">
        <v>43</v>
      </c>
      <c r="O303" s="68"/>
      <c r="P303" s="170">
        <f>O303*H303</f>
        <v>0</v>
      </c>
      <c r="Q303" s="170">
        <v>9.0000000000000006E-5</v>
      </c>
      <c r="R303" s="170">
        <f>Q303*H303</f>
        <v>9.0000000000000008E-4</v>
      </c>
      <c r="S303" s="170">
        <v>0</v>
      </c>
      <c r="T303" s="171">
        <f>S303*H303</f>
        <v>0</v>
      </c>
      <c r="U303" s="31"/>
      <c r="V303" s="31"/>
      <c r="W303" s="31"/>
      <c r="X303" s="31"/>
      <c r="Y303" s="31"/>
      <c r="Z303" s="31"/>
      <c r="AA303" s="31"/>
      <c r="AB303" s="31"/>
      <c r="AC303" s="31"/>
      <c r="AD303" s="31"/>
      <c r="AE303" s="31"/>
      <c r="AR303" s="172" t="s">
        <v>2955</v>
      </c>
      <c r="AT303" s="172" t="s">
        <v>2897</v>
      </c>
      <c r="AU303" s="172" t="s">
        <v>78</v>
      </c>
      <c r="AY303" s="14" t="s">
        <v>141</v>
      </c>
      <c r="BE303" s="173">
        <f>IF(N303="základní",J303,0)</f>
        <v>0</v>
      </c>
      <c r="BF303" s="173">
        <f>IF(N303="snížená",J303,0)</f>
        <v>0</v>
      </c>
      <c r="BG303" s="173">
        <f>IF(N303="zákl. přenesená",J303,0)</f>
        <v>0</v>
      </c>
      <c r="BH303" s="173">
        <f>IF(N303="sníž. přenesená",J303,0)</f>
        <v>0</v>
      </c>
      <c r="BI303" s="173">
        <f>IF(N303="nulová",J303,0)</f>
        <v>0</v>
      </c>
      <c r="BJ303" s="14" t="s">
        <v>86</v>
      </c>
      <c r="BK303" s="173">
        <f>ROUND(I303*H303,2)</f>
        <v>0</v>
      </c>
      <c r="BL303" s="14" t="s">
        <v>2955</v>
      </c>
      <c r="BM303" s="172" t="s">
        <v>3233</v>
      </c>
    </row>
    <row r="304" spans="1:65" s="2" customFormat="1">
      <c r="A304" s="31"/>
      <c r="B304" s="32"/>
      <c r="C304" s="33"/>
      <c r="D304" s="174" t="s">
        <v>143</v>
      </c>
      <c r="E304" s="33"/>
      <c r="F304" s="175" t="s">
        <v>3232</v>
      </c>
      <c r="G304" s="33"/>
      <c r="H304" s="33"/>
      <c r="I304" s="176"/>
      <c r="J304" s="33"/>
      <c r="K304" s="33"/>
      <c r="L304" s="36"/>
      <c r="M304" s="177"/>
      <c r="N304" s="178"/>
      <c r="O304" s="68"/>
      <c r="P304" s="68"/>
      <c r="Q304" s="68"/>
      <c r="R304" s="68"/>
      <c r="S304" s="68"/>
      <c r="T304" s="69"/>
      <c r="U304" s="31"/>
      <c r="V304" s="31"/>
      <c r="W304" s="31"/>
      <c r="X304" s="31"/>
      <c r="Y304" s="31"/>
      <c r="Z304" s="31"/>
      <c r="AA304" s="31"/>
      <c r="AB304" s="31"/>
      <c r="AC304" s="31"/>
      <c r="AD304" s="31"/>
      <c r="AE304" s="31"/>
      <c r="AT304" s="14" t="s">
        <v>143</v>
      </c>
      <c r="AU304" s="14" t="s">
        <v>78</v>
      </c>
    </row>
    <row r="305" spans="1:65" s="2" customFormat="1" ht="16.5" customHeight="1">
      <c r="A305" s="31"/>
      <c r="B305" s="32"/>
      <c r="C305" s="206" t="s">
        <v>616</v>
      </c>
      <c r="D305" s="206" t="s">
        <v>2897</v>
      </c>
      <c r="E305" s="207" t="s">
        <v>3234</v>
      </c>
      <c r="F305" s="208" t="s">
        <v>3235</v>
      </c>
      <c r="G305" s="209" t="s">
        <v>172</v>
      </c>
      <c r="H305" s="210">
        <v>60</v>
      </c>
      <c r="I305" s="211"/>
      <c r="J305" s="212">
        <f>ROUND(I305*H305,2)</f>
        <v>0</v>
      </c>
      <c r="K305" s="208" t="s">
        <v>139</v>
      </c>
      <c r="L305" s="213"/>
      <c r="M305" s="214" t="s">
        <v>1</v>
      </c>
      <c r="N305" s="215" t="s">
        <v>43</v>
      </c>
      <c r="O305" s="68"/>
      <c r="P305" s="170">
        <f>O305*H305</f>
        <v>0</v>
      </c>
      <c r="Q305" s="170">
        <v>1E-3</v>
      </c>
      <c r="R305" s="170">
        <f>Q305*H305</f>
        <v>0.06</v>
      </c>
      <c r="S305" s="170">
        <v>0</v>
      </c>
      <c r="T305" s="171">
        <f>S305*H305</f>
        <v>0</v>
      </c>
      <c r="U305" s="31"/>
      <c r="V305" s="31"/>
      <c r="W305" s="31"/>
      <c r="X305" s="31"/>
      <c r="Y305" s="31"/>
      <c r="Z305" s="31"/>
      <c r="AA305" s="31"/>
      <c r="AB305" s="31"/>
      <c r="AC305" s="31"/>
      <c r="AD305" s="31"/>
      <c r="AE305" s="31"/>
      <c r="AR305" s="172" t="s">
        <v>2955</v>
      </c>
      <c r="AT305" s="172" t="s">
        <v>2897</v>
      </c>
      <c r="AU305" s="172" t="s">
        <v>78</v>
      </c>
      <c r="AY305" s="14" t="s">
        <v>141</v>
      </c>
      <c r="BE305" s="173">
        <f>IF(N305="základní",J305,0)</f>
        <v>0</v>
      </c>
      <c r="BF305" s="173">
        <f>IF(N305="snížená",J305,0)</f>
        <v>0</v>
      </c>
      <c r="BG305" s="173">
        <f>IF(N305="zákl. přenesená",J305,0)</f>
        <v>0</v>
      </c>
      <c r="BH305" s="173">
        <f>IF(N305="sníž. přenesená",J305,0)</f>
        <v>0</v>
      </c>
      <c r="BI305" s="173">
        <f>IF(N305="nulová",J305,0)</f>
        <v>0</v>
      </c>
      <c r="BJ305" s="14" t="s">
        <v>86</v>
      </c>
      <c r="BK305" s="173">
        <f>ROUND(I305*H305,2)</f>
        <v>0</v>
      </c>
      <c r="BL305" s="14" t="s">
        <v>2955</v>
      </c>
      <c r="BM305" s="172" t="s">
        <v>3236</v>
      </c>
    </row>
    <row r="306" spans="1:65" s="2" customFormat="1">
      <c r="A306" s="31"/>
      <c r="B306" s="32"/>
      <c r="C306" s="33"/>
      <c r="D306" s="174" t="s">
        <v>143</v>
      </c>
      <c r="E306" s="33"/>
      <c r="F306" s="175" t="s">
        <v>3235</v>
      </c>
      <c r="G306" s="33"/>
      <c r="H306" s="33"/>
      <c r="I306" s="176"/>
      <c r="J306" s="33"/>
      <c r="K306" s="33"/>
      <c r="L306" s="36"/>
      <c r="M306" s="177"/>
      <c r="N306" s="178"/>
      <c r="O306" s="68"/>
      <c r="P306" s="68"/>
      <c r="Q306" s="68"/>
      <c r="R306" s="68"/>
      <c r="S306" s="68"/>
      <c r="T306" s="69"/>
      <c r="U306" s="31"/>
      <c r="V306" s="31"/>
      <c r="W306" s="31"/>
      <c r="X306" s="31"/>
      <c r="Y306" s="31"/>
      <c r="Z306" s="31"/>
      <c r="AA306" s="31"/>
      <c r="AB306" s="31"/>
      <c r="AC306" s="31"/>
      <c r="AD306" s="31"/>
      <c r="AE306" s="31"/>
      <c r="AT306" s="14" t="s">
        <v>143</v>
      </c>
      <c r="AU306" s="14" t="s">
        <v>78</v>
      </c>
    </row>
    <row r="307" spans="1:65" s="2" customFormat="1" ht="16.5" customHeight="1">
      <c r="A307" s="31"/>
      <c r="B307" s="32"/>
      <c r="C307" s="206" t="s">
        <v>621</v>
      </c>
      <c r="D307" s="206" t="s">
        <v>2897</v>
      </c>
      <c r="E307" s="207" t="s">
        <v>3237</v>
      </c>
      <c r="F307" s="208" t="s">
        <v>3238</v>
      </c>
      <c r="G307" s="209" t="s">
        <v>147</v>
      </c>
      <c r="H307" s="210">
        <v>10</v>
      </c>
      <c r="I307" s="211"/>
      <c r="J307" s="212">
        <f>ROUND(I307*H307,2)</f>
        <v>0</v>
      </c>
      <c r="K307" s="208" t="s">
        <v>139</v>
      </c>
      <c r="L307" s="213"/>
      <c r="M307" s="214" t="s">
        <v>1</v>
      </c>
      <c r="N307" s="215" t="s">
        <v>43</v>
      </c>
      <c r="O307" s="68"/>
      <c r="P307" s="170">
        <f>O307*H307</f>
        <v>0</v>
      </c>
      <c r="Q307" s="170">
        <v>1.004E-2</v>
      </c>
      <c r="R307" s="170">
        <f>Q307*H307</f>
        <v>0.1004</v>
      </c>
      <c r="S307" s="170">
        <v>0</v>
      </c>
      <c r="T307" s="171">
        <f>S307*H307</f>
        <v>0</v>
      </c>
      <c r="U307" s="31"/>
      <c r="V307" s="31"/>
      <c r="W307" s="31"/>
      <c r="X307" s="31"/>
      <c r="Y307" s="31"/>
      <c r="Z307" s="31"/>
      <c r="AA307" s="31"/>
      <c r="AB307" s="31"/>
      <c r="AC307" s="31"/>
      <c r="AD307" s="31"/>
      <c r="AE307" s="31"/>
      <c r="AR307" s="172" t="s">
        <v>2955</v>
      </c>
      <c r="AT307" s="172" t="s">
        <v>2897</v>
      </c>
      <c r="AU307" s="172" t="s">
        <v>78</v>
      </c>
      <c r="AY307" s="14" t="s">
        <v>141</v>
      </c>
      <c r="BE307" s="173">
        <f>IF(N307="základní",J307,0)</f>
        <v>0</v>
      </c>
      <c r="BF307" s="173">
        <f>IF(N307="snížená",J307,0)</f>
        <v>0</v>
      </c>
      <c r="BG307" s="173">
        <f>IF(N307="zákl. přenesená",J307,0)</f>
        <v>0</v>
      </c>
      <c r="BH307" s="173">
        <f>IF(N307="sníž. přenesená",J307,0)</f>
        <v>0</v>
      </c>
      <c r="BI307" s="173">
        <f>IF(N307="nulová",J307,0)</f>
        <v>0</v>
      </c>
      <c r="BJ307" s="14" t="s">
        <v>86</v>
      </c>
      <c r="BK307" s="173">
        <f>ROUND(I307*H307,2)</f>
        <v>0</v>
      </c>
      <c r="BL307" s="14" t="s">
        <v>2955</v>
      </c>
      <c r="BM307" s="172" t="s">
        <v>3239</v>
      </c>
    </row>
    <row r="308" spans="1:65" s="2" customFormat="1">
      <c r="A308" s="31"/>
      <c r="B308" s="32"/>
      <c r="C308" s="33"/>
      <c r="D308" s="174" t="s">
        <v>143</v>
      </c>
      <c r="E308" s="33"/>
      <c r="F308" s="175" t="s">
        <v>3238</v>
      </c>
      <c r="G308" s="33"/>
      <c r="H308" s="33"/>
      <c r="I308" s="176"/>
      <c r="J308" s="33"/>
      <c r="K308" s="33"/>
      <c r="L308" s="36"/>
      <c r="M308" s="177"/>
      <c r="N308" s="178"/>
      <c r="O308" s="68"/>
      <c r="P308" s="68"/>
      <c r="Q308" s="68"/>
      <c r="R308" s="68"/>
      <c r="S308" s="68"/>
      <c r="T308" s="69"/>
      <c r="U308" s="31"/>
      <c r="V308" s="31"/>
      <c r="W308" s="31"/>
      <c r="X308" s="31"/>
      <c r="Y308" s="31"/>
      <c r="Z308" s="31"/>
      <c r="AA308" s="31"/>
      <c r="AB308" s="31"/>
      <c r="AC308" s="31"/>
      <c r="AD308" s="31"/>
      <c r="AE308" s="31"/>
      <c r="AT308" s="14" t="s">
        <v>143</v>
      </c>
      <c r="AU308" s="14" t="s">
        <v>78</v>
      </c>
    </row>
    <row r="309" spans="1:65" s="2" customFormat="1" ht="16.5" customHeight="1">
      <c r="A309" s="31"/>
      <c r="B309" s="32"/>
      <c r="C309" s="206" t="s">
        <v>626</v>
      </c>
      <c r="D309" s="206" t="s">
        <v>2897</v>
      </c>
      <c r="E309" s="207" t="s">
        <v>3240</v>
      </c>
      <c r="F309" s="208" t="s">
        <v>3241</v>
      </c>
      <c r="G309" s="209" t="s">
        <v>147</v>
      </c>
      <c r="H309" s="210">
        <v>10</v>
      </c>
      <c r="I309" s="211"/>
      <c r="J309" s="212">
        <f>ROUND(I309*H309,2)</f>
        <v>0</v>
      </c>
      <c r="K309" s="208" t="s">
        <v>139</v>
      </c>
      <c r="L309" s="213"/>
      <c r="M309" s="214" t="s">
        <v>1</v>
      </c>
      <c r="N309" s="215" t="s">
        <v>43</v>
      </c>
      <c r="O309" s="68"/>
      <c r="P309" s="170">
        <f>O309*H309</f>
        <v>0</v>
      </c>
      <c r="Q309" s="170">
        <v>1.0059999999999999E-2</v>
      </c>
      <c r="R309" s="170">
        <f>Q309*H309</f>
        <v>0.10059999999999999</v>
      </c>
      <c r="S309" s="170">
        <v>0</v>
      </c>
      <c r="T309" s="171">
        <f>S309*H309</f>
        <v>0</v>
      </c>
      <c r="U309" s="31"/>
      <c r="V309" s="31"/>
      <c r="W309" s="31"/>
      <c r="X309" s="31"/>
      <c r="Y309" s="31"/>
      <c r="Z309" s="31"/>
      <c r="AA309" s="31"/>
      <c r="AB309" s="31"/>
      <c r="AC309" s="31"/>
      <c r="AD309" s="31"/>
      <c r="AE309" s="31"/>
      <c r="AR309" s="172" t="s">
        <v>2955</v>
      </c>
      <c r="AT309" s="172" t="s">
        <v>2897</v>
      </c>
      <c r="AU309" s="172" t="s">
        <v>78</v>
      </c>
      <c r="AY309" s="14" t="s">
        <v>141</v>
      </c>
      <c r="BE309" s="173">
        <f>IF(N309="základní",J309,0)</f>
        <v>0</v>
      </c>
      <c r="BF309" s="173">
        <f>IF(N309="snížená",J309,0)</f>
        <v>0</v>
      </c>
      <c r="BG309" s="173">
        <f>IF(N309="zákl. přenesená",J309,0)</f>
        <v>0</v>
      </c>
      <c r="BH309" s="173">
        <f>IF(N309="sníž. přenesená",J309,0)</f>
        <v>0</v>
      </c>
      <c r="BI309" s="173">
        <f>IF(N309="nulová",J309,0)</f>
        <v>0</v>
      </c>
      <c r="BJ309" s="14" t="s">
        <v>86</v>
      </c>
      <c r="BK309" s="173">
        <f>ROUND(I309*H309,2)</f>
        <v>0</v>
      </c>
      <c r="BL309" s="14" t="s">
        <v>2955</v>
      </c>
      <c r="BM309" s="172" t="s">
        <v>3242</v>
      </c>
    </row>
    <row r="310" spans="1:65" s="2" customFormat="1">
      <c r="A310" s="31"/>
      <c r="B310" s="32"/>
      <c r="C310" s="33"/>
      <c r="D310" s="174" t="s">
        <v>143</v>
      </c>
      <c r="E310" s="33"/>
      <c r="F310" s="175" t="s">
        <v>3241</v>
      </c>
      <c r="G310" s="33"/>
      <c r="H310" s="33"/>
      <c r="I310" s="176"/>
      <c r="J310" s="33"/>
      <c r="K310" s="33"/>
      <c r="L310" s="36"/>
      <c r="M310" s="177"/>
      <c r="N310" s="178"/>
      <c r="O310" s="68"/>
      <c r="P310" s="68"/>
      <c r="Q310" s="68"/>
      <c r="R310" s="68"/>
      <c r="S310" s="68"/>
      <c r="T310" s="69"/>
      <c r="U310" s="31"/>
      <c r="V310" s="31"/>
      <c r="W310" s="31"/>
      <c r="X310" s="31"/>
      <c r="Y310" s="31"/>
      <c r="Z310" s="31"/>
      <c r="AA310" s="31"/>
      <c r="AB310" s="31"/>
      <c r="AC310" s="31"/>
      <c r="AD310" s="31"/>
      <c r="AE310" s="31"/>
      <c r="AT310" s="14" t="s">
        <v>143</v>
      </c>
      <c r="AU310" s="14" t="s">
        <v>78</v>
      </c>
    </row>
    <row r="311" spans="1:65" s="2" customFormat="1" ht="16.5" customHeight="1">
      <c r="A311" s="31"/>
      <c r="B311" s="32"/>
      <c r="C311" s="206" t="s">
        <v>631</v>
      </c>
      <c r="D311" s="206" t="s">
        <v>2897</v>
      </c>
      <c r="E311" s="207" t="s">
        <v>3243</v>
      </c>
      <c r="F311" s="208" t="s">
        <v>3244</v>
      </c>
      <c r="G311" s="209" t="s">
        <v>147</v>
      </c>
      <c r="H311" s="210">
        <v>10</v>
      </c>
      <c r="I311" s="211"/>
      <c r="J311" s="212">
        <f>ROUND(I311*H311,2)</f>
        <v>0</v>
      </c>
      <c r="K311" s="208" t="s">
        <v>139</v>
      </c>
      <c r="L311" s="213"/>
      <c r="M311" s="214" t="s">
        <v>1</v>
      </c>
      <c r="N311" s="215" t="s">
        <v>43</v>
      </c>
      <c r="O311" s="68"/>
      <c r="P311" s="170">
        <f>O311*H311</f>
        <v>0</v>
      </c>
      <c r="Q311" s="170">
        <v>1.0030000000000001E-2</v>
      </c>
      <c r="R311" s="170">
        <f>Q311*H311</f>
        <v>0.1003</v>
      </c>
      <c r="S311" s="170">
        <v>0</v>
      </c>
      <c r="T311" s="171">
        <f>S311*H311</f>
        <v>0</v>
      </c>
      <c r="U311" s="31"/>
      <c r="V311" s="31"/>
      <c r="W311" s="31"/>
      <c r="X311" s="31"/>
      <c r="Y311" s="31"/>
      <c r="Z311" s="31"/>
      <c r="AA311" s="31"/>
      <c r="AB311" s="31"/>
      <c r="AC311" s="31"/>
      <c r="AD311" s="31"/>
      <c r="AE311" s="31"/>
      <c r="AR311" s="172" t="s">
        <v>2955</v>
      </c>
      <c r="AT311" s="172" t="s">
        <v>2897</v>
      </c>
      <c r="AU311" s="172" t="s">
        <v>78</v>
      </c>
      <c r="AY311" s="14" t="s">
        <v>141</v>
      </c>
      <c r="BE311" s="173">
        <f>IF(N311="základní",J311,0)</f>
        <v>0</v>
      </c>
      <c r="BF311" s="173">
        <f>IF(N311="snížená",J311,0)</f>
        <v>0</v>
      </c>
      <c r="BG311" s="173">
        <f>IF(N311="zákl. přenesená",J311,0)</f>
        <v>0</v>
      </c>
      <c r="BH311" s="173">
        <f>IF(N311="sníž. přenesená",J311,0)</f>
        <v>0</v>
      </c>
      <c r="BI311" s="173">
        <f>IF(N311="nulová",J311,0)</f>
        <v>0</v>
      </c>
      <c r="BJ311" s="14" t="s">
        <v>86</v>
      </c>
      <c r="BK311" s="173">
        <f>ROUND(I311*H311,2)</f>
        <v>0</v>
      </c>
      <c r="BL311" s="14" t="s">
        <v>2955</v>
      </c>
      <c r="BM311" s="172" t="s">
        <v>3245</v>
      </c>
    </row>
    <row r="312" spans="1:65" s="2" customFormat="1">
      <c r="A312" s="31"/>
      <c r="B312" s="32"/>
      <c r="C312" s="33"/>
      <c r="D312" s="174" t="s">
        <v>143</v>
      </c>
      <c r="E312" s="33"/>
      <c r="F312" s="175" t="s">
        <v>3244</v>
      </c>
      <c r="G312" s="33"/>
      <c r="H312" s="33"/>
      <c r="I312" s="176"/>
      <c r="J312" s="33"/>
      <c r="K312" s="33"/>
      <c r="L312" s="36"/>
      <c r="M312" s="177"/>
      <c r="N312" s="178"/>
      <c r="O312" s="68"/>
      <c r="P312" s="68"/>
      <c r="Q312" s="68"/>
      <c r="R312" s="68"/>
      <c r="S312" s="68"/>
      <c r="T312" s="69"/>
      <c r="U312" s="31"/>
      <c r="V312" s="31"/>
      <c r="W312" s="31"/>
      <c r="X312" s="31"/>
      <c r="Y312" s="31"/>
      <c r="Z312" s="31"/>
      <c r="AA312" s="31"/>
      <c r="AB312" s="31"/>
      <c r="AC312" s="31"/>
      <c r="AD312" s="31"/>
      <c r="AE312" s="31"/>
      <c r="AT312" s="14" t="s">
        <v>143</v>
      </c>
      <c r="AU312" s="14" t="s">
        <v>78</v>
      </c>
    </row>
    <row r="313" spans="1:65" s="2" customFormat="1" ht="16.5" customHeight="1">
      <c r="A313" s="31"/>
      <c r="B313" s="32"/>
      <c r="C313" s="206" t="s">
        <v>636</v>
      </c>
      <c r="D313" s="206" t="s">
        <v>2897</v>
      </c>
      <c r="E313" s="207" t="s">
        <v>3246</v>
      </c>
      <c r="F313" s="208" t="s">
        <v>3247</v>
      </c>
      <c r="G313" s="209" t="s">
        <v>147</v>
      </c>
      <c r="H313" s="210">
        <v>10</v>
      </c>
      <c r="I313" s="211"/>
      <c r="J313" s="212">
        <f>ROUND(I313*H313,2)</f>
        <v>0</v>
      </c>
      <c r="K313" s="208" t="s">
        <v>139</v>
      </c>
      <c r="L313" s="213"/>
      <c r="M313" s="214" t="s">
        <v>1</v>
      </c>
      <c r="N313" s="215" t="s">
        <v>43</v>
      </c>
      <c r="O313" s="68"/>
      <c r="P313" s="170">
        <f>O313*H313</f>
        <v>0</v>
      </c>
      <c r="Q313" s="170">
        <v>1.0030000000000001E-2</v>
      </c>
      <c r="R313" s="170">
        <f>Q313*H313</f>
        <v>0.1003</v>
      </c>
      <c r="S313" s="170">
        <v>0</v>
      </c>
      <c r="T313" s="171">
        <f>S313*H313</f>
        <v>0</v>
      </c>
      <c r="U313" s="31"/>
      <c r="V313" s="31"/>
      <c r="W313" s="31"/>
      <c r="X313" s="31"/>
      <c r="Y313" s="31"/>
      <c r="Z313" s="31"/>
      <c r="AA313" s="31"/>
      <c r="AB313" s="31"/>
      <c r="AC313" s="31"/>
      <c r="AD313" s="31"/>
      <c r="AE313" s="31"/>
      <c r="AR313" s="172" t="s">
        <v>2955</v>
      </c>
      <c r="AT313" s="172" t="s">
        <v>2897</v>
      </c>
      <c r="AU313" s="172" t="s">
        <v>78</v>
      </c>
      <c r="AY313" s="14" t="s">
        <v>141</v>
      </c>
      <c r="BE313" s="173">
        <f>IF(N313="základní",J313,0)</f>
        <v>0</v>
      </c>
      <c r="BF313" s="173">
        <f>IF(N313="snížená",J313,0)</f>
        <v>0</v>
      </c>
      <c r="BG313" s="173">
        <f>IF(N313="zákl. přenesená",J313,0)</f>
        <v>0</v>
      </c>
      <c r="BH313" s="173">
        <f>IF(N313="sníž. přenesená",J313,0)</f>
        <v>0</v>
      </c>
      <c r="BI313" s="173">
        <f>IF(N313="nulová",J313,0)</f>
        <v>0</v>
      </c>
      <c r="BJ313" s="14" t="s">
        <v>86</v>
      </c>
      <c r="BK313" s="173">
        <f>ROUND(I313*H313,2)</f>
        <v>0</v>
      </c>
      <c r="BL313" s="14" t="s">
        <v>2955</v>
      </c>
      <c r="BM313" s="172" t="s">
        <v>3248</v>
      </c>
    </row>
    <row r="314" spans="1:65" s="2" customFormat="1">
      <c r="A314" s="31"/>
      <c r="B314" s="32"/>
      <c r="C314" s="33"/>
      <c r="D314" s="174" t="s">
        <v>143</v>
      </c>
      <c r="E314" s="33"/>
      <c r="F314" s="175" t="s">
        <v>3247</v>
      </c>
      <c r="G314" s="33"/>
      <c r="H314" s="33"/>
      <c r="I314" s="176"/>
      <c r="J314" s="33"/>
      <c r="K314" s="33"/>
      <c r="L314" s="36"/>
      <c r="M314" s="177"/>
      <c r="N314" s="178"/>
      <c r="O314" s="68"/>
      <c r="P314" s="68"/>
      <c r="Q314" s="68"/>
      <c r="R314" s="68"/>
      <c r="S314" s="68"/>
      <c r="T314" s="69"/>
      <c r="U314" s="31"/>
      <c r="V314" s="31"/>
      <c r="W314" s="31"/>
      <c r="X314" s="31"/>
      <c r="Y314" s="31"/>
      <c r="Z314" s="31"/>
      <c r="AA314" s="31"/>
      <c r="AB314" s="31"/>
      <c r="AC314" s="31"/>
      <c r="AD314" s="31"/>
      <c r="AE314" s="31"/>
      <c r="AT314" s="14" t="s">
        <v>143</v>
      </c>
      <c r="AU314" s="14" t="s">
        <v>78</v>
      </c>
    </row>
    <row r="315" spans="1:65" s="2" customFormat="1" ht="16.5" customHeight="1">
      <c r="A315" s="31"/>
      <c r="B315" s="32"/>
      <c r="C315" s="206" t="s">
        <v>642</v>
      </c>
      <c r="D315" s="206" t="s">
        <v>2897</v>
      </c>
      <c r="E315" s="207" t="s">
        <v>3249</v>
      </c>
      <c r="F315" s="208" t="s">
        <v>3250</v>
      </c>
      <c r="G315" s="209" t="s">
        <v>147</v>
      </c>
      <c r="H315" s="210">
        <v>10</v>
      </c>
      <c r="I315" s="211"/>
      <c r="J315" s="212">
        <f>ROUND(I315*H315,2)</f>
        <v>0</v>
      </c>
      <c r="K315" s="208" t="s">
        <v>139</v>
      </c>
      <c r="L315" s="213"/>
      <c r="M315" s="214" t="s">
        <v>1</v>
      </c>
      <c r="N315" s="215" t="s">
        <v>43</v>
      </c>
      <c r="O315" s="68"/>
      <c r="P315" s="170">
        <f>O315*H315</f>
        <v>0</v>
      </c>
      <c r="Q315" s="170">
        <v>1.0059999999999999E-2</v>
      </c>
      <c r="R315" s="170">
        <f>Q315*H315</f>
        <v>0.10059999999999999</v>
      </c>
      <c r="S315" s="170">
        <v>0</v>
      </c>
      <c r="T315" s="171">
        <f>S315*H315</f>
        <v>0</v>
      </c>
      <c r="U315" s="31"/>
      <c r="V315" s="31"/>
      <c r="W315" s="31"/>
      <c r="X315" s="31"/>
      <c r="Y315" s="31"/>
      <c r="Z315" s="31"/>
      <c r="AA315" s="31"/>
      <c r="AB315" s="31"/>
      <c r="AC315" s="31"/>
      <c r="AD315" s="31"/>
      <c r="AE315" s="31"/>
      <c r="AR315" s="172" t="s">
        <v>2955</v>
      </c>
      <c r="AT315" s="172" t="s">
        <v>2897</v>
      </c>
      <c r="AU315" s="172" t="s">
        <v>78</v>
      </c>
      <c r="AY315" s="14" t="s">
        <v>141</v>
      </c>
      <c r="BE315" s="173">
        <f>IF(N315="základní",J315,0)</f>
        <v>0</v>
      </c>
      <c r="BF315" s="173">
        <f>IF(N315="snížená",J315,0)</f>
        <v>0</v>
      </c>
      <c r="BG315" s="173">
        <f>IF(N315="zákl. přenesená",J315,0)</f>
        <v>0</v>
      </c>
      <c r="BH315" s="173">
        <f>IF(N315="sníž. přenesená",J315,0)</f>
        <v>0</v>
      </c>
      <c r="BI315" s="173">
        <f>IF(N315="nulová",J315,0)</f>
        <v>0</v>
      </c>
      <c r="BJ315" s="14" t="s">
        <v>86</v>
      </c>
      <c r="BK315" s="173">
        <f>ROUND(I315*H315,2)</f>
        <v>0</v>
      </c>
      <c r="BL315" s="14" t="s">
        <v>2955</v>
      </c>
      <c r="BM315" s="172" t="s">
        <v>3251</v>
      </c>
    </row>
    <row r="316" spans="1:65" s="2" customFormat="1">
      <c r="A316" s="31"/>
      <c r="B316" s="32"/>
      <c r="C316" s="33"/>
      <c r="D316" s="174" t="s">
        <v>143</v>
      </c>
      <c r="E316" s="33"/>
      <c r="F316" s="175" t="s">
        <v>3250</v>
      </c>
      <c r="G316" s="33"/>
      <c r="H316" s="33"/>
      <c r="I316" s="176"/>
      <c r="J316" s="33"/>
      <c r="K316" s="33"/>
      <c r="L316" s="36"/>
      <c r="M316" s="177"/>
      <c r="N316" s="178"/>
      <c r="O316" s="68"/>
      <c r="P316" s="68"/>
      <c r="Q316" s="68"/>
      <c r="R316" s="68"/>
      <c r="S316" s="68"/>
      <c r="T316" s="69"/>
      <c r="U316" s="31"/>
      <c r="V316" s="31"/>
      <c r="W316" s="31"/>
      <c r="X316" s="31"/>
      <c r="Y316" s="31"/>
      <c r="Z316" s="31"/>
      <c r="AA316" s="31"/>
      <c r="AB316" s="31"/>
      <c r="AC316" s="31"/>
      <c r="AD316" s="31"/>
      <c r="AE316" s="31"/>
      <c r="AT316" s="14" t="s">
        <v>143</v>
      </c>
      <c r="AU316" s="14" t="s">
        <v>78</v>
      </c>
    </row>
    <row r="317" spans="1:65" s="2" customFormat="1" ht="16.5" customHeight="1">
      <c r="A317" s="31"/>
      <c r="B317" s="32"/>
      <c r="C317" s="206" t="s">
        <v>647</v>
      </c>
      <c r="D317" s="206" t="s">
        <v>2897</v>
      </c>
      <c r="E317" s="207" t="s">
        <v>3252</v>
      </c>
      <c r="F317" s="208" t="s">
        <v>3253</v>
      </c>
      <c r="G317" s="209" t="s">
        <v>147</v>
      </c>
      <c r="H317" s="210">
        <v>10</v>
      </c>
      <c r="I317" s="211"/>
      <c r="J317" s="212">
        <f>ROUND(I317*H317,2)</f>
        <v>0</v>
      </c>
      <c r="K317" s="208" t="s">
        <v>139</v>
      </c>
      <c r="L317" s="213"/>
      <c r="M317" s="214" t="s">
        <v>1</v>
      </c>
      <c r="N317" s="215" t="s">
        <v>43</v>
      </c>
      <c r="O317" s="68"/>
      <c r="P317" s="170">
        <f>O317*H317</f>
        <v>0</v>
      </c>
      <c r="Q317" s="170">
        <v>1.0070000000000001E-2</v>
      </c>
      <c r="R317" s="170">
        <f>Q317*H317</f>
        <v>0.10070000000000001</v>
      </c>
      <c r="S317" s="170">
        <v>0</v>
      </c>
      <c r="T317" s="171">
        <f>S317*H317</f>
        <v>0</v>
      </c>
      <c r="U317" s="31"/>
      <c r="V317" s="31"/>
      <c r="W317" s="31"/>
      <c r="X317" s="31"/>
      <c r="Y317" s="31"/>
      <c r="Z317" s="31"/>
      <c r="AA317" s="31"/>
      <c r="AB317" s="31"/>
      <c r="AC317" s="31"/>
      <c r="AD317" s="31"/>
      <c r="AE317" s="31"/>
      <c r="AR317" s="172" t="s">
        <v>2955</v>
      </c>
      <c r="AT317" s="172" t="s">
        <v>2897</v>
      </c>
      <c r="AU317" s="172" t="s">
        <v>78</v>
      </c>
      <c r="AY317" s="14" t="s">
        <v>141</v>
      </c>
      <c r="BE317" s="173">
        <f>IF(N317="základní",J317,0)</f>
        <v>0</v>
      </c>
      <c r="BF317" s="173">
        <f>IF(N317="snížená",J317,0)</f>
        <v>0</v>
      </c>
      <c r="BG317" s="173">
        <f>IF(N317="zákl. přenesená",J317,0)</f>
        <v>0</v>
      </c>
      <c r="BH317" s="173">
        <f>IF(N317="sníž. přenesená",J317,0)</f>
        <v>0</v>
      </c>
      <c r="BI317" s="173">
        <f>IF(N317="nulová",J317,0)</f>
        <v>0</v>
      </c>
      <c r="BJ317" s="14" t="s">
        <v>86</v>
      </c>
      <c r="BK317" s="173">
        <f>ROUND(I317*H317,2)</f>
        <v>0</v>
      </c>
      <c r="BL317" s="14" t="s">
        <v>2955</v>
      </c>
      <c r="BM317" s="172" t="s">
        <v>3254</v>
      </c>
    </row>
    <row r="318" spans="1:65" s="2" customFormat="1">
      <c r="A318" s="31"/>
      <c r="B318" s="32"/>
      <c r="C318" s="33"/>
      <c r="D318" s="174" t="s">
        <v>143</v>
      </c>
      <c r="E318" s="33"/>
      <c r="F318" s="175" t="s">
        <v>3253</v>
      </c>
      <c r="G318" s="33"/>
      <c r="H318" s="33"/>
      <c r="I318" s="176"/>
      <c r="J318" s="33"/>
      <c r="K318" s="33"/>
      <c r="L318" s="36"/>
      <c r="M318" s="177"/>
      <c r="N318" s="178"/>
      <c r="O318" s="68"/>
      <c r="P318" s="68"/>
      <c r="Q318" s="68"/>
      <c r="R318" s="68"/>
      <c r="S318" s="68"/>
      <c r="T318" s="69"/>
      <c r="U318" s="31"/>
      <c r="V318" s="31"/>
      <c r="W318" s="31"/>
      <c r="X318" s="31"/>
      <c r="Y318" s="31"/>
      <c r="Z318" s="31"/>
      <c r="AA318" s="31"/>
      <c r="AB318" s="31"/>
      <c r="AC318" s="31"/>
      <c r="AD318" s="31"/>
      <c r="AE318" s="31"/>
      <c r="AT318" s="14" t="s">
        <v>143</v>
      </c>
      <c r="AU318" s="14" t="s">
        <v>78</v>
      </c>
    </row>
    <row r="319" spans="1:65" s="2" customFormat="1" ht="16.5" customHeight="1">
      <c r="A319" s="31"/>
      <c r="B319" s="32"/>
      <c r="C319" s="206" t="s">
        <v>652</v>
      </c>
      <c r="D319" s="206" t="s">
        <v>2897</v>
      </c>
      <c r="E319" s="207" t="s">
        <v>3255</v>
      </c>
      <c r="F319" s="208" t="s">
        <v>3256</v>
      </c>
      <c r="G319" s="209" t="s">
        <v>147</v>
      </c>
      <c r="H319" s="210">
        <v>10</v>
      </c>
      <c r="I319" s="211"/>
      <c r="J319" s="212">
        <f>ROUND(I319*H319,2)</f>
        <v>0</v>
      </c>
      <c r="K319" s="208" t="s">
        <v>139</v>
      </c>
      <c r="L319" s="213"/>
      <c r="M319" s="214" t="s">
        <v>1</v>
      </c>
      <c r="N319" s="215" t="s">
        <v>43</v>
      </c>
      <c r="O319" s="68"/>
      <c r="P319" s="170">
        <f>O319*H319</f>
        <v>0</v>
      </c>
      <c r="Q319" s="170">
        <v>1.014E-2</v>
      </c>
      <c r="R319" s="170">
        <f>Q319*H319</f>
        <v>0.10139999999999999</v>
      </c>
      <c r="S319" s="170">
        <v>0</v>
      </c>
      <c r="T319" s="171">
        <f>S319*H319</f>
        <v>0</v>
      </c>
      <c r="U319" s="31"/>
      <c r="V319" s="31"/>
      <c r="W319" s="31"/>
      <c r="X319" s="31"/>
      <c r="Y319" s="31"/>
      <c r="Z319" s="31"/>
      <c r="AA319" s="31"/>
      <c r="AB319" s="31"/>
      <c r="AC319" s="31"/>
      <c r="AD319" s="31"/>
      <c r="AE319" s="31"/>
      <c r="AR319" s="172" t="s">
        <v>2955</v>
      </c>
      <c r="AT319" s="172" t="s">
        <v>2897</v>
      </c>
      <c r="AU319" s="172" t="s">
        <v>78</v>
      </c>
      <c r="AY319" s="14" t="s">
        <v>141</v>
      </c>
      <c r="BE319" s="173">
        <f>IF(N319="základní",J319,0)</f>
        <v>0</v>
      </c>
      <c r="BF319" s="173">
        <f>IF(N319="snížená",J319,0)</f>
        <v>0</v>
      </c>
      <c r="BG319" s="173">
        <f>IF(N319="zákl. přenesená",J319,0)</f>
        <v>0</v>
      </c>
      <c r="BH319" s="173">
        <f>IF(N319="sníž. přenesená",J319,0)</f>
        <v>0</v>
      </c>
      <c r="BI319" s="173">
        <f>IF(N319="nulová",J319,0)</f>
        <v>0</v>
      </c>
      <c r="BJ319" s="14" t="s">
        <v>86</v>
      </c>
      <c r="BK319" s="173">
        <f>ROUND(I319*H319,2)</f>
        <v>0</v>
      </c>
      <c r="BL319" s="14" t="s">
        <v>2955</v>
      </c>
      <c r="BM319" s="172" t="s">
        <v>3257</v>
      </c>
    </row>
    <row r="320" spans="1:65" s="2" customFormat="1">
      <c r="A320" s="31"/>
      <c r="B320" s="32"/>
      <c r="C320" s="33"/>
      <c r="D320" s="174" t="s">
        <v>143</v>
      </c>
      <c r="E320" s="33"/>
      <c r="F320" s="175" t="s">
        <v>3256</v>
      </c>
      <c r="G320" s="33"/>
      <c r="H320" s="33"/>
      <c r="I320" s="176"/>
      <c r="J320" s="33"/>
      <c r="K320" s="33"/>
      <c r="L320" s="36"/>
      <c r="M320" s="177"/>
      <c r="N320" s="178"/>
      <c r="O320" s="68"/>
      <c r="P320" s="68"/>
      <c r="Q320" s="68"/>
      <c r="R320" s="68"/>
      <c r="S320" s="68"/>
      <c r="T320" s="69"/>
      <c r="U320" s="31"/>
      <c r="V320" s="31"/>
      <c r="W320" s="31"/>
      <c r="X320" s="31"/>
      <c r="Y320" s="31"/>
      <c r="Z320" s="31"/>
      <c r="AA320" s="31"/>
      <c r="AB320" s="31"/>
      <c r="AC320" s="31"/>
      <c r="AD320" s="31"/>
      <c r="AE320" s="31"/>
      <c r="AT320" s="14" t="s">
        <v>143</v>
      </c>
      <c r="AU320" s="14" t="s">
        <v>78</v>
      </c>
    </row>
    <row r="321" spans="1:65" s="2" customFormat="1" ht="24.2" customHeight="1">
      <c r="A321" s="31"/>
      <c r="B321" s="32"/>
      <c r="C321" s="206" t="s">
        <v>657</v>
      </c>
      <c r="D321" s="206" t="s">
        <v>2897</v>
      </c>
      <c r="E321" s="207" t="s">
        <v>3258</v>
      </c>
      <c r="F321" s="208" t="s">
        <v>3259</v>
      </c>
      <c r="G321" s="209" t="s">
        <v>147</v>
      </c>
      <c r="H321" s="210">
        <v>4</v>
      </c>
      <c r="I321" s="211"/>
      <c r="J321" s="212">
        <f>ROUND(I321*H321,2)</f>
        <v>0</v>
      </c>
      <c r="K321" s="208" t="s">
        <v>139</v>
      </c>
      <c r="L321" s="213"/>
      <c r="M321" s="214" t="s">
        <v>1</v>
      </c>
      <c r="N321" s="215" t="s">
        <v>43</v>
      </c>
      <c r="O321" s="68"/>
      <c r="P321" s="170">
        <f>O321*H321</f>
        <v>0</v>
      </c>
      <c r="Q321" s="170">
        <v>3.4290000000000001E-2</v>
      </c>
      <c r="R321" s="170">
        <f>Q321*H321</f>
        <v>0.13716</v>
      </c>
      <c r="S321" s="170">
        <v>0</v>
      </c>
      <c r="T321" s="171">
        <f>S321*H321</f>
        <v>0</v>
      </c>
      <c r="U321" s="31"/>
      <c r="V321" s="31"/>
      <c r="W321" s="31"/>
      <c r="X321" s="31"/>
      <c r="Y321" s="31"/>
      <c r="Z321" s="31"/>
      <c r="AA321" s="31"/>
      <c r="AB321" s="31"/>
      <c r="AC321" s="31"/>
      <c r="AD321" s="31"/>
      <c r="AE321" s="31"/>
      <c r="AR321" s="172" t="s">
        <v>2955</v>
      </c>
      <c r="AT321" s="172" t="s">
        <v>2897</v>
      </c>
      <c r="AU321" s="172" t="s">
        <v>78</v>
      </c>
      <c r="AY321" s="14" t="s">
        <v>141</v>
      </c>
      <c r="BE321" s="173">
        <f>IF(N321="základní",J321,0)</f>
        <v>0</v>
      </c>
      <c r="BF321" s="173">
        <f>IF(N321="snížená",J321,0)</f>
        <v>0</v>
      </c>
      <c r="BG321" s="173">
        <f>IF(N321="zákl. přenesená",J321,0)</f>
        <v>0</v>
      </c>
      <c r="BH321" s="173">
        <f>IF(N321="sníž. přenesená",J321,0)</f>
        <v>0</v>
      </c>
      <c r="BI321" s="173">
        <f>IF(N321="nulová",J321,0)</f>
        <v>0</v>
      </c>
      <c r="BJ321" s="14" t="s">
        <v>86</v>
      </c>
      <c r="BK321" s="173">
        <f>ROUND(I321*H321,2)</f>
        <v>0</v>
      </c>
      <c r="BL321" s="14" t="s">
        <v>2955</v>
      </c>
      <c r="BM321" s="172" t="s">
        <v>3260</v>
      </c>
    </row>
    <row r="322" spans="1:65" s="2" customFormat="1">
      <c r="A322" s="31"/>
      <c r="B322" s="32"/>
      <c r="C322" s="33"/>
      <c r="D322" s="174" t="s">
        <v>143</v>
      </c>
      <c r="E322" s="33"/>
      <c r="F322" s="175" t="s">
        <v>3259</v>
      </c>
      <c r="G322" s="33"/>
      <c r="H322" s="33"/>
      <c r="I322" s="176"/>
      <c r="J322" s="33"/>
      <c r="K322" s="33"/>
      <c r="L322" s="36"/>
      <c r="M322" s="177"/>
      <c r="N322" s="178"/>
      <c r="O322" s="68"/>
      <c r="P322" s="68"/>
      <c r="Q322" s="68"/>
      <c r="R322" s="68"/>
      <c r="S322" s="68"/>
      <c r="T322" s="69"/>
      <c r="U322" s="31"/>
      <c r="V322" s="31"/>
      <c r="W322" s="31"/>
      <c r="X322" s="31"/>
      <c r="Y322" s="31"/>
      <c r="Z322" s="31"/>
      <c r="AA322" s="31"/>
      <c r="AB322" s="31"/>
      <c r="AC322" s="31"/>
      <c r="AD322" s="31"/>
      <c r="AE322" s="31"/>
      <c r="AT322" s="14" t="s">
        <v>143</v>
      </c>
      <c r="AU322" s="14" t="s">
        <v>78</v>
      </c>
    </row>
    <row r="323" spans="1:65" s="2" customFormat="1" ht="24.2" customHeight="1">
      <c r="A323" s="31"/>
      <c r="B323" s="32"/>
      <c r="C323" s="206" t="s">
        <v>662</v>
      </c>
      <c r="D323" s="206" t="s">
        <v>2897</v>
      </c>
      <c r="E323" s="207" t="s">
        <v>3261</v>
      </c>
      <c r="F323" s="208" t="s">
        <v>3262</v>
      </c>
      <c r="G323" s="209" t="s">
        <v>147</v>
      </c>
      <c r="H323" s="210">
        <v>4</v>
      </c>
      <c r="I323" s="211"/>
      <c r="J323" s="212">
        <f>ROUND(I323*H323,2)</f>
        <v>0</v>
      </c>
      <c r="K323" s="208" t="s">
        <v>139</v>
      </c>
      <c r="L323" s="213"/>
      <c r="M323" s="214" t="s">
        <v>1</v>
      </c>
      <c r="N323" s="215" t="s">
        <v>43</v>
      </c>
      <c r="O323" s="68"/>
      <c r="P323" s="170">
        <f>O323*H323</f>
        <v>0</v>
      </c>
      <c r="Q323" s="170">
        <v>3.4819999999999997E-2</v>
      </c>
      <c r="R323" s="170">
        <f>Q323*H323</f>
        <v>0.13927999999999999</v>
      </c>
      <c r="S323" s="170">
        <v>0</v>
      </c>
      <c r="T323" s="171">
        <f>S323*H323</f>
        <v>0</v>
      </c>
      <c r="U323" s="31"/>
      <c r="V323" s="31"/>
      <c r="W323" s="31"/>
      <c r="X323" s="31"/>
      <c r="Y323" s="31"/>
      <c r="Z323" s="31"/>
      <c r="AA323" s="31"/>
      <c r="AB323" s="31"/>
      <c r="AC323" s="31"/>
      <c r="AD323" s="31"/>
      <c r="AE323" s="31"/>
      <c r="AR323" s="172" t="s">
        <v>2955</v>
      </c>
      <c r="AT323" s="172" t="s">
        <v>2897</v>
      </c>
      <c r="AU323" s="172" t="s">
        <v>78</v>
      </c>
      <c r="AY323" s="14" t="s">
        <v>141</v>
      </c>
      <c r="BE323" s="173">
        <f>IF(N323="základní",J323,0)</f>
        <v>0</v>
      </c>
      <c r="BF323" s="173">
        <f>IF(N323="snížená",J323,0)</f>
        <v>0</v>
      </c>
      <c r="BG323" s="173">
        <f>IF(N323="zákl. přenesená",J323,0)</f>
        <v>0</v>
      </c>
      <c r="BH323" s="173">
        <f>IF(N323="sníž. přenesená",J323,0)</f>
        <v>0</v>
      </c>
      <c r="BI323" s="173">
        <f>IF(N323="nulová",J323,0)</f>
        <v>0</v>
      </c>
      <c r="BJ323" s="14" t="s">
        <v>86</v>
      </c>
      <c r="BK323" s="173">
        <f>ROUND(I323*H323,2)</f>
        <v>0</v>
      </c>
      <c r="BL323" s="14" t="s">
        <v>2955</v>
      </c>
      <c r="BM323" s="172" t="s">
        <v>3263</v>
      </c>
    </row>
    <row r="324" spans="1:65" s="2" customFormat="1">
      <c r="A324" s="31"/>
      <c r="B324" s="32"/>
      <c r="C324" s="33"/>
      <c r="D324" s="174" t="s">
        <v>143</v>
      </c>
      <c r="E324" s="33"/>
      <c r="F324" s="175" t="s">
        <v>3262</v>
      </c>
      <c r="G324" s="33"/>
      <c r="H324" s="33"/>
      <c r="I324" s="176"/>
      <c r="J324" s="33"/>
      <c r="K324" s="33"/>
      <c r="L324" s="36"/>
      <c r="M324" s="177"/>
      <c r="N324" s="178"/>
      <c r="O324" s="68"/>
      <c r="P324" s="68"/>
      <c r="Q324" s="68"/>
      <c r="R324" s="68"/>
      <c r="S324" s="68"/>
      <c r="T324" s="69"/>
      <c r="U324" s="31"/>
      <c r="V324" s="31"/>
      <c r="W324" s="31"/>
      <c r="X324" s="31"/>
      <c r="Y324" s="31"/>
      <c r="Z324" s="31"/>
      <c r="AA324" s="31"/>
      <c r="AB324" s="31"/>
      <c r="AC324" s="31"/>
      <c r="AD324" s="31"/>
      <c r="AE324" s="31"/>
      <c r="AT324" s="14" t="s">
        <v>143</v>
      </c>
      <c r="AU324" s="14" t="s">
        <v>78</v>
      </c>
    </row>
    <row r="325" spans="1:65" s="2" customFormat="1" ht="24.2" customHeight="1">
      <c r="A325" s="31"/>
      <c r="B325" s="32"/>
      <c r="C325" s="206" t="s">
        <v>667</v>
      </c>
      <c r="D325" s="206" t="s">
        <v>2897</v>
      </c>
      <c r="E325" s="207" t="s">
        <v>3264</v>
      </c>
      <c r="F325" s="208" t="s">
        <v>3265</v>
      </c>
      <c r="G325" s="209" t="s">
        <v>147</v>
      </c>
      <c r="H325" s="210">
        <v>4</v>
      </c>
      <c r="I325" s="211"/>
      <c r="J325" s="212">
        <f>ROUND(I325*H325,2)</f>
        <v>0</v>
      </c>
      <c r="K325" s="208" t="s">
        <v>139</v>
      </c>
      <c r="L325" s="213"/>
      <c r="M325" s="214" t="s">
        <v>1</v>
      </c>
      <c r="N325" s="215" t="s">
        <v>43</v>
      </c>
      <c r="O325" s="68"/>
      <c r="P325" s="170">
        <f>O325*H325</f>
        <v>0</v>
      </c>
      <c r="Q325" s="170">
        <v>3.2770000000000001E-2</v>
      </c>
      <c r="R325" s="170">
        <f>Q325*H325</f>
        <v>0.13108</v>
      </c>
      <c r="S325" s="170">
        <v>0</v>
      </c>
      <c r="T325" s="171">
        <f>S325*H325</f>
        <v>0</v>
      </c>
      <c r="U325" s="31"/>
      <c r="V325" s="31"/>
      <c r="W325" s="31"/>
      <c r="X325" s="31"/>
      <c r="Y325" s="31"/>
      <c r="Z325" s="31"/>
      <c r="AA325" s="31"/>
      <c r="AB325" s="31"/>
      <c r="AC325" s="31"/>
      <c r="AD325" s="31"/>
      <c r="AE325" s="31"/>
      <c r="AR325" s="172" t="s">
        <v>2955</v>
      </c>
      <c r="AT325" s="172" t="s">
        <v>2897</v>
      </c>
      <c r="AU325" s="172" t="s">
        <v>78</v>
      </c>
      <c r="AY325" s="14" t="s">
        <v>141</v>
      </c>
      <c r="BE325" s="173">
        <f>IF(N325="základní",J325,0)</f>
        <v>0</v>
      </c>
      <c r="BF325" s="173">
        <f>IF(N325="snížená",J325,0)</f>
        <v>0</v>
      </c>
      <c r="BG325" s="173">
        <f>IF(N325="zákl. přenesená",J325,0)</f>
        <v>0</v>
      </c>
      <c r="BH325" s="173">
        <f>IF(N325="sníž. přenesená",J325,0)</f>
        <v>0</v>
      </c>
      <c r="BI325" s="173">
        <f>IF(N325="nulová",J325,0)</f>
        <v>0</v>
      </c>
      <c r="BJ325" s="14" t="s">
        <v>86</v>
      </c>
      <c r="BK325" s="173">
        <f>ROUND(I325*H325,2)</f>
        <v>0</v>
      </c>
      <c r="BL325" s="14" t="s">
        <v>2955</v>
      </c>
      <c r="BM325" s="172" t="s">
        <v>3266</v>
      </c>
    </row>
    <row r="326" spans="1:65" s="2" customFormat="1">
      <c r="A326" s="31"/>
      <c r="B326" s="32"/>
      <c r="C326" s="33"/>
      <c r="D326" s="174" t="s">
        <v>143</v>
      </c>
      <c r="E326" s="33"/>
      <c r="F326" s="175" t="s">
        <v>3265</v>
      </c>
      <c r="G326" s="33"/>
      <c r="H326" s="33"/>
      <c r="I326" s="176"/>
      <c r="J326" s="33"/>
      <c r="K326" s="33"/>
      <c r="L326" s="36"/>
      <c r="M326" s="177"/>
      <c r="N326" s="178"/>
      <c r="O326" s="68"/>
      <c r="P326" s="68"/>
      <c r="Q326" s="68"/>
      <c r="R326" s="68"/>
      <c r="S326" s="68"/>
      <c r="T326" s="69"/>
      <c r="U326" s="31"/>
      <c r="V326" s="31"/>
      <c r="W326" s="31"/>
      <c r="X326" s="31"/>
      <c r="Y326" s="31"/>
      <c r="Z326" s="31"/>
      <c r="AA326" s="31"/>
      <c r="AB326" s="31"/>
      <c r="AC326" s="31"/>
      <c r="AD326" s="31"/>
      <c r="AE326" s="31"/>
      <c r="AT326" s="14" t="s">
        <v>143</v>
      </c>
      <c r="AU326" s="14" t="s">
        <v>78</v>
      </c>
    </row>
    <row r="327" spans="1:65" s="2" customFormat="1" ht="24.2" customHeight="1">
      <c r="A327" s="31"/>
      <c r="B327" s="32"/>
      <c r="C327" s="206" t="s">
        <v>672</v>
      </c>
      <c r="D327" s="206" t="s">
        <v>2897</v>
      </c>
      <c r="E327" s="207" t="s">
        <v>3267</v>
      </c>
      <c r="F327" s="208" t="s">
        <v>3268</v>
      </c>
      <c r="G327" s="209" t="s">
        <v>147</v>
      </c>
      <c r="H327" s="210">
        <v>4</v>
      </c>
      <c r="I327" s="211"/>
      <c r="J327" s="212">
        <f>ROUND(I327*H327,2)</f>
        <v>0</v>
      </c>
      <c r="K327" s="208" t="s">
        <v>3269</v>
      </c>
      <c r="L327" s="213"/>
      <c r="M327" s="214" t="s">
        <v>1</v>
      </c>
      <c r="N327" s="215" t="s">
        <v>43</v>
      </c>
      <c r="O327" s="68"/>
      <c r="P327" s="170">
        <f>O327*H327</f>
        <v>0</v>
      </c>
      <c r="Q327" s="170">
        <v>0</v>
      </c>
      <c r="R327" s="170">
        <f>Q327*H327</f>
        <v>0</v>
      </c>
      <c r="S327" s="170">
        <v>0</v>
      </c>
      <c r="T327" s="171">
        <f>S327*H327</f>
        <v>0</v>
      </c>
      <c r="U327" s="31"/>
      <c r="V327" s="31"/>
      <c r="W327" s="31"/>
      <c r="X327" s="31"/>
      <c r="Y327" s="31"/>
      <c r="Z327" s="31"/>
      <c r="AA327" s="31"/>
      <c r="AB327" s="31"/>
      <c r="AC327" s="31"/>
      <c r="AD327" s="31"/>
      <c r="AE327" s="31"/>
      <c r="AR327" s="172" t="s">
        <v>2955</v>
      </c>
      <c r="AT327" s="172" t="s">
        <v>2897</v>
      </c>
      <c r="AU327" s="172" t="s">
        <v>78</v>
      </c>
      <c r="AY327" s="14" t="s">
        <v>141</v>
      </c>
      <c r="BE327" s="173">
        <f>IF(N327="základní",J327,0)</f>
        <v>0</v>
      </c>
      <c r="BF327" s="173">
        <f>IF(N327="snížená",J327,0)</f>
        <v>0</v>
      </c>
      <c r="BG327" s="173">
        <f>IF(N327="zákl. přenesená",J327,0)</f>
        <v>0</v>
      </c>
      <c r="BH327" s="173">
        <f>IF(N327="sníž. přenesená",J327,0)</f>
        <v>0</v>
      </c>
      <c r="BI327" s="173">
        <f>IF(N327="nulová",J327,0)</f>
        <v>0</v>
      </c>
      <c r="BJ327" s="14" t="s">
        <v>86</v>
      </c>
      <c r="BK327" s="173">
        <f>ROUND(I327*H327,2)</f>
        <v>0</v>
      </c>
      <c r="BL327" s="14" t="s">
        <v>2955</v>
      </c>
      <c r="BM327" s="172" t="s">
        <v>3270</v>
      </c>
    </row>
    <row r="328" spans="1:65" s="2" customFormat="1">
      <c r="A328" s="31"/>
      <c r="B328" s="32"/>
      <c r="C328" s="33"/>
      <c r="D328" s="174" t="s">
        <v>143</v>
      </c>
      <c r="E328" s="33"/>
      <c r="F328" s="175" t="s">
        <v>3268</v>
      </c>
      <c r="G328" s="33"/>
      <c r="H328" s="33"/>
      <c r="I328" s="176"/>
      <c r="J328" s="33"/>
      <c r="K328" s="33"/>
      <c r="L328" s="36"/>
      <c r="M328" s="177"/>
      <c r="N328" s="178"/>
      <c r="O328" s="68"/>
      <c r="P328" s="68"/>
      <c r="Q328" s="68"/>
      <c r="R328" s="68"/>
      <c r="S328" s="68"/>
      <c r="T328" s="69"/>
      <c r="U328" s="31"/>
      <c r="V328" s="31"/>
      <c r="W328" s="31"/>
      <c r="X328" s="31"/>
      <c r="Y328" s="31"/>
      <c r="Z328" s="31"/>
      <c r="AA328" s="31"/>
      <c r="AB328" s="31"/>
      <c r="AC328" s="31"/>
      <c r="AD328" s="31"/>
      <c r="AE328" s="31"/>
      <c r="AT328" s="14" t="s">
        <v>143</v>
      </c>
      <c r="AU328" s="14" t="s">
        <v>78</v>
      </c>
    </row>
    <row r="329" spans="1:65" s="2" customFormat="1" ht="24.2" customHeight="1">
      <c r="A329" s="31"/>
      <c r="B329" s="32"/>
      <c r="C329" s="206" t="s">
        <v>677</v>
      </c>
      <c r="D329" s="206" t="s">
        <v>2897</v>
      </c>
      <c r="E329" s="207" t="s">
        <v>3271</v>
      </c>
      <c r="F329" s="208" t="s">
        <v>3272</v>
      </c>
      <c r="G329" s="209" t="s">
        <v>147</v>
      </c>
      <c r="H329" s="210">
        <v>4</v>
      </c>
      <c r="I329" s="211"/>
      <c r="J329" s="212">
        <f>ROUND(I329*H329,2)</f>
        <v>0</v>
      </c>
      <c r="K329" s="208" t="s">
        <v>139</v>
      </c>
      <c r="L329" s="213"/>
      <c r="M329" s="214" t="s">
        <v>1</v>
      </c>
      <c r="N329" s="215" t="s">
        <v>43</v>
      </c>
      <c r="O329" s="68"/>
      <c r="P329" s="170">
        <f>O329*H329</f>
        <v>0</v>
      </c>
      <c r="Q329" s="170">
        <v>3.0020000000000002E-2</v>
      </c>
      <c r="R329" s="170">
        <f>Q329*H329</f>
        <v>0.12008000000000001</v>
      </c>
      <c r="S329" s="170">
        <v>0</v>
      </c>
      <c r="T329" s="171">
        <f>S329*H329</f>
        <v>0</v>
      </c>
      <c r="U329" s="31"/>
      <c r="V329" s="31"/>
      <c r="W329" s="31"/>
      <c r="X329" s="31"/>
      <c r="Y329" s="31"/>
      <c r="Z329" s="31"/>
      <c r="AA329" s="31"/>
      <c r="AB329" s="31"/>
      <c r="AC329" s="31"/>
      <c r="AD329" s="31"/>
      <c r="AE329" s="31"/>
      <c r="AR329" s="172" t="s">
        <v>2955</v>
      </c>
      <c r="AT329" s="172" t="s">
        <v>2897</v>
      </c>
      <c r="AU329" s="172" t="s">
        <v>78</v>
      </c>
      <c r="AY329" s="14" t="s">
        <v>141</v>
      </c>
      <c r="BE329" s="173">
        <f>IF(N329="základní",J329,0)</f>
        <v>0</v>
      </c>
      <c r="BF329" s="173">
        <f>IF(N329="snížená",J329,0)</f>
        <v>0</v>
      </c>
      <c r="BG329" s="173">
        <f>IF(N329="zákl. přenesená",J329,0)</f>
        <v>0</v>
      </c>
      <c r="BH329" s="173">
        <f>IF(N329="sníž. přenesená",J329,0)</f>
        <v>0</v>
      </c>
      <c r="BI329" s="173">
        <f>IF(N329="nulová",J329,0)</f>
        <v>0</v>
      </c>
      <c r="BJ329" s="14" t="s">
        <v>86</v>
      </c>
      <c r="BK329" s="173">
        <f>ROUND(I329*H329,2)</f>
        <v>0</v>
      </c>
      <c r="BL329" s="14" t="s">
        <v>2955</v>
      </c>
      <c r="BM329" s="172" t="s">
        <v>3273</v>
      </c>
    </row>
    <row r="330" spans="1:65" s="2" customFormat="1">
      <c r="A330" s="31"/>
      <c r="B330" s="32"/>
      <c r="C330" s="33"/>
      <c r="D330" s="174" t="s">
        <v>143</v>
      </c>
      <c r="E330" s="33"/>
      <c r="F330" s="175" t="s">
        <v>3272</v>
      </c>
      <c r="G330" s="33"/>
      <c r="H330" s="33"/>
      <c r="I330" s="176"/>
      <c r="J330" s="33"/>
      <c r="K330" s="33"/>
      <c r="L330" s="36"/>
      <c r="M330" s="177"/>
      <c r="N330" s="178"/>
      <c r="O330" s="68"/>
      <c r="P330" s="68"/>
      <c r="Q330" s="68"/>
      <c r="R330" s="68"/>
      <c r="S330" s="68"/>
      <c r="T330" s="69"/>
      <c r="U330" s="31"/>
      <c r="V330" s="31"/>
      <c r="W330" s="31"/>
      <c r="X330" s="31"/>
      <c r="Y330" s="31"/>
      <c r="Z330" s="31"/>
      <c r="AA330" s="31"/>
      <c r="AB330" s="31"/>
      <c r="AC330" s="31"/>
      <c r="AD330" s="31"/>
      <c r="AE330" s="31"/>
      <c r="AT330" s="14" t="s">
        <v>143</v>
      </c>
      <c r="AU330" s="14" t="s">
        <v>78</v>
      </c>
    </row>
    <row r="331" spans="1:65" s="2" customFormat="1" ht="24.2" customHeight="1">
      <c r="A331" s="31"/>
      <c r="B331" s="32"/>
      <c r="C331" s="206" t="s">
        <v>682</v>
      </c>
      <c r="D331" s="206" t="s">
        <v>2897</v>
      </c>
      <c r="E331" s="207" t="s">
        <v>3274</v>
      </c>
      <c r="F331" s="208" t="s">
        <v>3275</v>
      </c>
      <c r="G331" s="209" t="s">
        <v>147</v>
      </c>
      <c r="H331" s="210">
        <v>4</v>
      </c>
      <c r="I331" s="211"/>
      <c r="J331" s="212">
        <f>ROUND(I331*H331,2)</f>
        <v>0</v>
      </c>
      <c r="K331" s="208" t="s">
        <v>3269</v>
      </c>
      <c r="L331" s="213"/>
      <c r="M331" s="214" t="s">
        <v>1</v>
      </c>
      <c r="N331" s="215" t="s">
        <v>43</v>
      </c>
      <c r="O331" s="68"/>
      <c r="P331" s="170">
        <f>O331*H331</f>
        <v>0</v>
      </c>
      <c r="Q331" s="170">
        <v>0</v>
      </c>
      <c r="R331" s="170">
        <f>Q331*H331</f>
        <v>0</v>
      </c>
      <c r="S331" s="170">
        <v>0</v>
      </c>
      <c r="T331" s="171">
        <f>S331*H331</f>
        <v>0</v>
      </c>
      <c r="U331" s="31"/>
      <c r="V331" s="31"/>
      <c r="W331" s="31"/>
      <c r="X331" s="31"/>
      <c r="Y331" s="31"/>
      <c r="Z331" s="31"/>
      <c r="AA331" s="31"/>
      <c r="AB331" s="31"/>
      <c r="AC331" s="31"/>
      <c r="AD331" s="31"/>
      <c r="AE331" s="31"/>
      <c r="AR331" s="172" t="s">
        <v>2955</v>
      </c>
      <c r="AT331" s="172" t="s">
        <v>2897</v>
      </c>
      <c r="AU331" s="172" t="s">
        <v>78</v>
      </c>
      <c r="AY331" s="14" t="s">
        <v>141</v>
      </c>
      <c r="BE331" s="173">
        <f>IF(N331="základní",J331,0)</f>
        <v>0</v>
      </c>
      <c r="BF331" s="173">
        <f>IF(N331="snížená",J331,0)</f>
        <v>0</v>
      </c>
      <c r="BG331" s="173">
        <f>IF(N331="zákl. přenesená",J331,0)</f>
        <v>0</v>
      </c>
      <c r="BH331" s="173">
        <f>IF(N331="sníž. přenesená",J331,0)</f>
        <v>0</v>
      </c>
      <c r="BI331" s="173">
        <f>IF(N331="nulová",J331,0)</f>
        <v>0</v>
      </c>
      <c r="BJ331" s="14" t="s">
        <v>86</v>
      </c>
      <c r="BK331" s="173">
        <f>ROUND(I331*H331,2)</f>
        <v>0</v>
      </c>
      <c r="BL331" s="14" t="s">
        <v>2955</v>
      </c>
      <c r="BM331" s="172" t="s">
        <v>3276</v>
      </c>
    </row>
    <row r="332" spans="1:65" s="2" customFormat="1">
      <c r="A332" s="31"/>
      <c r="B332" s="32"/>
      <c r="C332" s="33"/>
      <c r="D332" s="174" t="s">
        <v>143</v>
      </c>
      <c r="E332" s="33"/>
      <c r="F332" s="175" t="s">
        <v>3275</v>
      </c>
      <c r="G332" s="33"/>
      <c r="H332" s="33"/>
      <c r="I332" s="176"/>
      <c r="J332" s="33"/>
      <c r="K332" s="33"/>
      <c r="L332" s="36"/>
      <c r="M332" s="177"/>
      <c r="N332" s="178"/>
      <c r="O332" s="68"/>
      <c r="P332" s="68"/>
      <c r="Q332" s="68"/>
      <c r="R332" s="68"/>
      <c r="S332" s="68"/>
      <c r="T332" s="69"/>
      <c r="U332" s="31"/>
      <c r="V332" s="31"/>
      <c r="W332" s="31"/>
      <c r="X332" s="31"/>
      <c r="Y332" s="31"/>
      <c r="Z332" s="31"/>
      <c r="AA332" s="31"/>
      <c r="AB332" s="31"/>
      <c r="AC332" s="31"/>
      <c r="AD332" s="31"/>
      <c r="AE332" s="31"/>
      <c r="AT332" s="14" t="s">
        <v>143</v>
      </c>
      <c r="AU332" s="14" t="s">
        <v>78</v>
      </c>
    </row>
    <row r="333" spans="1:65" s="2" customFormat="1" ht="24.2" customHeight="1">
      <c r="A333" s="31"/>
      <c r="B333" s="32"/>
      <c r="C333" s="206" t="s">
        <v>687</v>
      </c>
      <c r="D333" s="206" t="s">
        <v>2897</v>
      </c>
      <c r="E333" s="207" t="s">
        <v>3277</v>
      </c>
      <c r="F333" s="208" t="s">
        <v>3278</v>
      </c>
      <c r="G333" s="209" t="s">
        <v>147</v>
      </c>
      <c r="H333" s="210">
        <v>4</v>
      </c>
      <c r="I333" s="211"/>
      <c r="J333" s="212">
        <f>ROUND(I333*H333,2)</f>
        <v>0</v>
      </c>
      <c r="K333" s="208" t="s">
        <v>3269</v>
      </c>
      <c r="L333" s="213"/>
      <c r="M333" s="214" t="s">
        <v>1</v>
      </c>
      <c r="N333" s="215" t="s">
        <v>43</v>
      </c>
      <c r="O333" s="68"/>
      <c r="P333" s="170">
        <f>O333*H333</f>
        <v>0</v>
      </c>
      <c r="Q333" s="170">
        <v>0</v>
      </c>
      <c r="R333" s="170">
        <f>Q333*H333</f>
        <v>0</v>
      </c>
      <c r="S333" s="170">
        <v>0</v>
      </c>
      <c r="T333" s="171">
        <f>S333*H333</f>
        <v>0</v>
      </c>
      <c r="U333" s="31"/>
      <c r="V333" s="31"/>
      <c r="W333" s="31"/>
      <c r="X333" s="31"/>
      <c r="Y333" s="31"/>
      <c r="Z333" s="31"/>
      <c r="AA333" s="31"/>
      <c r="AB333" s="31"/>
      <c r="AC333" s="31"/>
      <c r="AD333" s="31"/>
      <c r="AE333" s="31"/>
      <c r="AR333" s="172" t="s">
        <v>2955</v>
      </c>
      <c r="AT333" s="172" t="s">
        <v>2897</v>
      </c>
      <c r="AU333" s="172" t="s">
        <v>78</v>
      </c>
      <c r="AY333" s="14" t="s">
        <v>141</v>
      </c>
      <c r="BE333" s="173">
        <f>IF(N333="základní",J333,0)</f>
        <v>0</v>
      </c>
      <c r="BF333" s="173">
        <f>IF(N333="snížená",J333,0)</f>
        <v>0</v>
      </c>
      <c r="BG333" s="173">
        <f>IF(N333="zákl. přenesená",J333,0)</f>
        <v>0</v>
      </c>
      <c r="BH333" s="173">
        <f>IF(N333="sníž. přenesená",J333,0)</f>
        <v>0</v>
      </c>
      <c r="BI333" s="173">
        <f>IF(N333="nulová",J333,0)</f>
        <v>0</v>
      </c>
      <c r="BJ333" s="14" t="s">
        <v>86</v>
      </c>
      <c r="BK333" s="173">
        <f>ROUND(I333*H333,2)</f>
        <v>0</v>
      </c>
      <c r="BL333" s="14" t="s">
        <v>2955</v>
      </c>
      <c r="BM333" s="172" t="s">
        <v>3279</v>
      </c>
    </row>
    <row r="334" spans="1:65" s="2" customFormat="1">
      <c r="A334" s="31"/>
      <c r="B334" s="32"/>
      <c r="C334" s="33"/>
      <c r="D334" s="174" t="s">
        <v>143</v>
      </c>
      <c r="E334" s="33"/>
      <c r="F334" s="175" t="s">
        <v>3278</v>
      </c>
      <c r="G334" s="33"/>
      <c r="H334" s="33"/>
      <c r="I334" s="176"/>
      <c r="J334" s="33"/>
      <c r="K334" s="33"/>
      <c r="L334" s="36"/>
      <c r="M334" s="177"/>
      <c r="N334" s="178"/>
      <c r="O334" s="68"/>
      <c r="P334" s="68"/>
      <c r="Q334" s="68"/>
      <c r="R334" s="68"/>
      <c r="S334" s="68"/>
      <c r="T334" s="69"/>
      <c r="U334" s="31"/>
      <c r="V334" s="31"/>
      <c r="W334" s="31"/>
      <c r="X334" s="31"/>
      <c r="Y334" s="31"/>
      <c r="Z334" s="31"/>
      <c r="AA334" s="31"/>
      <c r="AB334" s="31"/>
      <c r="AC334" s="31"/>
      <c r="AD334" s="31"/>
      <c r="AE334" s="31"/>
      <c r="AT334" s="14" t="s">
        <v>143</v>
      </c>
      <c r="AU334" s="14" t="s">
        <v>78</v>
      </c>
    </row>
    <row r="335" spans="1:65" s="2" customFormat="1" ht="24.2" customHeight="1">
      <c r="A335" s="31"/>
      <c r="B335" s="32"/>
      <c r="C335" s="206" t="s">
        <v>692</v>
      </c>
      <c r="D335" s="206" t="s">
        <v>2897</v>
      </c>
      <c r="E335" s="207" t="s">
        <v>3280</v>
      </c>
      <c r="F335" s="208" t="s">
        <v>3281</v>
      </c>
      <c r="G335" s="209" t="s">
        <v>147</v>
      </c>
      <c r="H335" s="210">
        <v>4</v>
      </c>
      <c r="I335" s="211"/>
      <c r="J335" s="212">
        <f>ROUND(I335*H335,2)</f>
        <v>0</v>
      </c>
      <c r="K335" s="208" t="s">
        <v>3269</v>
      </c>
      <c r="L335" s="213"/>
      <c r="M335" s="214" t="s">
        <v>1</v>
      </c>
      <c r="N335" s="215" t="s">
        <v>43</v>
      </c>
      <c r="O335" s="68"/>
      <c r="P335" s="170">
        <f>O335*H335</f>
        <v>0</v>
      </c>
      <c r="Q335" s="170">
        <v>0</v>
      </c>
      <c r="R335" s="170">
        <f>Q335*H335</f>
        <v>0</v>
      </c>
      <c r="S335" s="170">
        <v>0</v>
      </c>
      <c r="T335" s="171">
        <f>S335*H335</f>
        <v>0</v>
      </c>
      <c r="U335" s="31"/>
      <c r="V335" s="31"/>
      <c r="W335" s="31"/>
      <c r="X335" s="31"/>
      <c r="Y335" s="31"/>
      <c r="Z335" s="31"/>
      <c r="AA335" s="31"/>
      <c r="AB335" s="31"/>
      <c r="AC335" s="31"/>
      <c r="AD335" s="31"/>
      <c r="AE335" s="31"/>
      <c r="AR335" s="172" t="s">
        <v>2955</v>
      </c>
      <c r="AT335" s="172" t="s">
        <v>2897</v>
      </c>
      <c r="AU335" s="172" t="s">
        <v>78</v>
      </c>
      <c r="AY335" s="14" t="s">
        <v>141</v>
      </c>
      <c r="BE335" s="173">
        <f>IF(N335="základní",J335,0)</f>
        <v>0</v>
      </c>
      <c r="BF335" s="173">
        <f>IF(N335="snížená",J335,0)</f>
        <v>0</v>
      </c>
      <c r="BG335" s="173">
        <f>IF(N335="zákl. přenesená",J335,0)</f>
        <v>0</v>
      </c>
      <c r="BH335" s="173">
        <f>IF(N335="sníž. přenesená",J335,0)</f>
        <v>0</v>
      </c>
      <c r="BI335" s="173">
        <f>IF(N335="nulová",J335,0)</f>
        <v>0</v>
      </c>
      <c r="BJ335" s="14" t="s">
        <v>86</v>
      </c>
      <c r="BK335" s="173">
        <f>ROUND(I335*H335,2)</f>
        <v>0</v>
      </c>
      <c r="BL335" s="14" t="s">
        <v>2955</v>
      </c>
      <c r="BM335" s="172" t="s">
        <v>3282</v>
      </c>
    </row>
    <row r="336" spans="1:65" s="2" customFormat="1">
      <c r="A336" s="31"/>
      <c r="B336" s="32"/>
      <c r="C336" s="33"/>
      <c r="D336" s="174" t="s">
        <v>143</v>
      </c>
      <c r="E336" s="33"/>
      <c r="F336" s="175" t="s">
        <v>3281</v>
      </c>
      <c r="G336" s="33"/>
      <c r="H336" s="33"/>
      <c r="I336" s="176"/>
      <c r="J336" s="33"/>
      <c r="K336" s="33"/>
      <c r="L336" s="36"/>
      <c r="M336" s="177"/>
      <c r="N336" s="178"/>
      <c r="O336" s="68"/>
      <c r="P336" s="68"/>
      <c r="Q336" s="68"/>
      <c r="R336" s="68"/>
      <c r="S336" s="68"/>
      <c r="T336" s="69"/>
      <c r="U336" s="31"/>
      <c r="V336" s="31"/>
      <c r="W336" s="31"/>
      <c r="X336" s="31"/>
      <c r="Y336" s="31"/>
      <c r="Z336" s="31"/>
      <c r="AA336" s="31"/>
      <c r="AB336" s="31"/>
      <c r="AC336" s="31"/>
      <c r="AD336" s="31"/>
      <c r="AE336" s="31"/>
      <c r="AT336" s="14" t="s">
        <v>143</v>
      </c>
      <c r="AU336" s="14" t="s">
        <v>78</v>
      </c>
    </row>
    <row r="337" spans="1:65" s="2" customFormat="1" ht="24.2" customHeight="1">
      <c r="A337" s="31"/>
      <c r="B337" s="32"/>
      <c r="C337" s="206" t="s">
        <v>697</v>
      </c>
      <c r="D337" s="206" t="s">
        <v>2897</v>
      </c>
      <c r="E337" s="207" t="s">
        <v>3283</v>
      </c>
      <c r="F337" s="208" t="s">
        <v>3284</v>
      </c>
      <c r="G337" s="209" t="s">
        <v>147</v>
      </c>
      <c r="H337" s="210">
        <v>4</v>
      </c>
      <c r="I337" s="211"/>
      <c r="J337" s="212">
        <f>ROUND(I337*H337,2)</f>
        <v>0</v>
      </c>
      <c r="K337" s="208" t="s">
        <v>3269</v>
      </c>
      <c r="L337" s="213"/>
      <c r="M337" s="214" t="s">
        <v>1</v>
      </c>
      <c r="N337" s="215" t="s">
        <v>43</v>
      </c>
      <c r="O337" s="68"/>
      <c r="P337" s="170">
        <f>O337*H337</f>
        <v>0</v>
      </c>
      <c r="Q337" s="170">
        <v>0</v>
      </c>
      <c r="R337" s="170">
        <f>Q337*H337</f>
        <v>0</v>
      </c>
      <c r="S337" s="170">
        <v>0</v>
      </c>
      <c r="T337" s="171">
        <f>S337*H337</f>
        <v>0</v>
      </c>
      <c r="U337" s="31"/>
      <c r="V337" s="31"/>
      <c r="W337" s="31"/>
      <c r="X337" s="31"/>
      <c r="Y337" s="31"/>
      <c r="Z337" s="31"/>
      <c r="AA337" s="31"/>
      <c r="AB337" s="31"/>
      <c r="AC337" s="31"/>
      <c r="AD337" s="31"/>
      <c r="AE337" s="31"/>
      <c r="AR337" s="172" t="s">
        <v>2955</v>
      </c>
      <c r="AT337" s="172" t="s">
        <v>2897</v>
      </c>
      <c r="AU337" s="172" t="s">
        <v>78</v>
      </c>
      <c r="AY337" s="14" t="s">
        <v>141</v>
      </c>
      <c r="BE337" s="173">
        <f>IF(N337="základní",J337,0)</f>
        <v>0</v>
      </c>
      <c r="BF337" s="173">
        <f>IF(N337="snížená",J337,0)</f>
        <v>0</v>
      </c>
      <c r="BG337" s="173">
        <f>IF(N337="zákl. přenesená",J337,0)</f>
        <v>0</v>
      </c>
      <c r="BH337" s="173">
        <f>IF(N337="sníž. přenesená",J337,0)</f>
        <v>0</v>
      </c>
      <c r="BI337" s="173">
        <f>IF(N337="nulová",J337,0)</f>
        <v>0</v>
      </c>
      <c r="BJ337" s="14" t="s">
        <v>86</v>
      </c>
      <c r="BK337" s="173">
        <f>ROUND(I337*H337,2)</f>
        <v>0</v>
      </c>
      <c r="BL337" s="14" t="s">
        <v>2955</v>
      </c>
      <c r="BM337" s="172" t="s">
        <v>3285</v>
      </c>
    </row>
    <row r="338" spans="1:65" s="2" customFormat="1">
      <c r="A338" s="31"/>
      <c r="B338" s="32"/>
      <c r="C338" s="33"/>
      <c r="D338" s="174" t="s">
        <v>143</v>
      </c>
      <c r="E338" s="33"/>
      <c r="F338" s="175" t="s">
        <v>3284</v>
      </c>
      <c r="G338" s="33"/>
      <c r="H338" s="33"/>
      <c r="I338" s="176"/>
      <c r="J338" s="33"/>
      <c r="K338" s="33"/>
      <c r="L338" s="36"/>
      <c r="M338" s="177"/>
      <c r="N338" s="178"/>
      <c r="O338" s="68"/>
      <c r="P338" s="68"/>
      <c r="Q338" s="68"/>
      <c r="R338" s="68"/>
      <c r="S338" s="68"/>
      <c r="T338" s="69"/>
      <c r="U338" s="31"/>
      <c r="V338" s="31"/>
      <c r="W338" s="31"/>
      <c r="X338" s="31"/>
      <c r="Y338" s="31"/>
      <c r="Z338" s="31"/>
      <c r="AA338" s="31"/>
      <c r="AB338" s="31"/>
      <c r="AC338" s="31"/>
      <c r="AD338" s="31"/>
      <c r="AE338" s="31"/>
      <c r="AT338" s="14" t="s">
        <v>143</v>
      </c>
      <c r="AU338" s="14" t="s">
        <v>78</v>
      </c>
    </row>
    <row r="339" spans="1:65" s="2" customFormat="1" ht="24.2" customHeight="1">
      <c r="A339" s="31"/>
      <c r="B339" s="32"/>
      <c r="C339" s="206" t="s">
        <v>702</v>
      </c>
      <c r="D339" s="206" t="s">
        <v>2897</v>
      </c>
      <c r="E339" s="207" t="s">
        <v>3286</v>
      </c>
      <c r="F339" s="208" t="s">
        <v>3287</v>
      </c>
      <c r="G339" s="209" t="s">
        <v>147</v>
      </c>
      <c r="H339" s="210">
        <v>4</v>
      </c>
      <c r="I339" s="211"/>
      <c r="J339" s="212">
        <f>ROUND(I339*H339,2)</f>
        <v>0</v>
      </c>
      <c r="K339" s="208" t="s">
        <v>3269</v>
      </c>
      <c r="L339" s="213"/>
      <c r="M339" s="214" t="s">
        <v>1</v>
      </c>
      <c r="N339" s="215" t="s">
        <v>43</v>
      </c>
      <c r="O339" s="68"/>
      <c r="P339" s="170">
        <f>O339*H339</f>
        <v>0</v>
      </c>
      <c r="Q339" s="170">
        <v>0</v>
      </c>
      <c r="R339" s="170">
        <f>Q339*H339</f>
        <v>0</v>
      </c>
      <c r="S339" s="170">
        <v>0</v>
      </c>
      <c r="T339" s="171">
        <f>S339*H339</f>
        <v>0</v>
      </c>
      <c r="U339" s="31"/>
      <c r="V339" s="31"/>
      <c r="W339" s="31"/>
      <c r="X339" s="31"/>
      <c r="Y339" s="31"/>
      <c r="Z339" s="31"/>
      <c r="AA339" s="31"/>
      <c r="AB339" s="31"/>
      <c r="AC339" s="31"/>
      <c r="AD339" s="31"/>
      <c r="AE339" s="31"/>
      <c r="AR339" s="172" t="s">
        <v>2955</v>
      </c>
      <c r="AT339" s="172" t="s">
        <v>2897</v>
      </c>
      <c r="AU339" s="172" t="s">
        <v>78</v>
      </c>
      <c r="AY339" s="14" t="s">
        <v>141</v>
      </c>
      <c r="BE339" s="173">
        <f>IF(N339="základní",J339,0)</f>
        <v>0</v>
      </c>
      <c r="BF339" s="173">
        <f>IF(N339="snížená",J339,0)</f>
        <v>0</v>
      </c>
      <c r="BG339" s="173">
        <f>IF(N339="zákl. přenesená",J339,0)</f>
        <v>0</v>
      </c>
      <c r="BH339" s="173">
        <f>IF(N339="sníž. přenesená",J339,0)</f>
        <v>0</v>
      </c>
      <c r="BI339" s="173">
        <f>IF(N339="nulová",J339,0)</f>
        <v>0</v>
      </c>
      <c r="BJ339" s="14" t="s">
        <v>86</v>
      </c>
      <c r="BK339" s="173">
        <f>ROUND(I339*H339,2)</f>
        <v>0</v>
      </c>
      <c r="BL339" s="14" t="s">
        <v>2955</v>
      </c>
      <c r="BM339" s="172" t="s">
        <v>3288</v>
      </c>
    </row>
    <row r="340" spans="1:65" s="2" customFormat="1">
      <c r="A340" s="31"/>
      <c r="B340" s="32"/>
      <c r="C340" s="33"/>
      <c r="D340" s="174" t="s">
        <v>143</v>
      </c>
      <c r="E340" s="33"/>
      <c r="F340" s="175" t="s">
        <v>3287</v>
      </c>
      <c r="G340" s="33"/>
      <c r="H340" s="33"/>
      <c r="I340" s="176"/>
      <c r="J340" s="33"/>
      <c r="K340" s="33"/>
      <c r="L340" s="36"/>
      <c r="M340" s="177"/>
      <c r="N340" s="178"/>
      <c r="O340" s="68"/>
      <c r="P340" s="68"/>
      <c r="Q340" s="68"/>
      <c r="R340" s="68"/>
      <c r="S340" s="68"/>
      <c r="T340" s="69"/>
      <c r="U340" s="31"/>
      <c r="V340" s="31"/>
      <c r="W340" s="31"/>
      <c r="X340" s="31"/>
      <c r="Y340" s="31"/>
      <c r="Z340" s="31"/>
      <c r="AA340" s="31"/>
      <c r="AB340" s="31"/>
      <c r="AC340" s="31"/>
      <c r="AD340" s="31"/>
      <c r="AE340" s="31"/>
      <c r="AT340" s="14" t="s">
        <v>143</v>
      </c>
      <c r="AU340" s="14" t="s">
        <v>78</v>
      </c>
    </row>
    <row r="341" spans="1:65" s="2" customFormat="1" ht="24.2" customHeight="1">
      <c r="A341" s="31"/>
      <c r="B341" s="32"/>
      <c r="C341" s="206" t="s">
        <v>707</v>
      </c>
      <c r="D341" s="206" t="s">
        <v>2897</v>
      </c>
      <c r="E341" s="207" t="s">
        <v>3289</v>
      </c>
      <c r="F341" s="208" t="s">
        <v>3290</v>
      </c>
      <c r="G341" s="209" t="s">
        <v>147</v>
      </c>
      <c r="H341" s="210">
        <v>4</v>
      </c>
      <c r="I341" s="211"/>
      <c r="J341" s="212">
        <f>ROUND(I341*H341,2)</f>
        <v>0</v>
      </c>
      <c r="K341" s="208" t="s">
        <v>3269</v>
      </c>
      <c r="L341" s="213"/>
      <c r="M341" s="214" t="s">
        <v>1</v>
      </c>
      <c r="N341" s="215" t="s">
        <v>43</v>
      </c>
      <c r="O341" s="68"/>
      <c r="P341" s="170">
        <f>O341*H341</f>
        <v>0</v>
      </c>
      <c r="Q341" s="170">
        <v>0</v>
      </c>
      <c r="R341" s="170">
        <f>Q341*H341</f>
        <v>0</v>
      </c>
      <c r="S341" s="170">
        <v>0</v>
      </c>
      <c r="T341" s="171">
        <f>S341*H341</f>
        <v>0</v>
      </c>
      <c r="U341" s="31"/>
      <c r="V341" s="31"/>
      <c r="W341" s="31"/>
      <c r="X341" s="31"/>
      <c r="Y341" s="31"/>
      <c r="Z341" s="31"/>
      <c r="AA341" s="31"/>
      <c r="AB341" s="31"/>
      <c r="AC341" s="31"/>
      <c r="AD341" s="31"/>
      <c r="AE341" s="31"/>
      <c r="AR341" s="172" t="s">
        <v>2955</v>
      </c>
      <c r="AT341" s="172" t="s">
        <v>2897</v>
      </c>
      <c r="AU341" s="172" t="s">
        <v>78</v>
      </c>
      <c r="AY341" s="14" t="s">
        <v>141</v>
      </c>
      <c r="BE341" s="173">
        <f>IF(N341="základní",J341,0)</f>
        <v>0</v>
      </c>
      <c r="BF341" s="173">
        <f>IF(N341="snížená",J341,0)</f>
        <v>0</v>
      </c>
      <c r="BG341" s="173">
        <f>IF(N341="zákl. přenesená",J341,0)</f>
        <v>0</v>
      </c>
      <c r="BH341" s="173">
        <f>IF(N341="sníž. přenesená",J341,0)</f>
        <v>0</v>
      </c>
      <c r="BI341" s="173">
        <f>IF(N341="nulová",J341,0)</f>
        <v>0</v>
      </c>
      <c r="BJ341" s="14" t="s">
        <v>86</v>
      </c>
      <c r="BK341" s="173">
        <f>ROUND(I341*H341,2)</f>
        <v>0</v>
      </c>
      <c r="BL341" s="14" t="s">
        <v>2955</v>
      </c>
      <c r="BM341" s="172" t="s">
        <v>3291</v>
      </c>
    </row>
    <row r="342" spans="1:65" s="2" customFormat="1">
      <c r="A342" s="31"/>
      <c r="B342" s="32"/>
      <c r="C342" s="33"/>
      <c r="D342" s="174" t="s">
        <v>143</v>
      </c>
      <c r="E342" s="33"/>
      <c r="F342" s="175" t="s">
        <v>3290</v>
      </c>
      <c r="G342" s="33"/>
      <c r="H342" s="33"/>
      <c r="I342" s="176"/>
      <c r="J342" s="33"/>
      <c r="K342" s="33"/>
      <c r="L342" s="36"/>
      <c r="M342" s="177"/>
      <c r="N342" s="178"/>
      <c r="O342" s="68"/>
      <c r="P342" s="68"/>
      <c r="Q342" s="68"/>
      <c r="R342" s="68"/>
      <c r="S342" s="68"/>
      <c r="T342" s="69"/>
      <c r="U342" s="31"/>
      <c r="V342" s="31"/>
      <c r="W342" s="31"/>
      <c r="X342" s="31"/>
      <c r="Y342" s="31"/>
      <c r="Z342" s="31"/>
      <c r="AA342" s="31"/>
      <c r="AB342" s="31"/>
      <c r="AC342" s="31"/>
      <c r="AD342" s="31"/>
      <c r="AE342" s="31"/>
      <c r="AT342" s="14" t="s">
        <v>143</v>
      </c>
      <c r="AU342" s="14" t="s">
        <v>78</v>
      </c>
    </row>
    <row r="343" spans="1:65" s="2" customFormat="1" ht="24.2" customHeight="1">
      <c r="A343" s="31"/>
      <c r="B343" s="32"/>
      <c r="C343" s="206" t="s">
        <v>712</v>
      </c>
      <c r="D343" s="206" t="s">
        <v>2897</v>
      </c>
      <c r="E343" s="207" t="s">
        <v>3292</v>
      </c>
      <c r="F343" s="208" t="s">
        <v>3293</v>
      </c>
      <c r="G343" s="209" t="s">
        <v>147</v>
      </c>
      <c r="H343" s="210">
        <v>4</v>
      </c>
      <c r="I343" s="211"/>
      <c r="J343" s="212">
        <f>ROUND(I343*H343,2)</f>
        <v>0</v>
      </c>
      <c r="K343" s="208" t="s">
        <v>3269</v>
      </c>
      <c r="L343" s="213"/>
      <c r="M343" s="214" t="s">
        <v>1</v>
      </c>
      <c r="N343" s="215" t="s">
        <v>43</v>
      </c>
      <c r="O343" s="68"/>
      <c r="P343" s="170">
        <f>O343*H343</f>
        <v>0</v>
      </c>
      <c r="Q343" s="170">
        <v>0</v>
      </c>
      <c r="R343" s="170">
        <f>Q343*H343</f>
        <v>0</v>
      </c>
      <c r="S343" s="170">
        <v>0</v>
      </c>
      <c r="T343" s="171">
        <f>S343*H343</f>
        <v>0</v>
      </c>
      <c r="U343" s="31"/>
      <c r="V343" s="31"/>
      <c r="W343" s="31"/>
      <c r="X343" s="31"/>
      <c r="Y343" s="31"/>
      <c r="Z343" s="31"/>
      <c r="AA343" s="31"/>
      <c r="AB343" s="31"/>
      <c r="AC343" s="31"/>
      <c r="AD343" s="31"/>
      <c r="AE343" s="31"/>
      <c r="AR343" s="172" t="s">
        <v>2955</v>
      </c>
      <c r="AT343" s="172" t="s">
        <v>2897</v>
      </c>
      <c r="AU343" s="172" t="s">
        <v>78</v>
      </c>
      <c r="AY343" s="14" t="s">
        <v>141</v>
      </c>
      <c r="BE343" s="173">
        <f>IF(N343="základní",J343,0)</f>
        <v>0</v>
      </c>
      <c r="BF343" s="173">
        <f>IF(N343="snížená",J343,0)</f>
        <v>0</v>
      </c>
      <c r="BG343" s="173">
        <f>IF(N343="zákl. přenesená",J343,0)</f>
        <v>0</v>
      </c>
      <c r="BH343" s="173">
        <f>IF(N343="sníž. přenesená",J343,0)</f>
        <v>0</v>
      </c>
      <c r="BI343" s="173">
        <f>IF(N343="nulová",J343,0)</f>
        <v>0</v>
      </c>
      <c r="BJ343" s="14" t="s">
        <v>86</v>
      </c>
      <c r="BK343" s="173">
        <f>ROUND(I343*H343,2)</f>
        <v>0</v>
      </c>
      <c r="BL343" s="14" t="s">
        <v>2955</v>
      </c>
      <c r="BM343" s="172" t="s">
        <v>3294</v>
      </c>
    </row>
    <row r="344" spans="1:65" s="2" customFormat="1">
      <c r="A344" s="31"/>
      <c r="B344" s="32"/>
      <c r="C344" s="33"/>
      <c r="D344" s="174" t="s">
        <v>143</v>
      </c>
      <c r="E344" s="33"/>
      <c r="F344" s="175" t="s">
        <v>3293</v>
      </c>
      <c r="G344" s="33"/>
      <c r="H344" s="33"/>
      <c r="I344" s="176"/>
      <c r="J344" s="33"/>
      <c r="K344" s="33"/>
      <c r="L344" s="36"/>
      <c r="M344" s="177"/>
      <c r="N344" s="178"/>
      <c r="O344" s="68"/>
      <c r="P344" s="68"/>
      <c r="Q344" s="68"/>
      <c r="R344" s="68"/>
      <c r="S344" s="68"/>
      <c r="T344" s="69"/>
      <c r="U344" s="31"/>
      <c r="V344" s="31"/>
      <c r="W344" s="31"/>
      <c r="X344" s="31"/>
      <c r="Y344" s="31"/>
      <c r="Z344" s="31"/>
      <c r="AA344" s="31"/>
      <c r="AB344" s="31"/>
      <c r="AC344" s="31"/>
      <c r="AD344" s="31"/>
      <c r="AE344" s="31"/>
      <c r="AT344" s="14" t="s">
        <v>143</v>
      </c>
      <c r="AU344" s="14" t="s">
        <v>78</v>
      </c>
    </row>
    <row r="345" spans="1:65" s="2" customFormat="1" ht="24.2" customHeight="1">
      <c r="A345" s="31"/>
      <c r="B345" s="32"/>
      <c r="C345" s="206" t="s">
        <v>717</v>
      </c>
      <c r="D345" s="206" t="s">
        <v>2897</v>
      </c>
      <c r="E345" s="207" t="s">
        <v>3295</v>
      </c>
      <c r="F345" s="208" t="s">
        <v>3296</v>
      </c>
      <c r="G345" s="209" t="s">
        <v>147</v>
      </c>
      <c r="H345" s="210">
        <v>10</v>
      </c>
      <c r="I345" s="211"/>
      <c r="J345" s="212">
        <f>ROUND(I345*H345,2)</f>
        <v>0</v>
      </c>
      <c r="K345" s="208" t="s">
        <v>139</v>
      </c>
      <c r="L345" s="213"/>
      <c r="M345" s="214" t="s">
        <v>1</v>
      </c>
      <c r="N345" s="215" t="s">
        <v>43</v>
      </c>
      <c r="O345" s="68"/>
      <c r="P345" s="170">
        <f>O345*H345</f>
        <v>0</v>
      </c>
      <c r="Q345" s="170">
        <v>2.7999999999999998E-4</v>
      </c>
      <c r="R345" s="170">
        <f>Q345*H345</f>
        <v>2.7999999999999995E-3</v>
      </c>
      <c r="S345" s="170">
        <v>0</v>
      </c>
      <c r="T345" s="171">
        <f>S345*H345</f>
        <v>0</v>
      </c>
      <c r="U345" s="31"/>
      <c r="V345" s="31"/>
      <c r="W345" s="31"/>
      <c r="X345" s="31"/>
      <c r="Y345" s="31"/>
      <c r="Z345" s="31"/>
      <c r="AA345" s="31"/>
      <c r="AB345" s="31"/>
      <c r="AC345" s="31"/>
      <c r="AD345" s="31"/>
      <c r="AE345" s="31"/>
      <c r="AR345" s="172" t="s">
        <v>2955</v>
      </c>
      <c r="AT345" s="172" t="s">
        <v>2897</v>
      </c>
      <c r="AU345" s="172" t="s">
        <v>78</v>
      </c>
      <c r="AY345" s="14" t="s">
        <v>141</v>
      </c>
      <c r="BE345" s="173">
        <f>IF(N345="základní",J345,0)</f>
        <v>0</v>
      </c>
      <c r="BF345" s="173">
        <f>IF(N345="snížená",J345,0)</f>
        <v>0</v>
      </c>
      <c r="BG345" s="173">
        <f>IF(N345="zákl. přenesená",J345,0)</f>
        <v>0</v>
      </c>
      <c r="BH345" s="173">
        <f>IF(N345="sníž. přenesená",J345,0)</f>
        <v>0</v>
      </c>
      <c r="BI345" s="173">
        <f>IF(N345="nulová",J345,0)</f>
        <v>0</v>
      </c>
      <c r="BJ345" s="14" t="s">
        <v>86</v>
      </c>
      <c r="BK345" s="173">
        <f>ROUND(I345*H345,2)</f>
        <v>0</v>
      </c>
      <c r="BL345" s="14" t="s">
        <v>2955</v>
      </c>
      <c r="BM345" s="172" t="s">
        <v>3297</v>
      </c>
    </row>
    <row r="346" spans="1:65" s="2" customFormat="1">
      <c r="A346" s="31"/>
      <c r="B346" s="32"/>
      <c r="C346" s="33"/>
      <c r="D346" s="174" t="s">
        <v>143</v>
      </c>
      <c r="E346" s="33"/>
      <c r="F346" s="175" t="s">
        <v>3296</v>
      </c>
      <c r="G346" s="33"/>
      <c r="H346" s="33"/>
      <c r="I346" s="176"/>
      <c r="J346" s="33"/>
      <c r="K346" s="33"/>
      <c r="L346" s="36"/>
      <c r="M346" s="177"/>
      <c r="N346" s="178"/>
      <c r="O346" s="68"/>
      <c r="P346" s="68"/>
      <c r="Q346" s="68"/>
      <c r="R346" s="68"/>
      <c r="S346" s="68"/>
      <c r="T346" s="69"/>
      <c r="U346" s="31"/>
      <c r="V346" s="31"/>
      <c r="W346" s="31"/>
      <c r="X346" s="31"/>
      <c r="Y346" s="31"/>
      <c r="Z346" s="31"/>
      <c r="AA346" s="31"/>
      <c r="AB346" s="31"/>
      <c r="AC346" s="31"/>
      <c r="AD346" s="31"/>
      <c r="AE346" s="31"/>
      <c r="AT346" s="14" t="s">
        <v>143</v>
      </c>
      <c r="AU346" s="14" t="s">
        <v>78</v>
      </c>
    </row>
    <row r="347" spans="1:65" s="2" customFormat="1" ht="24.2" customHeight="1">
      <c r="A347" s="31"/>
      <c r="B347" s="32"/>
      <c r="C347" s="206" t="s">
        <v>722</v>
      </c>
      <c r="D347" s="206" t="s">
        <v>2897</v>
      </c>
      <c r="E347" s="207" t="s">
        <v>3298</v>
      </c>
      <c r="F347" s="208" t="s">
        <v>3299</v>
      </c>
      <c r="G347" s="209" t="s">
        <v>147</v>
      </c>
      <c r="H347" s="210">
        <v>10</v>
      </c>
      <c r="I347" s="211"/>
      <c r="J347" s="212">
        <f>ROUND(I347*H347,2)</f>
        <v>0</v>
      </c>
      <c r="K347" s="208" t="s">
        <v>139</v>
      </c>
      <c r="L347" s="213"/>
      <c r="M347" s="214" t="s">
        <v>1</v>
      </c>
      <c r="N347" s="215" t="s">
        <v>43</v>
      </c>
      <c r="O347" s="68"/>
      <c r="P347" s="170">
        <f>O347*H347</f>
        <v>0</v>
      </c>
      <c r="Q347" s="170">
        <v>4.2000000000000002E-4</v>
      </c>
      <c r="R347" s="170">
        <f>Q347*H347</f>
        <v>4.2000000000000006E-3</v>
      </c>
      <c r="S347" s="170">
        <v>0</v>
      </c>
      <c r="T347" s="171">
        <f>S347*H347</f>
        <v>0</v>
      </c>
      <c r="U347" s="31"/>
      <c r="V347" s="31"/>
      <c r="W347" s="31"/>
      <c r="X347" s="31"/>
      <c r="Y347" s="31"/>
      <c r="Z347" s="31"/>
      <c r="AA347" s="31"/>
      <c r="AB347" s="31"/>
      <c r="AC347" s="31"/>
      <c r="AD347" s="31"/>
      <c r="AE347" s="31"/>
      <c r="AR347" s="172" t="s">
        <v>2955</v>
      </c>
      <c r="AT347" s="172" t="s">
        <v>2897</v>
      </c>
      <c r="AU347" s="172" t="s">
        <v>78</v>
      </c>
      <c r="AY347" s="14" t="s">
        <v>141</v>
      </c>
      <c r="BE347" s="173">
        <f>IF(N347="základní",J347,0)</f>
        <v>0</v>
      </c>
      <c r="BF347" s="173">
        <f>IF(N347="snížená",J347,0)</f>
        <v>0</v>
      </c>
      <c r="BG347" s="173">
        <f>IF(N347="zákl. přenesená",J347,0)</f>
        <v>0</v>
      </c>
      <c r="BH347" s="173">
        <f>IF(N347="sníž. přenesená",J347,0)</f>
        <v>0</v>
      </c>
      <c r="BI347" s="173">
        <f>IF(N347="nulová",J347,0)</f>
        <v>0</v>
      </c>
      <c r="BJ347" s="14" t="s">
        <v>86</v>
      </c>
      <c r="BK347" s="173">
        <f>ROUND(I347*H347,2)</f>
        <v>0</v>
      </c>
      <c r="BL347" s="14" t="s">
        <v>2955</v>
      </c>
      <c r="BM347" s="172" t="s">
        <v>3300</v>
      </c>
    </row>
    <row r="348" spans="1:65" s="2" customFormat="1">
      <c r="A348" s="31"/>
      <c r="B348" s="32"/>
      <c r="C348" s="33"/>
      <c r="D348" s="174" t="s">
        <v>143</v>
      </c>
      <c r="E348" s="33"/>
      <c r="F348" s="175" t="s">
        <v>3299</v>
      </c>
      <c r="G348" s="33"/>
      <c r="H348" s="33"/>
      <c r="I348" s="176"/>
      <c r="J348" s="33"/>
      <c r="K348" s="33"/>
      <c r="L348" s="36"/>
      <c r="M348" s="177"/>
      <c r="N348" s="178"/>
      <c r="O348" s="68"/>
      <c r="P348" s="68"/>
      <c r="Q348" s="68"/>
      <c r="R348" s="68"/>
      <c r="S348" s="68"/>
      <c r="T348" s="69"/>
      <c r="U348" s="31"/>
      <c r="V348" s="31"/>
      <c r="W348" s="31"/>
      <c r="X348" s="31"/>
      <c r="Y348" s="31"/>
      <c r="Z348" s="31"/>
      <c r="AA348" s="31"/>
      <c r="AB348" s="31"/>
      <c r="AC348" s="31"/>
      <c r="AD348" s="31"/>
      <c r="AE348" s="31"/>
      <c r="AT348" s="14" t="s">
        <v>143</v>
      </c>
      <c r="AU348" s="14" t="s">
        <v>78</v>
      </c>
    </row>
    <row r="349" spans="1:65" s="2" customFormat="1" ht="16.5" customHeight="1">
      <c r="A349" s="31"/>
      <c r="B349" s="32"/>
      <c r="C349" s="206" t="s">
        <v>727</v>
      </c>
      <c r="D349" s="206" t="s">
        <v>2897</v>
      </c>
      <c r="E349" s="207" t="s">
        <v>3301</v>
      </c>
      <c r="F349" s="208" t="s">
        <v>3302</v>
      </c>
      <c r="G349" s="209" t="s">
        <v>147</v>
      </c>
      <c r="H349" s="210">
        <v>2</v>
      </c>
      <c r="I349" s="211"/>
      <c r="J349" s="212">
        <f>ROUND(I349*H349,2)</f>
        <v>0</v>
      </c>
      <c r="K349" s="208" t="s">
        <v>139</v>
      </c>
      <c r="L349" s="213"/>
      <c r="M349" s="214" t="s">
        <v>1</v>
      </c>
      <c r="N349" s="215" t="s">
        <v>43</v>
      </c>
      <c r="O349" s="68"/>
      <c r="P349" s="170">
        <f>O349*H349</f>
        <v>0</v>
      </c>
      <c r="Q349" s="170">
        <v>3.5000000000000001E-3</v>
      </c>
      <c r="R349" s="170">
        <f>Q349*H349</f>
        <v>7.0000000000000001E-3</v>
      </c>
      <c r="S349" s="170">
        <v>0</v>
      </c>
      <c r="T349" s="171">
        <f>S349*H349</f>
        <v>0</v>
      </c>
      <c r="U349" s="31"/>
      <c r="V349" s="31"/>
      <c r="W349" s="31"/>
      <c r="X349" s="31"/>
      <c r="Y349" s="31"/>
      <c r="Z349" s="31"/>
      <c r="AA349" s="31"/>
      <c r="AB349" s="31"/>
      <c r="AC349" s="31"/>
      <c r="AD349" s="31"/>
      <c r="AE349" s="31"/>
      <c r="AR349" s="172" t="s">
        <v>2955</v>
      </c>
      <c r="AT349" s="172" t="s">
        <v>2897</v>
      </c>
      <c r="AU349" s="172" t="s">
        <v>78</v>
      </c>
      <c r="AY349" s="14" t="s">
        <v>141</v>
      </c>
      <c r="BE349" s="173">
        <f>IF(N349="základní",J349,0)</f>
        <v>0</v>
      </c>
      <c r="BF349" s="173">
        <f>IF(N349="snížená",J349,0)</f>
        <v>0</v>
      </c>
      <c r="BG349" s="173">
        <f>IF(N349="zákl. přenesená",J349,0)</f>
        <v>0</v>
      </c>
      <c r="BH349" s="173">
        <f>IF(N349="sníž. přenesená",J349,0)</f>
        <v>0</v>
      </c>
      <c r="BI349" s="173">
        <f>IF(N349="nulová",J349,0)</f>
        <v>0</v>
      </c>
      <c r="BJ349" s="14" t="s">
        <v>86</v>
      </c>
      <c r="BK349" s="173">
        <f>ROUND(I349*H349,2)</f>
        <v>0</v>
      </c>
      <c r="BL349" s="14" t="s">
        <v>2955</v>
      </c>
      <c r="BM349" s="172" t="s">
        <v>3303</v>
      </c>
    </row>
    <row r="350" spans="1:65" s="2" customFormat="1">
      <c r="A350" s="31"/>
      <c r="B350" s="32"/>
      <c r="C350" s="33"/>
      <c r="D350" s="174" t="s">
        <v>143</v>
      </c>
      <c r="E350" s="33"/>
      <c r="F350" s="175" t="s">
        <v>3302</v>
      </c>
      <c r="G350" s="33"/>
      <c r="H350" s="33"/>
      <c r="I350" s="176"/>
      <c r="J350" s="33"/>
      <c r="K350" s="33"/>
      <c r="L350" s="36"/>
      <c r="M350" s="177"/>
      <c r="N350" s="178"/>
      <c r="O350" s="68"/>
      <c r="P350" s="68"/>
      <c r="Q350" s="68"/>
      <c r="R350" s="68"/>
      <c r="S350" s="68"/>
      <c r="T350" s="69"/>
      <c r="U350" s="31"/>
      <c r="V350" s="31"/>
      <c r="W350" s="31"/>
      <c r="X350" s="31"/>
      <c r="Y350" s="31"/>
      <c r="Z350" s="31"/>
      <c r="AA350" s="31"/>
      <c r="AB350" s="31"/>
      <c r="AC350" s="31"/>
      <c r="AD350" s="31"/>
      <c r="AE350" s="31"/>
      <c r="AT350" s="14" t="s">
        <v>143</v>
      </c>
      <c r="AU350" s="14" t="s">
        <v>78</v>
      </c>
    </row>
    <row r="351" spans="1:65" s="2" customFormat="1" ht="16.5" customHeight="1">
      <c r="A351" s="31"/>
      <c r="B351" s="32"/>
      <c r="C351" s="206" t="s">
        <v>732</v>
      </c>
      <c r="D351" s="206" t="s">
        <v>2897</v>
      </c>
      <c r="E351" s="207" t="s">
        <v>3304</v>
      </c>
      <c r="F351" s="208" t="s">
        <v>3305</v>
      </c>
      <c r="G351" s="209" t="s">
        <v>147</v>
      </c>
      <c r="H351" s="210">
        <v>2</v>
      </c>
      <c r="I351" s="211"/>
      <c r="J351" s="212">
        <f>ROUND(I351*H351,2)</f>
        <v>0</v>
      </c>
      <c r="K351" s="208" t="s">
        <v>139</v>
      </c>
      <c r="L351" s="213"/>
      <c r="M351" s="214" t="s">
        <v>1</v>
      </c>
      <c r="N351" s="215" t="s">
        <v>43</v>
      </c>
      <c r="O351" s="68"/>
      <c r="P351" s="170">
        <f>O351*H351</f>
        <v>0</v>
      </c>
      <c r="Q351" s="170">
        <v>3.5000000000000001E-3</v>
      </c>
      <c r="R351" s="170">
        <f>Q351*H351</f>
        <v>7.0000000000000001E-3</v>
      </c>
      <c r="S351" s="170">
        <v>0</v>
      </c>
      <c r="T351" s="171">
        <f>S351*H351</f>
        <v>0</v>
      </c>
      <c r="U351" s="31"/>
      <c r="V351" s="31"/>
      <c r="W351" s="31"/>
      <c r="X351" s="31"/>
      <c r="Y351" s="31"/>
      <c r="Z351" s="31"/>
      <c r="AA351" s="31"/>
      <c r="AB351" s="31"/>
      <c r="AC351" s="31"/>
      <c r="AD351" s="31"/>
      <c r="AE351" s="31"/>
      <c r="AR351" s="172" t="s">
        <v>2955</v>
      </c>
      <c r="AT351" s="172" t="s">
        <v>2897</v>
      </c>
      <c r="AU351" s="172" t="s">
        <v>78</v>
      </c>
      <c r="AY351" s="14" t="s">
        <v>141</v>
      </c>
      <c r="BE351" s="173">
        <f>IF(N351="základní",J351,0)</f>
        <v>0</v>
      </c>
      <c r="BF351" s="173">
        <f>IF(N351="snížená",J351,0)</f>
        <v>0</v>
      </c>
      <c r="BG351" s="173">
        <f>IF(N351="zákl. přenesená",J351,0)</f>
        <v>0</v>
      </c>
      <c r="BH351" s="173">
        <f>IF(N351="sníž. přenesená",J351,0)</f>
        <v>0</v>
      </c>
      <c r="BI351" s="173">
        <f>IF(N351="nulová",J351,0)</f>
        <v>0</v>
      </c>
      <c r="BJ351" s="14" t="s">
        <v>86</v>
      </c>
      <c r="BK351" s="173">
        <f>ROUND(I351*H351,2)</f>
        <v>0</v>
      </c>
      <c r="BL351" s="14" t="s">
        <v>2955</v>
      </c>
      <c r="BM351" s="172" t="s">
        <v>3306</v>
      </c>
    </row>
    <row r="352" spans="1:65" s="2" customFormat="1">
      <c r="A352" s="31"/>
      <c r="B352" s="32"/>
      <c r="C352" s="33"/>
      <c r="D352" s="174" t="s">
        <v>143</v>
      </c>
      <c r="E352" s="33"/>
      <c r="F352" s="175" t="s">
        <v>3305</v>
      </c>
      <c r="G352" s="33"/>
      <c r="H352" s="33"/>
      <c r="I352" s="176"/>
      <c r="J352" s="33"/>
      <c r="K352" s="33"/>
      <c r="L352" s="36"/>
      <c r="M352" s="177"/>
      <c r="N352" s="178"/>
      <c r="O352" s="68"/>
      <c r="P352" s="68"/>
      <c r="Q352" s="68"/>
      <c r="R352" s="68"/>
      <c r="S352" s="68"/>
      <c r="T352" s="69"/>
      <c r="U352" s="31"/>
      <c r="V352" s="31"/>
      <c r="W352" s="31"/>
      <c r="X352" s="31"/>
      <c r="Y352" s="31"/>
      <c r="Z352" s="31"/>
      <c r="AA352" s="31"/>
      <c r="AB352" s="31"/>
      <c r="AC352" s="31"/>
      <c r="AD352" s="31"/>
      <c r="AE352" s="31"/>
      <c r="AT352" s="14" t="s">
        <v>143</v>
      </c>
      <c r="AU352" s="14" t="s">
        <v>78</v>
      </c>
    </row>
    <row r="353" spans="1:65" s="2" customFormat="1" ht="16.5" customHeight="1">
      <c r="A353" s="31"/>
      <c r="B353" s="32"/>
      <c r="C353" s="206" t="s">
        <v>737</v>
      </c>
      <c r="D353" s="206" t="s">
        <v>2897</v>
      </c>
      <c r="E353" s="207" t="s">
        <v>3307</v>
      </c>
      <c r="F353" s="208" t="s">
        <v>3308</v>
      </c>
      <c r="G353" s="209" t="s">
        <v>147</v>
      </c>
      <c r="H353" s="210">
        <v>2</v>
      </c>
      <c r="I353" s="211"/>
      <c r="J353" s="212">
        <f>ROUND(I353*H353,2)</f>
        <v>0</v>
      </c>
      <c r="K353" s="208" t="s">
        <v>139</v>
      </c>
      <c r="L353" s="213"/>
      <c r="M353" s="214" t="s">
        <v>1</v>
      </c>
      <c r="N353" s="215" t="s">
        <v>43</v>
      </c>
      <c r="O353" s="68"/>
      <c r="P353" s="170">
        <f>O353*H353</f>
        <v>0</v>
      </c>
      <c r="Q353" s="170">
        <v>3.5999999999999999E-3</v>
      </c>
      <c r="R353" s="170">
        <f>Q353*H353</f>
        <v>7.1999999999999998E-3</v>
      </c>
      <c r="S353" s="170">
        <v>0</v>
      </c>
      <c r="T353" s="171">
        <f>S353*H353</f>
        <v>0</v>
      </c>
      <c r="U353" s="31"/>
      <c r="V353" s="31"/>
      <c r="W353" s="31"/>
      <c r="X353" s="31"/>
      <c r="Y353" s="31"/>
      <c r="Z353" s="31"/>
      <c r="AA353" s="31"/>
      <c r="AB353" s="31"/>
      <c r="AC353" s="31"/>
      <c r="AD353" s="31"/>
      <c r="AE353" s="31"/>
      <c r="AR353" s="172" t="s">
        <v>2955</v>
      </c>
      <c r="AT353" s="172" t="s">
        <v>2897</v>
      </c>
      <c r="AU353" s="172" t="s">
        <v>78</v>
      </c>
      <c r="AY353" s="14" t="s">
        <v>141</v>
      </c>
      <c r="BE353" s="173">
        <f>IF(N353="základní",J353,0)</f>
        <v>0</v>
      </c>
      <c r="BF353" s="173">
        <f>IF(N353="snížená",J353,0)</f>
        <v>0</v>
      </c>
      <c r="BG353" s="173">
        <f>IF(N353="zákl. přenesená",J353,0)</f>
        <v>0</v>
      </c>
      <c r="BH353" s="173">
        <f>IF(N353="sníž. přenesená",J353,0)</f>
        <v>0</v>
      </c>
      <c r="BI353" s="173">
        <f>IF(N353="nulová",J353,0)</f>
        <v>0</v>
      </c>
      <c r="BJ353" s="14" t="s">
        <v>86</v>
      </c>
      <c r="BK353" s="173">
        <f>ROUND(I353*H353,2)</f>
        <v>0</v>
      </c>
      <c r="BL353" s="14" t="s">
        <v>2955</v>
      </c>
      <c r="BM353" s="172" t="s">
        <v>3309</v>
      </c>
    </row>
    <row r="354" spans="1:65" s="2" customFormat="1">
      <c r="A354" s="31"/>
      <c r="B354" s="32"/>
      <c r="C354" s="33"/>
      <c r="D354" s="174" t="s">
        <v>143</v>
      </c>
      <c r="E354" s="33"/>
      <c r="F354" s="175" t="s">
        <v>3308</v>
      </c>
      <c r="G354" s="33"/>
      <c r="H354" s="33"/>
      <c r="I354" s="176"/>
      <c r="J354" s="33"/>
      <c r="K354" s="33"/>
      <c r="L354" s="36"/>
      <c r="M354" s="177"/>
      <c r="N354" s="178"/>
      <c r="O354" s="68"/>
      <c r="P354" s="68"/>
      <c r="Q354" s="68"/>
      <c r="R354" s="68"/>
      <c r="S354" s="68"/>
      <c r="T354" s="69"/>
      <c r="U354" s="31"/>
      <c r="V354" s="31"/>
      <c r="W354" s="31"/>
      <c r="X354" s="31"/>
      <c r="Y354" s="31"/>
      <c r="Z354" s="31"/>
      <c r="AA354" s="31"/>
      <c r="AB354" s="31"/>
      <c r="AC354" s="31"/>
      <c r="AD354" s="31"/>
      <c r="AE354" s="31"/>
      <c r="AT354" s="14" t="s">
        <v>143</v>
      </c>
      <c r="AU354" s="14" t="s">
        <v>78</v>
      </c>
    </row>
    <row r="355" spans="1:65" s="2" customFormat="1" ht="21.75" customHeight="1">
      <c r="A355" s="31"/>
      <c r="B355" s="32"/>
      <c r="C355" s="206" t="s">
        <v>742</v>
      </c>
      <c r="D355" s="206" t="s">
        <v>2897</v>
      </c>
      <c r="E355" s="207" t="s">
        <v>3310</v>
      </c>
      <c r="F355" s="208" t="s">
        <v>3311</v>
      </c>
      <c r="G355" s="209" t="s">
        <v>147</v>
      </c>
      <c r="H355" s="210">
        <v>2</v>
      </c>
      <c r="I355" s="211"/>
      <c r="J355" s="212">
        <f>ROUND(I355*H355,2)</f>
        <v>0</v>
      </c>
      <c r="K355" s="208" t="s">
        <v>139</v>
      </c>
      <c r="L355" s="213"/>
      <c r="M355" s="214" t="s">
        <v>1</v>
      </c>
      <c r="N355" s="215" t="s">
        <v>43</v>
      </c>
      <c r="O355" s="68"/>
      <c r="P355" s="170">
        <f>O355*H355</f>
        <v>0</v>
      </c>
      <c r="Q355" s="170">
        <v>3.5000000000000001E-3</v>
      </c>
      <c r="R355" s="170">
        <f>Q355*H355</f>
        <v>7.0000000000000001E-3</v>
      </c>
      <c r="S355" s="170">
        <v>0</v>
      </c>
      <c r="T355" s="171">
        <f>S355*H355</f>
        <v>0</v>
      </c>
      <c r="U355" s="31"/>
      <c r="V355" s="31"/>
      <c r="W355" s="31"/>
      <c r="X355" s="31"/>
      <c r="Y355" s="31"/>
      <c r="Z355" s="31"/>
      <c r="AA355" s="31"/>
      <c r="AB355" s="31"/>
      <c r="AC355" s="31"/>
      <c r="AD355" s="31"/>
      <c r="AE355" s="31"/>
      <c r="AR355" s="172" t="s">
        <v>2955</v>
      </c>
      <c r="AT355" s="172" t="s">
        <v>2897</v>
      </c>
      <c r="AU355" s="172" t="s">
        <v>78</v>
      </c>
      <c r="AY355" s="14" t="s">
        <v>141</v>
      </c>
      <c r="BE355" s="173">
        <f>IF(N355="základní",J355,0)</f>
        <v>0</v>
      </c>
      <c r="BF355" s="173">
        <f>IF(N355="snížená",J355,0)</f>
        <v>0</v>
      </c>
      <c r="BG355" s="173">
        <f>IF(N355="zákl. přenesená",J355,0)</f>
        <v>0</v>
      </c>
      <c r="BH355" s="173">
        <f>IF(N355="sníž. přenesená",J355,0)</f>
        <v>0</v>
      </c>
      <c r="BI355" s="173">
        <f>IF(N355="nulová",J355,0)</f>
        <v>0</v>
      </c>
      <c r="BJ355" s="14" t="s">
        <v>86</v>
      </c>
      <c r="BK355" s="173">
        <f>ROUND(I355*H355,2)</f>
        <v>0</v>
      </c>
      <c r="BL355" s="14" t="s">
        <v>2955</v>
      </c>
      <c r="BM355" s="172" t="s">
        <v>3312</v>
      </c>
    </row>
    <row r="356" spans="1:65" s="2" customFormat="1">
      <c r="A356" s="31"/>
      <c r="B356" s="32"/>
      <c r="C356" s="33"/>
      <c r="D356" s="174" t="s">
        <v>143</v>
      </c>
      <c r="E356" s="33"/>
      <c r="F356" s="175" t="s">
        <v>3311</v>
      </c>
      <c r="G356" s="33"/>
      <c r="H356" s="33"/>
      <c r="I356" s="176"/>
      <c r="J356" s="33"/>
      <c r="K356" s="33"/>
      <c r="L356" s="36"/>
      <c r="M356" s="177"/>
      <c r="N356" s="178"/>
      <c r="O356" s="68"/>
      <c r="P356" s="68"/>
      <c r="Q356" s="68"/>
      <c r="R356" s="68"/>
      <c r="S356" s="68"/>
      <c r="T356" s="69"/>
      <c r="U356" s="31"/>
      <c r="V356" s="31"/>
      <c r="W356" s="31"/>
      <c r="X356" s="31"/>
      <c r="Y356" s="31"/>
      <c r="Z356" s="31"/>
      <c r="AA356" s="31"/>
      <c r="AB356" s="31"/>
      <c r="AC356" s="31"/>
      <c r="AD356" s="31"/>
      <c r="AE356" s="31"/>
      <c r="AT356" s="14" t="s">
        <v>143</v>
      </c>
      <c r="AU356" s="14" t="s">
        <v>78</v>
      </c>
    </row>
    <row r="357" spans="1:65" s="2" customFormat="1" ht="16.5" customHeight="1">
      <c r="A357" s="31"/>
      <c r="B357" s="32"/>
      <c r="C357" s="206" t="s">
        <v>747</v>
      </c>
      <c r="D357" s="206" t="s">
        <v>2897</v>
      </c>
      <c r="E357" s="207" t="s">
        <v>3313</v>
      </c>
      <c r="F357" s="208" t="s">
        <v>3314</v>
      </c>
      <c r="G357" s="209" t="s">
        <v>147</v>
      </c>
      <c r="H357" s="210">
        <v>2</v>
      </c>
      <c r="I357" s="211"/>
      <c r="J357" s="212">
        <f>ROUND(I357*H357,2)</f>
        <v>0</v>
      </c>
      <c r="K357" s="208" t="s">
        <v>139</v>
      </c>
      <c r="L357" s="213"/>
      <c r="M357" s="214" t="s">
        <v>1</v>
      </c>
      <c r="N357" s="215" t="s">
        <v>43</v>
      </c>
      <c r="O357" s="68"/>
      <c r="P357" s="170">
        <f>O357*H357</f>
        <v>0</v>
      </c>
      <c r="Q357" s="170">
        <v>3.5999999999999999E-3</v>
      </c>
      <c r="R357" s="170">
        <f>Q357*H357</f>
        <v>7.1999999999999998E-3</v>
      </c>
      <c r="S357" s="170">
        <v>0</v>
      </c>
      <c r="T357" s="171">
        <f>S357*H357</f>
        <v>0</v>
      </c>
      <c r="U357" s="31"/>
      <c r="V357" s="31"/>
      <c r="W357" s="31"/>
      <c r="X357" s="31"/>
      <c r="Y357" s="31"/>
      <c r="Z357" s="31"/>
      <c r="AA357" s="31"/>
      <c r="AB357" s="31"/>
      <c r="AC357" s="31"/>
      <c r="AD357" s="31"/>
      <c r="AE357" s="31"/>
      <c r="AR357" s="172" t="s">
        <v>2955</v>
      </c>
      <c r="AT357" s="172" t="s">
        <v>2897</v>
      </c>
      <c r="AU357" s="172" t="s">
        <v>78</v>
      </c>
      <c r="AY357" s="14" t="s">
        <v>141</v>
      </c>
      <c r="BE357" s="173">
        <f>IF(N357="základní",J357,0)</f>
        <v>0</v>
      </c>
      <c r="BF357" s="173">
        <f>IF(N357="snížená",J357,0)</f>
        <v>0</v>
      </c>
      <c r="BG357" s="173">
        <f>IF(N357="zákl. přenesená",J357,0)</f>
        <v>0</v>
      </c>
      <c r="BH357" s="173">
        <f>IF(N357="sníž. přenesená",J357,0)</f>
        <v>0</v>
      </c>
      <c r="BI357" s="173">
        <f>IF(N357="nulová",J357,0)</f>
        <v>0</v>
      </c>
      <c r="BJ357" s="14" t="s">
        <v>86</v>
      </c>
      <c r="BK357" s="173">
        <f>ROUND(I357*H357,2)</f>
        <v>0</v>
      </c>
      <c r="BL357" s="14" t="s">
        <v>2955</v>
      </c>
      <c r="BM357" s="172" t="s">
        <v>3315</v>
      </c>
    </row>
    <row r="358" spans="1:65" s="2" customFormat="1">
      <c r="A358" s="31"/>
      <c r="B358" s="32"/>
      <c r="C358" s="33"/>
      <c r="D358" s="174" t="s">
        <v>143</v>
      </c>
      <c r="E358" s="33"/>
      <c r="F358" s="175" t="s">
        <v>3314</v>
      </c>
      <c r="G358" s="33"/>
      <c r="H358" s="33"/>
      <c r="I358" s="176"/>
      <c r="J358" s="33"/>
      <c r="K358" s="33"/>
      <c r="L358" s="36"/>
      <c r="M358" s="177"/>
      <c r="N358" s="178"/>
      <c r="O358" s="68"/>
      <c r="P358" s="68"/>
      <c r="Q358" s="68"/>
      <c r="R358" s="68"/>
      <c r="S358" s="68"/>
      <c r="T358" s="69"/>
      <c r="U358" s="31"/>
      <c r="V358" s="31"/>
      <c r="W358" s="31"/>
      <c r="X358" s="31"/>
      <c r="Y358" s="31"/>
      <c r="Z358" s="31"/>
      <c r="AA358" s="31"/>
      <c r="AB358" s="31"/>
      <c r="AC358" s="31"/>
      <c r="AD358" s="31"/>
      <c r="AE358" s="31"/>
      <c r="AT358" s="14" t="s">
        <v>143</v>
      </c>
      <c r="AU358" s="14" t="s">
        <v>78</v>
      </c>
    </row>
    <row r="359" spans="1:65" s="2" customFormat="1" ht="16.5" customHeight="1">
      <c r="A359" s="31"/>
      <c r="B359" s="32"/>
      <c r="C359" s="206" t="s">
        <v>752</v>
      </c>
      <c r="D359" s="206" t="s">
        <v>2897</v>
      </c>
      <c r="E359" s="207" t="s">
        <v>3316</v>
      </c>
      <c r="F359" s="208" t="s">
        <v>3317</v>
      </c>
      <c r="G359" s="209" t="s">
        <v>147</v>
      </c>
      <c r="H359" s="210">
        <v>2</v>
      </c>
      <c r="I359" s="211"/>
      <c r="J359" s="212">
        <f>ROUND(I359*H359,2)</f>
        <v>0</v>
      </c>
      <c r="K359" s="208" t="s">
        <v>139</v>
      </c>
      <c r="L359" s="213"/>
      <c r="M359" s="214" t="s">
        <v>1</v>
      </c>
      <c r="N359" s="215" t="s">
        <v>43</v>
      </c>
      <c r="O359" s="68"/>
      <c r="P359" s="170">
        <f>O359*H359</f>
        <v>0</v>
      </c>
      <c r="Q359" s="170">
        <v>8.0000000000000002E-3</v>
      </c>
      <c r="R359" s="170">
        <f>Q359*H359</f>
        <v>1.6E-2</v>
      </c>
      <c r="S359" s="170">
        <v>0</v>
      </c>
      <c r="T359" s="171">
        <f>S359*H359</f>
        <v>0</v>
      </c>
      <c r="U359" s="31"/>
      <c r="V359" s="31"/>
      <c r="W359" s="31"/>
      <c r="X359" s="31"/>
      <c r="Y359" s="31"/>
      <c r="Z359" s="31"/>
      <c r="AA359" s="31"/>
      <c r="AB359" s="31"/>
      <c r="AC359" s="31"/>
      <c r="AD359" s="31"/>
      <c r="AE359" s="31"/>
      <c r="AR359" s="172" t="s">
        <v>2955</v>
      </c>
      <c r="AT359" s="172" t="s">
        <v>2897</v>
      </c>
      <c r="AU359" s="172" t="s">
        <v>78</v>
      </c>
      <c r="AY359" s="14" t="s">
        <v>141</v>
      </c>
      <c r="BE359" s="173">
        <f>IF(N359="základní",J359,0)</f>
        <v>0</v>
      </c>
      <c r="BF359" s="173">
        <f>IF(N359="snížená",J359,0)</f>
        <v>0</v>
      </c>
      <c r="BG359" s="173">
        <f>IF(N359="zákl. přenesená",J359,0)</f>
        <v>0</v>
      </c>
      <c r="BH359" s="173">
        <f>IF(N359="sníž. přenesená",J359,0)</f>
        <v>0</v>
      </c>
      <c r="BI359" s="173">
        <f>IF(N359="nulová",J359,0)</f>
        <v>0</v>
      </c>
      <c r="BJ359" s="14" t="s">
        <v>86</v>
      </c>
      <c r="BK359" s="173">
        <f>ROUND(I359*H359,2)</f>
        <v>0</v>
      </c>
      <c r="BL359" s="14" t="s">
        <v>2955</v>
      </c>
      <c r="BM359" s="172" t="s">
        <v>3318</v>
      </c>
    </row>
    <row r="360" spans="1:65" s="2" customFormat="1">
      <c r="A360" s="31"/>
      <c r="B360" s="32"/>
      <c r="C360" s="33"/>
      <c r="D360" s="174" t="s">
        <v>143</v>
      </c>
      <c r="E360" s="33"/>
      <c r="F360" s="175" t="s">
        <v>3317</v>
      </c>
      <c r="G360" s="33"/>
      <c r="H360" s="33"/>
      <c r="I360" s="176"/>
      <c r="J360" s="33"/>
      <c r="K360" s="33"/>
      <c r="L360" s="36"/>
      <c r="M360" s="177"/>
      <c r="N360" s="178"/>
      <c r="O360" s="68"/>
      <c r="P360" s="68"/>
      <c r="Q360" s="68"/>
      <c r="R360" s="68"/>
      <c r="S360" s="68"/>
      <c r="T360" s="69"/>
      <c r="U360" s="31"/>
      <c r="V360" s="31"/>
      <c r="W360" s="31"/>
      <c r="X360" s="31"/>
      <c r="Y360" s="31"/>
      <c r="Z360" s="31"/>
      <c r="AA360" s="31"/>
      <c r="AB360" s="31"/>
      <c r="AC360" s="31"/>
      <c r="AD360" s="31"/>
      <c r="AE360" s="31"/>
      <c r="AT360" s="14" t="s">
        <v>143</v>
      </c>
      <c r="AU360" s="14" t="s">
        <v>78</v>
      </c>
    </row>
    <row r="361" spans="1:65" s="2" customFormat="1" ht="16.5" customHeight="1">
      <c r="A361" s="31"/>
      <c r="B361" s="32"/>
      <c r="C361" s="206" t="s">
        <v>757</v>
      </c>
      <c r="D361" s="206" t="s">
        <v>2897</v>
      </c>
      <c r="E361" s="207" t="s">
        <v>3319</v>
      </c>
      <c r="F361" s="208" t="s">
        <v>3320</v>
      </c>
      <c r="G361" s="209" t="s">
        <v>147</v>
      </c>
      <c r="H361" s="210">
        <v>2</v>
      </c>
      <c r="I361" s="211"/>
      <c r="J361" s="212">
        <f>ROUND(I361*H361,2)</f>
        <v>0</v>
      </c>
      <c r="K361" s="208" t="s">
        <v>139</v>
      </c>
      <c r="L361" s="213"/>
      <c r="M361" s="214" t="s">
        <v>1</v>
      </c>
      <c r="N361" s="215" t="s">
        <v>43</v>
      </c>
      <c r="O361" s="68"/>
      <c r="P361" s="170">
        <f>O361*H361</f>
        <v>0</v>
      </c>
      <c r="Q361" s="170">
        <v>3.0000000000000001E-3</v>
      </c>
      <c r="R361" s="170">
        <f>Q361*H361</f>
        <v>6.0000000000000001E-3</v>
      </c>
      <c r="S361" s="170">
        <v>0</v>
      </c>
      <c r="T361" s="171">
        <f>S361*H361</f>
        <v>0</v>
      </c>
      <c r="U361" s="31"/>
      <c r="V361" s="31"/>
      <c r="W361" s="31"/>
      <c r="X361" s="31"/>
      <c r="Y361" s="31"/>
      <c r="Z361" s="31"/>
      <c r="AA361" s="31"/>
      <c r="AB361" s="31"/>
      <c r="AC361" s="31"/>
      <c r="AD361" s="31"/>
      <c r="AE361" s="31"/>
      <c r="AR361" s="172" t="s">
        <v>2955</v>
      </c>
      <c r="AT361" s="172" t="s">
        <v>2897</v>
      </c>
      <c r="AU361" s="172" t="s">
        <v>78</v>
      </c>
      <c r="AY361" s="14" t="s">
        <v>141</v>
      </c>
      <c r="BE361" s="173">
        <f>IF(N361="základní",J361,0)</f>
        <v>0</v>
      </c>
      <c r="BF361" s="173">
        <f>IF(N361="snížená",J361,0)</f>
        <v>0</v>
      </c>
      <c r="BG361" s="173">
        <f>IF(N361="zákl. přenesená",J361,0)</f>
        <v>0</v>
      </c>
      <c r="BH361" s="173">
        <f>IF(N361="sníž. přenesená",J361,0)</f>
        <v>0</v>
      </c>
      <c r="BI361" s="173">
        <f>IF(N361="nulová",J361,0)</f>
        <v>0</v>
      </c>
      <c r="BJ361" s="14" t="s">
        <v>86</v>
      </c>
      <c r="BK361" s="173">
        <f>ROUND(I361*H361,2)</f>
        <v>0</v>
      </c>
      <c r="BL361" s="14" t="s">
        <v>2955</v>
      </c>
      <c r="BM361" s="172" t="s">
        <v>3321</v>
      </c>
    </row>
    <row r="362" spans="1:65" s="2" customFormat="1">
      <c r="A362" s="31"/>
      <c r="B362" s="32"/>
      <c r="C362" s="33"/>
      <c r="D362" s="174" t="s">
        <v>143</v>
      </c>
      <c r="E362" s="33"/>
      <c r="F362" s="175" t="s">
        <v>3320</v>
      </c>
      <c r="G362" s="33"/>
      <c r="H362" s="33"/>
      <c r="I362" s="176"/>
      <c r="J362" s="33"/>
      <c r="K362" s="33"/>
      <c r="L362" s="36"/>
      <c r="M362" s="177"/>
      <c r="N362" s="178"/>
      <c r="O362" s="68"/>
      <c r="P362" s="68"/>
      <c r="Q362" s="68"/>
      <c r="R362" s="68"/>
      <c r="S362" s="68"/>
      <c r="T362" s="69"/>
      <c r="U362" s="31"/>
      <c r="V362" s="31"/>
      <c r="W362" s="31"/>
      <c r="X362" s="31"/>
      <c r="Y362" s="31"/>
      <c r="Z362" s="31"/>
      <c r="AA362" s="31"/>
      <c r="AB362" s="31"/>
      <c r="AC362" s="31"/>
      <c r="AD362" s="31"/>
      <c r="AE362" s="31"/>
      <c r="AT362" s="14" t="s">
        <v>143</v>
      </c>
      <c r="AU362" s="14" t="s">
        <v>78</v>
      </c>
    </row>
    <row r="363" spans="1:65" s="2" customFormat="1" ht="16.5" customHeight="1">
      <c r="A363" s="31"/>
      <c r="B363" s="32"/>
      <c r="C363" s="206" t="s">
        <v>762</v>
      </c>
      <c r="D363" s="206" t="s">
        <v>2897</v>
      </c>
      <c r="E363" s="207" t="s">
        <v>3322</v>
      </c>
      <c r="F363" s="208" t="s">
        <v>3323</v>
      </c>
      <c r="G363" s="209" t="s">
        <v>147</v>
      </c>
      <c r="H363" s="210">
        <v>2</v>
      </c>
      <c r="I363" s="211"/>
      <c r="J363" s="212">
        <f>ROUND(I363*H363,2)</f>
        <v>0</v>
      </c>
      <c r="K363" s="208" t="s">
        <v>139</v>
      </c>
      <c r="L363" s="213"/>
      <c r="M363" s="214" t="s">
        <v>1</v>
      </c>
      <c r="N363" s="215" t="s">
        <v>43</v>
      </c>
      <c r="O363" s="68"/>
      <c r="P363" s="170">
        <f>O363*H363</f>
        <v>0</v>
      </c>
      <c r="Q363" s="170">
        <v>3.0000000000000001E-3</v>
      </c>
      <c r="R363" s="170">
        <f>Q363*H363</f>
        <v>6.0000000000000001E-3</v>
      </c>
      <c r="S363" s="170">
        <v>0</v>
      </c>
      <c r="T363" s="171">
        <f>S363*H363</f>
        <v>0</v>
      </c>
      <c r="U363" s="31"/>
      <c r="V363" s="31"/>
      <c r="W363" s="31"/>
      <c r="X363" s="31"/>
      <c r="Y363" s="31"/>
      <c r="Z363" s="31"/>
      <c r="AA363" s="31"/>
      <c r="AB363" s="31"/>
      <c r="AC363" s="31"/>
      <c r="AD363" s="31"/>
      <c r="AE363" s="31"/>
      <c r="AR363" s="172" t="s">
        <v>2955</v>
      </c>
      <c r="AT363" s="172" t="s">
        <v>2897</v>
      </c>
      <c r="AU363" s="172" t="s">
        <v>78</v>
      </c>
      <c r="AY363" s="14" t="s">
        <v>141</v>
      </c>
      <c r="BE363" s="173">
        <f>IF(N363="základní",J363,0)</f>
        <v>0</v>
      </c>
      <c r="BF363" s="173">
        <f>IF(N363="snížená",J363,0)</f>
        <v>0</v>
      </c>
      <c r="BG363" s="173">
        <f>IF(N363="zákl. přenesená",J363,0)</f>
        <v>0</v>
      </c>
      <c r="BH363" s="173">
        <f>IF(N363="sníž. přenesená",J363,0)</f>
        <v>0</v>
      </c>
      <c r="BI363" s="173">
        <f>IF(N363="nulová",J363,0)</f>
        <v>0</v>
      </c>
      <c r="BJ363" s="14" t="s">
        <v>86</v>
      </c>
      <c r="BK363" s="173">
        <f>ROUND(I363*H363,2)</f>
        <v>0</v>
      </c>
      <c r="BL363" s="14" t="s">
        <v>2955</v>
      </c>
      <c r="BM363" s="172" t="s">
        <v>3324</v>
      </c>
    </row>
    <row r="364" spans="1:65" s="2" customFormat="1">
      <c r="A364" s="31"/>
      <c r="B364" s="32"/>
      <c r="C364" s="33"/>
      <c r="D364" s="174" t="s">
        <v>143</v>
      </c>
      <c r="E364" s="33"/>
      <c r="F364" s="175" t="s">
        <v>3323</v>
      </c>
      <c r="G364" s="33"/>
      <c r="H364" s="33"/>
      <c r="I364" s="176"/>
      <c r="J364" s="33"/>
      <c r="K364" s="33"/>
      <c r="L364" s="36"/>
      <c r="M364" s="177"/>
      <c r="N364" s="178"/>
      <c r="O364" s="68"/>
      <c r="P364" s="68"/>
      <c r="Q364" s="68"/>
      <c r="R364" s="68"/>
      <c r="S364" s="68"/>
      <c r="T364" s="69"/>
      <c r="U364" s="31"/>
      <c r="V364" s="31"/>
      <c r="W364" s="31"/>
      <c r="X364" s="31"/>
      <c r="Y364" s="31"/>
      <c r="Z364" s="31"/>
      <c r="AA364" s="31"/>
      <c r="AB364" s="31"/>
      <c r="AC364" s="31"/>
      <c r="AD364" s="31"/>
      <c r="AE364" s="31"/>
      <c r="AT364" s="14" t="s">
        <v>143</v>
      </c>
      <c r="AU364" s="14" t="s">
        <v>78</v>
      </c>
    </row>
    <row r="365" spans="1:65" s="2" customFormat="1" ht="16.5" customHeight="1">
      <c r="A365" s="31"/>
      <c r="B365" s="32"/>
      <c r="C365" s="206" t="s">
        <v>767</v>
      </c>
      <c r="D365" s="206" t="s">
        <v>2897</v>
      </c>
      <c r="E365" s="207" t="s">
        <v>3325</v>
      </c>
      <c r="F365" s="208" t="s">
        <v>3326</v>
      </c>
      <c r="G365" s="209" t="s">
        <v>147</v>
      </c>
      <c r="H365" s="210">
        <v>2</v>
      </c>
      <c r="I365" s="211"/>
      <c r="J365" s="212">
        <f>ROUND(I365*H365,2)</f>
        <v>0</v>
      </c>
      <c r="K365" s="208" t="s">
        <v>139</v>
      </c>
      <c r="L365" s="213"/>
      <c r="M365" s="214" t="s">
        <v>1</v>
      </c>
      <c r="N365" s="215" t="s">
        <v>43</v>
      </c>
      <c r="O365" s="68"/>
      <c r="P365" s="170">
        <f>O365*H365</f>
        <v>0</v>
      </c>
      <c r="Q365" s="170">
        <v>0.39700000000000002</v>
      </c>
      <c r="R365" s="170">
        <f>Q365*H365</f>
        <v>0.79400000000000004</v>
      </c>
      <c r="S365" s="170">
        <v>0</v>
      </c>
      <c r="T365" s="171">
        <f>S365*H365</f>
        <v>0</v>
      </c>
      <c r="U365" s="31"/>
      <c r="V365" s="31"/>
      <c r="W365" s="31"/>
      <c r="X365" s="31"/>
      <c r="Y365" s="31"/>
      <c r="Z365" s="31"/>
      <c r="AA365" s="31"/>
      <c r="AB365" s="31"/>
      <c r="AC365" s="31"/>
      <c r="AD365" s="31"/>
      <c r="AE365" s="31"/>
      <c r="AR365" s="172" t="s">
        <v>2955</v>
      </c>
      <c r="AT365" s="172" t="s">
        <v>2897</v>
      </c>
      <c r="AU365" s="172" t="s">
        <v>78</v>
      </c>
      <c r="AY365" s="14" t="s">
        <v>141</v>
      </c>
      <c r="BE365" s="173">
        <f>IF(N365="základní",J365,0)</f>
        <v>0</v>
      </c>
      <c r="BF365" s="173">
        <f>IF(N365="snížená",J365,0)</f>
        <v>0</v>
      </c>
      <c r="BG365" s="173">
        <f>IF(N365="zákl. přenesená",J365,0)</f>
        <v>0</v>
      </c>
      <c r="BH365" s="173">
        <f>IF(N365="sníž. přenesená",J365,0)</f>
        <v>0</v>
      </c>
      <c r="BI365" s="173">
        <f>IF(N365="nulová",J365,0)</f>
        <v>0</v>
      </c>
      <c r="BJ365" s="14" t="s">
        <v>86</v>
      </c>
      <c r="BK365" s="173">
        <f>ROUND(I365*H365,2)</f>
        <v>0</v>
      </c>
      <c r="BL365" s="14" t="s">
        <v>2955</v>
      </c>
      <c r="BM365" s="172" t="s">
        <v>3327</v>
      </c>
    </row>
    <row r="366" spans="1:65" s="2" customFormat="1">
      <c r="A366" s="31"/>
      <c r="B366" s="32"/>
      <c r="C366" s="33"/>
      <c r="D366" s="174" t="s">
        <v>143</v>
      </c>
      <c r="E366" s="33"/>
      <c r="F366" s="175" t="s">
        <v>3326</v>
      </c>
      <c r="G366" s="33"/>
      <c r="H366" s="33"/>
      <c r="I366" s="176"/>
      <c r="J366" s="33"/>
      <c r="K366" s="33"/>
      <c r="L366" s="36"/>
      <c r="M366" s="177"/>
      <c r="N366" s="178"/>
      <c r="O366" s="68"/>
      <c r="P366" s="68"/>
      <c r="Q366" s="68"/>
      <c r="R366" s="68"/>
      <c r="S366" s="68"/>
      <c r="T366" s="69"/>
      <c r="U366" s="31"/>
      <c r="V366" s="31"/>
      <c r="W366" s="31"/>
      <c r="X366" s="31"/>
      <c r="Y366" s="31"/>
      <c r="Z366" s="31"/>
      <c r="AA366" s="31"/>
      <c r="AB366" s="31"/>
      <c r="AC366" s="31"/>
      <c r="AD366" s="31"/>
      <c r="AE366" s="31"/>
      <c r="AT366" s="14" t="s">
        <v>143</v>
      </c>
      <c r="AU366" s="14" t="s">
        <v>78</v>
      </c>
    </row>
    <row r="367" spans="1:65" s="2" customFormat="1" ht="16.5" customHeight="1">
      <c r="A367" s="31"/>
      <c r="B367" s="32"/>
      <c r="C367" s="206" t="s">
        <v>772</v>
      </c>
      <c r="D367" s="206" t="s">
        <v>2897</v>
      </c>
      <c r="E367" s="207" t="s">
        <v>3328</v>
      </c>
      <c r="F367" s="208" t="s">
        <v>3329</v>
      </c>
      <c r="G367" s="209" t="s">
        <v>147</v>
      </c>
      <c r="H367" s="210">
        <v>2</v>
      </c>
      <c r="I367" s="211"/>
      <c r="J367" s="212">
        <f>ROUND(I367*H367,2)</f>
        <v>0</v>
      </c>
      <c r="K367" s="208" t="s">
        <v>139</v>
      </c>
      <c r="L367" s="213"/>
      <c r="M367" s="214" t="s">
        <v>1</v>
      </c>
      <c r="N367" s="215" t="s">
        <v>43</v>
      </c>
      <c r="O367" s="68"/>
      <c r="P367" s="170">
        <f>O367*H367</f>
        <v>0</v>
      </c>
      <c r="Q367" s="170">
        <v>3.2000000000000002E-3</v>
      </c>
      <c r="R367" s="170">
        <f>Q367*H367</f>
        <v>6.4000000000000003E-3</v>
      </c>
      <c r="S367" s="170">
        <v>0</v>
      </c>
      <c r="T367" s="171">
        <f>S367*H367</f>
        <v>0</v>
      </c>
      <c r="U367" s="31"/>
      <c r="V367" s="31"/>
      <c r="W367" s="31"/>
      <c r="X367" s="31"/>
      <c r="Y367" s="31"/>
      <c r="Z367" s="31"/>
      <c r="AA367" s="31"/>
      <c r="AB367" s="31"/>
      <c r="AC367" s="31"/>
      <c r="AD367" s="31"/>
      <c r="AE367" s="31"/>
      <c r="AR367" s="172" t="s">
        <v>2955</v>
      </c>
      <c r="AT367" s="172" t="s">
        <v>2897</v>
      </c>
      <c r="AU367" s="172" t="s">
        <v>78</v>
      </c>
      <c r="AY367" s="14" t="s">
        <v>141</v>
      </c>
      <c r="BE367" s="173">
        <f>IF(N367="základní",J367,0)</f>
        <v>0</v>
      </c>
      <c r="BF367" s="173">
        <f>IF(N367="snížená",J367,0)</f>
        <v>0</v>
      </c>
      <c r="BG367" s="173">
        <f>IF(N367="zákl. přenesená",J367,0)</f>
        <v>0</v>
      </c>
      <c r="BH367" s="173">
        <f>IF(N367="sníž. přenesená",J367,0)</f>
        <v>0</v>
      </c>
      <c r="BI367" s="173">
        <f>IF(N367="nulová",J367,0)</f>
        <v>0</v>
      </c>
      <c r="BJ367" s="14" t="s">
        <v>86</v>
      </c>
      <c r="BK367" s="173">
        <f>ROUND(I367*H367,2)</f>
        <v>0</v>
      </c>
      <c r="BL367" s="14" t="s">
        <v>2955</v>
      </c>
      <c r="BM367" s="172" t="s">
        <v>3330</v>
      </c>
    </row>
    <row r="368" spans="1:65" s="2" customFormat="1">
      <c r="A368" s="31"/>
      <c r="B368" s="32"/>
      <c r="C368" s="33"/>
      <c r="D368" s="174" t="s">
        <v>143</v>
      </c>
      <c r="E368" s="33"/>
      <c r="F368" s="175" t="s">
        <v>3329</v>
      </c>
      <c r="G368" s="33"/>
      <c r="H368" s="33"/>
      <c r="I368" s="176"/>
      <c r="J368" s="33"/>
      <c r="K368" s="33"/>
      <c r="L368" s="36"/>
      <c r="M368" s="177"/>
      <c r="N368" s="178"/>
      <c r="O368" s="68"/>
      <c r="P368" s="68"/>
      <c r="Q368" s="68"/>
      <c r="R368" s="68"/>
      <c r="S368" s="68"/>
      <c r="T368" s="69"/>
      <c r="U368" s="31"/>
      <c r="V368" s="31"/>
      <c r="W368" s="31"/>
      <c r="X368" s="31"/>
      <c r="Y368" s="31"/>
      <c r="Z368" s="31"/>
      <c r="AA368" s="31"/>
      <c r="AB368" s="31"/>
      <c r="AC368" s="31"/>
      <c r="AD368" s="31"/>
      <c r="AE368" s="31"/>
      <c r="AT368" s="14" t="s">
        <v>143</v>
      </c>
      <c r="AU368" s="14" t="s">
        <v>78</v>
      </c>
    </row>
    <row r="369" spans="1:65" s="2" customFormat="1" ht="16.5" customHeight="1">
      <c r="A369" s="31"/>
      <c r="B369" s="32"/>
      <c r="C369" s="206" t="s">
        <v>777</v>
      </c>
      <c r="D369" s="206" t="s">
        <v>2897</v>
      </c>
      <c r="E369" s="207" t="s">
        <v>3331</v>
      </c>
      <c r="F369" s="208" t="s">
        <v>3332</v>
      </c>
      <c r="G369" s="209" t="s">
        <v>147</v>
      </c>
      <c r="H369" s="210">
        <v>2</v>
      </c>
      <c r="I369" s="211"/>
      <c r="J369" s="212">
        <f>ROUND(I369*H369,2)</f>
        <v>0</v>
      </c>
      <c r="K369" s="208" t="s">
        <v>139</v>
      </c>
      <c r="L369" s="213"/>
      <c r="M369" s="214" t="s">
        <v>1</v>
      </c>
      <c r="N369" s="215" t="s">
        <v>43</v>
      </c>
      <c r="O369" s="68"/>
      <c r="P369" s="170">
        <f>O369*H369</f>
        <v>0</v>
      </c>
      <c r="Q369" s="170">
        <v>0</v>
      </c>
      <c r="R369" s="170">
        <f>Q369*H369</f>
        <v>0</v>
      </c>
      <c r="S369" s="170">
        <v>0</v>
      </c>
      <c r="T369" s="171">
        <f>S369*H369</f>
        <v>0</v>
      </c>
      <c r="U369" s="31"/>
      <c r="V369" s="31"/>
      <c r="W369" s="31"/>
      <c r="X369" s="31"/>
      <c r="Y369" s="31"/>
      <c r="Z369" s="31"/>
      <c r="AA369" s="31"/>
      <c r="AB369" s="31"/>
      <c r="AC369" s="31"/>
      <c r="AD369" s="31"/>
      <c r="AE369" s="31"/>
      <c r="AR369" s="172" t="s">
        <v>2955</v>
      </c>
      <c r="AT369" s="172" t="s">
        <v>2897</v>
      </c>
      <c r="AU369" s="172" t="s">
        <v>78</v>
      </c>
      <c r="AY369" s="14" t="s">
        <v>141</v>
      </c>
      <c r="BE369" s="173">
        <f>IF(N369="základní",J369,0)</f>
        <v>0</v>
      </c>
      <c r="BF369" s="173">
        <f>IF(N369="snížená",J369,0)</f>
        <v>0</v>
      </c>
      <c r="BG369" s="173">
        <f>IF(N369="zákl. přenesená",J369,0)</f>
        <v>0</v>
      </c>
      <c r="BH369" s="173">
        <f>IF(N369="sníž. přenesená",J369,0)</f>
        <v>0</v>
      </c>
      <c r="BI369" s="173">
        <f>IF(N369="nulová",J369,0)</f>
        <v>0</v>
      </c>
      <c r="BJ369" s="14" t="s">
        <v>86</v>
      </c>
      <c r="BK369" s="173">
        <f>ROUND(I369*H369,2)</f>
        <v>0</v>
      </c>
      <c r="BL369" s="14" t="s">
        <v>2955</v>
      </c>
      <c r="BM369" s="172" t="s">
        <v>3333</v>
      </c>
    </row>
    <row r="370" spans="1:65" s="2" customFormat="1">
      <c r="A370" s="31"/>
      <c r="B370" s="32"/>
      <c r="C370" s="33"/>
      <c r="D370" s="174" t="s">
        <v>143</v>
      </c>
      <c r="E370" s="33"/>
      <c r="F370" s="175" t="s">
        <v>3332</v>
      </c>
      <c r="G370" s="33"/>
      <c r="H370" s="33"/>
      <c r="I370" s="176"/>
      <c r="J370" s="33"/>
      <c r="K370" s="33"/>
      <c r="L370" s="36"/>
      <c r="M370" s="177"/>
      <c r="N370" s="178"/>
      <c r="O370" s="68"/>
      <c r="P370" s="68"/>
      <c r="Q370" s="68"/>
      <c r="R370" s="68"/>
      <c r="S370" s="68"/>
      <c r="T370" s="69"/>
      <c r="U370" s="31"/>
      <c r="V370" s="31"/>
      <c r="W370" s="31"/>
      <c r="X370" s="31"/>
      <c r="Y370" s="31"/>
      <c r="Z370" s="31"/>
      <c r="AA370" s="31"/>
      <c r="AB370" s="31"/>
      <c r="AC370" s="31"/>
      <c r="AD370" s="31"/>
      <c r="AE370" s="31"/>
      <c r="AT370" s="14" t="s">
        <v>143</v>
      </c>
      <c r="AU370" s="14" t="s">
        <v>78</v>
      </c>
    </row>
    <row r="371" spans="1:65" s="2" customFormat="1" ht="21.75" customHeight="1">
      <c r="A371" s="31"/>
      <c r="B371" s="32"/>
      <c r="C371" s="206" t="s">
        <v>782</v>
      </c>
      <c r="D371" s="206" t="s">
        <v>2897</v>
      </c>
      <c r="E371" s="207" t="s">
        <v>3334</v>
      </c>
      <c r="F371" s="208" t="s">
        <v>3335</v>
      </c>
      <c r="G371" s="209" t="s">
        <v>147</v>
      </c>
      <c r="H371" s="210">
        <v>2</v>
      </c>
      <c r="I371" s="211"/>
      <c r="J371" s="212">
        <f>ROUND(I371*H371,2)</f>
        <v>0</v>
      </c>
      <c r="K371" s="208" t="s">
        <v>139</v>
      </c>
      <c r="L371" s="213"/>
      <c r="M371" s="214" t="s">
        <v>1</v>
      </c>
      <c r="N371" s="215" t="s">
        <v>43</v>
      </c>
      <c r="O371" s="68"/>
      <c r="P371" s="170">
        <f>O371*H371</f>
        <v>0</v>
      </c>
      <c r="Q371" s="170">
        <v>1.4999999999999999E-4</v>
      </c>
      <c r="R371" s="170">
        <f>Q371*H371</f>
        <v>2.9999999999999997E-4</v>
      </c>
      <c r="S371" s="170">
        <v>0</v>
      </c>
      <c r="T371" s="171">
        <f>S371*H371</f>
        <v>0</v>
      </c>
      <c r="U371" s="31"/>
      <c r="V371" s="31"/>
      <c r="W371" s="31"/>
      <c r="X371" s="31"/>
      <c r="Y371" s="31"/>
      <c r="Z371" s="31"/>
      <c r="AA371" s="31"/>
      <c r="AB371" s="31"/>
      <c r="AC371" s="31"/>
      <c r="AD371" s="31"/>
      <c r="AE371" s="31"/>
      <c r="AR371" s="172" t="s">
        <v>2955</v>
      </c>
      <c r="AT371" s="172" t="s">
        <v>2897</v>
      </c>
      <c r="AU371" s="172" t="s">
        <v>78</v>
      </c>
      <c r="AY371" s="14" t="s">
        <v>141</v>
      </c>
      <c r="BE371" s="173">
        <f>IF(N371="základní",J371,0)</f>
        <v>0</v>
      </c>
      <c r="BF371" s="173">
        <f>IF(N371="snížená",J371,0)</f>
        <v>0</v>
      </c>
      <c r="BG371" s="173">
        <f>IF(N371="zákl. přenesená",J371,0)</f>
        <v>0</v>
      </c>
      <c r="BH371" s="173">
        <f>IF(N371="sníž. přenesená",J371,0)</f>
        <v>0</v>
      </c>
      <c r="BI371" s="173">
        <f>IF(N371="nulová",J371,0)</f>
        <v>0</v>
      </c>
      <c r="BJ371" s="14" t="s">
        <v>86</v>
      </c>
      <c r="BK371" s="173">
        <f>ROUND(I371*H371,2)</f>
        <v>0</v>
      </c>
      <c r="BL371" s="14" t="s">
        <v>2955</v>
      </c>
      <c r="BM371" s="172" t="s">
        <v>3336</v>
      </c>
    </row>
    <row r="372" spans="1:65" s="2" customFormat="1">
      <c r="A372" s="31"/>
      <c r="B372" s="32"/>
      <c r="C372" s="33"/>
      <c r="D372" s="174" t="s">
        <v>143</v>
      </c>
      <c r="E372" s="33"/>
      <c r="F372" s="175" t="s">
        <v>3335</v>
      </c>
      <c r="G372" s="33"/>
      <c r="H372" s="33"/>
      <c r="I372" s="176"/>
      <c r="J372" s="33"/>
      <c r="K372" s="33"/>
      <c r="L372" s="36"/>
      <c r="M372" s="177"/>
      <c r="N372" s="178"/>
      <c r="O372" s="68"/>
      <c r="P372" s="68"/>
      <c r="Q372" s="68"/>
      <c r="R372" s="68"/>
      <c r="S372" s="68"/>
      <c r="T372" s="69"/>
      <c r="U372" s="31"/>
      <c r="V372" s="31"/>
      <c r="W372" s="31"/>
      <c r="X372" s="31"/>
      <c r="Y372" s="31"/>
      <c r="Z372" s="31"/>
      <c r="AA372" s="31"/>
      <c r="AB372" s="31"/>
      <c r="AC372" s="31"/>
      <c r="AD372" s="31"/>
      <c r="AE372" s="31"/>
      <c r="AT372" s="14" t="s">
        <v>143</v>
      </c>
      <c r="AU372" s="14" t="s">
        <v>78</v>
      </c>
    </row>
    <row r="373" spans="1:65" s="2" customFormat="1" ht="21.75" customHeight="1">
      <c r="A373" s="31"/>
      <c r="B373" s="32"/>
      <c r="C373" s="206" t="s">
        <v>787</v>
      </c>
      <c r="D373" s="206" t="s">
        <v>2897</v>
      </c>
      <c r="E373" s="207" t="s">
        <v>3337</v>
      </c>
      <c r="F373" s="208" t="s">
        <v>3338</v>
      </c>
      <c r="G373" s="209" t="s">
        <v>147</v>
      </c>
      <c r="H373" s="210">
        <v>2</v>
      </c>
      <c r="I373" s="211"/>
      <c r="J373" s="212">
        <f>ROUND(I373*H373,2)</f>
        <v>0</v>
      </c>
      <c r="K373" s="208" t="s">
        <v>139</v>
      </c>
      <c r="L373" s="213"/>
      <c r="M373" s="214" t="s">
        <v>1</v>
      </c>
      <c r="N373" s="215" t="s">
        <v>43</v>
      </c>
      <c r="O373" s="68"/>
      <c r="P373" s="170">
        <f>O373*H373</f>
        <v>0</v>
      </c>
      <c r="Q373" s="170">
        <v>0</v>
      </c>
      <c r="R373" s="170">
        <f>Q373*H373</f>
        <v>0</v>
      </c>
      <c r="S373" s="170">
        <v>0</v>
      </c>
      <c r="T373" s="171">
        <f>S373*H373</f>
        <v>0</v>
      </c>
      <c r="U373" s="31"/>
      <c r="V373" s="31"/>
      <c r="W373" s="31"/>
      <c r="X373" s="31"/>
      <c r="Y373" s="31"/>
      <c r="Z373" s="31"/>
      <c r="AA373" s="31"/>
      <c r="AB373" s="31"/>
      <c r="AC373" s="31"/>
      <c r="AD373" s="31"/>
      <c r="AE373" s="31"/>
      <c r="AR373" s="172" t="s">
        <v>2955</v>
      </c>
      <c r="AT373" s="172" t="s">
        <v>2897</v>
      </c>
      <c r="AU373" s="172" t="s">
        <v>78</v>
      </c>
      <c r="AY373" s="14" t="s">
        <v>141</v>
      </c>
      <c r="BE373" s="173">
        <f>IF(N373="základní",J373,0)</f>
        <v>0</v>
      </c>
      <c r="BF373" s="173">
        <f>IF(N373="snížená",J373,0)</f>
        <v>0</v>
      </c>
      <c r="BG373" s="173">
        <f>IF(N373="zákl. přenesená",J373,0)</f>
        <v>0</v>
      </c>
      <c r="BH373" s="173">
        <f>IF(N373="sníž. přenesená",J373,0)</f>
        <v>0</v>
      </c>
      <c r="BI373" s="173">
        <f>IF(N373="nulová",J373,0)</f>
        <v>0</v>
      </c>
      <c r="BJ373" s="14" t="s">
        <v>86</v>
      </c>
      <c r="BK373" s="173">
        <f>ROUND(I373*H373,2)</f>
        <v>0</v>
      </c>
      <c r="BL373" s="14" t="s">
        <v>2955</v>
      </c>
      <c r="BM373" s="172" t="s">
        <v>3339</v>
      </c>
    </row>
    <row r="374" spans="1:65" s="2" customFormat="1">
      <c r="A374" s="31"/>
      <c r="B374" s="32"/>
      <c r="C374" s="33"/>
      <c r="D374" s="174" t="s">
        <v>143</v>
      </c>
      <c r="E374" s="33"/>
      <c r="F374" s="175" t="s">
        <v>3338</v>
      </c>
      <c r="G374" s="33"/>
      <c r="H374" s="33"/>
      <c r="I374" s="176"/>
      <c r="J374" s="33"/>
      <c r="K374" s="33"/>
      <c r="L374" s="36"/>
      <c r="M374" s="177"/>
      <c r="N374" s="178"/>
      <c r="O374" s="68"/>
      <c r="P374" s="68"/>
      <c r="Q374" s="68"/>
      <c r="R374" s="68"/>
      <c r="S374" s="68"/>
      <c r="T374" s="69"/>
      <c r="U374" s="31"/>
      <c r="V374" s="31"/>
      <c r="W374" s="31"/>
      <c r="X374" s="31"/>
      <c r="Y374" s="31"/>
      <c r="Z374" s="31"/>
      <c r="AA374" s="31"/>
      <c r="AB374" s="31"/>
      <c r="AC374" s="31"/>
      <c r="AD374" s="31"/>
      <c r="AE374" s="31"/>
      <c r="AT374" s="14" t="s">
        <v>143</v>
      </c>
      <c r="AU374" s="14" t="s">
        <v>78</v>
      </c>
    </row>
    <row r="375" spans="1:65" s="2" customFormat="1" ht="16.5" customHeight="1">
      <c r="A375" s="31"/>
      <c r="B375" s="32"/>
      <c r="C375" s="206" t="s">
        <v>792</v>
      </c>
      <c r="D375" s="206" t="s">
        <v>2897</v>
      </c>
      <c r="E375" s="207" t="s">
        <v>3340</v>
      </c>
      <c r="F375" s="208" t="s">
        <v>3341</v>
      </c>
      <c r="G375" s="209" t="s">
        <v>147</v>
      </c>
      <c r="H375" s="210">
        <v>2</v>
      </c>
      <c r="I375" s="211"/>
      <c r="J375" s="212">
        <f>ROUND(I375*H375,2)</f>
        <v>0</v>
      </c>
      <c r="K375" s="208" t="s">
        <v>139</v>
      </c>
      <c r="L375" s="213"/>
      <c r="M375" s="214" t="s">
        <v>1</v>
      </c>
      <c r="N375" s="215" t="s">
        <v>43</v>
      </c>
      <c r="O375" s="68"/>
      <c r="P375" s="170">
        <f>O375*H375</f>
        <v>0</v>
      </c>
      <c r="Q375" s="170">
        <v>0</v>
      </c>
      <c r="R375" s="170">
        <f>Q375*H375</f>
        <v>0</v>
      </c>
      <c r="S375" s="170">
        <v>0</v>
      </c>
      <c r="T375" s="171">
        <f>S375*H375</f>
        <v>0</v>
      </c>
      <c r="U375" s="31"/>
      <c r="V375" s="31"/>
      <c r="W375" s="31"/>
      <c r="X375" s="31"/>
      <c r="Y375" s="31"/>
      <c r="Z375" s="31"/>
      <c r="AA375" s="31"/>
      <c r="AB375" s="31"/>
      <c r="AC375" s="31"/>
      <c r="AD375" s="31"/>
      <c r="AE375" s="31"/>
      <c r="AR375" s="172" t="s">
        <v>2955</v>
      </c>
      <c r="AT375" s="172" t="s">
        <v>2897</v>
      </c>
      <c r="AU375" s="172" t="s">
        <v>78</v>
      </c>
      <c r="AY375" s="14" t="s">
        <v>141</v>
      </c>
      <c r="BE375" s="173">
        <f>IF(N375="základní",J375,0)</f>
        <v>0</v>
      </c>
      <c r="BF375" s="173">
        <f>IF(N375="snížená",J375,0)</f>
        <v>0</v>
      </c>
      <c r="BG375" s="173">
        <f>IF(N375="zákl. přenesená",J375,0)</f>
        <v>0</v>
      </c>
      <c r="BH375" s="173">
        <f>IF(N375="sníž. přenesená",J375,0)</f>
        <v>0</v>
      </c>
      <c r="BI375" s="173">
        <f>IF(N375="nulová",J375,0)</f>
        <v>0</v>
      </c>
      <c r="BJ375" s="14" t="s">
        <v>86</v>
      </c>
      <c r="BK375" s="173">
        <f>ROUND(I375*H375,2)</f>
        <v>0</v>
      </c>
      <c r="BL375" s="14" t="s">
        <v>2955</v>
      </c>
      <c r="BM375" s="172" t="s">
        <v>3342</v>
      </c>
    </row>
    <row r="376" spans="1:65" s="2" customFormat="1">
      <c r="A376" s="31"/>
      <c r="B376" s="32"/>
      <c r="C376" s="33"/>
      <c r="D376" s="174" t="s">
        <v>143</v>
      </c>
      <c r="E376" s="33"/>
      <c r="F376" s="175" t="s">
        <v>3341</v>
      </c>
      <c r="G376" s="33"/>
      <c r="H376" s="33"/>
      <c r="I376" s="176"/>
      <c r="J376" s="33"/>
      <c r="K376" s="33"/>
      <c r="L376" s="36"/>
      <c r="M376" s="177"/>
      <c r="N376" s="178"/>
      <c r="O376" s="68"/>
      <c r="P376" s="68"/>
      <c r="Q376" s="68"/>
      <c r="R376" s="68"/>
      <c r="S376" s="68"/>
      <c r="T376" s="69"/>
      <c r="U376" s="31"/>
      <c r="V376" s="31"/>
      <c r="W376" s="31"/>
      <c r="X376" s="31"/>
      <c r="Y376" s="31"/>
      <c r="Z376" s="31"/>
      <c r="AA376" s="31"/>
      <c r="AB376" s="31"/>
      <c r="AC376" s="31"/>
      <c r="AD376" s="31"/>
      <c r="AE376" s="31"/>
      <c r="AT376" s="14" t="s">
        <v>143</v>
      </c>
      <c r="AU376" s="14" t="s">
        <v>78</v>
      </c>
    </row>
    <row r="377" spans="1:65" s="2" customFormat="1" ht="16.5" customHeight="1">
      <c r="A377" s="31"/>
      <c r="B377" s="32"/>
      <c r="C377" s="206" t="s">
        <v>797</v>
      </c>
      <c r="D377" s="206" t="s">
        <v>2897</v>
      </c>
      <c r="E377" s="207" t="s">
        <v>3343</v>
      </c>
      <c r="F377" s="208" t="s">
        <v>3344</v>
      </c>
      <c r="G377" s="209" t="s">
        <v>147</v>
      </c>
      <c r="H377" s="210">
        <v>2</v>
      </c>
      <c r="I377" s="211"/>
      <c r="J377" s="212">
        <f>ROUND(I377*H377,2)</f>
        <v>0</v>
      </c>
      <c r="K377" s="208" t="s">
        <v>139</v>
      </c>
      <c r="L377" s="213"/>
      <c r="M377" s="214" t="s">
        <v>1</v>
      </c>
      <c r="N377" s="215" t="s">
        <v>43</v>
      </c>
      <c r="O377" s="68"/>
      <c r="P377" s="170">
        <f>O377*H377</f>
        <v>0</v>
      </c>
      <c r="Q377" s="170">
        <v>0.3</v>
      </c>
      <c r="R377" s="170">
        <f>Q377*H377</f>
        <v>0.6</v>
      </c>
      <c r="S377" s="170">
        <v>0</v>
      </c>
      <c r="T377" s="171">
        <f>S377*H377</f>
        <v>0</v>
      </c>
      <c r="U377" s="31"/>
      <c r="V377" s="31"/>
      <c r="W377" s="31"/>
      <c r="X377" s="31"/>
      <c r="Y377" s="31"/>
      <c r="Z377" s="31"/>
      <c r="AA377" s="31"/>
      <c r="AB377" s="31"/>
      <c r="AC377" s="31"/>
      <c r="AD377" s="31"/>
      <c r="AE377" s="31"/>
      <c r="AR377" s="172" t="s">
        <v>2955</v>
      </c>
      <c r="AT377" s="172" t="s">
        <v>2897</v>
      </c>
      <c r="AU377" s="172" t="s">
        <v>78</v>
      </c>
      <c r="AY377" s="14" t="s">
        <v>141</v>
      </c>
      <c r="BE377" s="173">
        <f>IF(N377="základní",J377,0)</f>
        <v>0</v>
      </c>
      <c r="BF377" s="173">
        <f>IF(N377="snížená",J377,0)</f>
        <v>0</v>
      </c>
      <c r="BG377" s="173">
        <f>IF(N377="zákl. přenesená",J377,0)</f>
        <v>0</v>
      </c>
      <c r="BH377" s="173">
        <f>IF(N377="sníž. přenesená",J377,0)</f>
        <v>0</v>
      </c>
      <c r="BI377" s="173">
        <f>IF(N377="nulová",J377,0)</f>
        <v>0</v>
      </c>
      <c r="BJ377" s="14" t="s">
        <v>86</v>
      </c>
      <c r="BK377" s="173">
        <f>ROUND(I377*H377,2)</f>
        <v>0</v>
      </c>
      <c r="BL377" s="14" t="s">
        <v>2955</v>
      </c>
      <c r="BM377" s="172" t="s">
        <v>3345</v>
      </c>
    </row>
    <row r="378" spans="1:65" s="2" customFormat="1">
      <c r="A378" s="31"/>
      <c r="B378" s="32"/>
      <c r="C378" s="33"/>
      <c r="D378" s="174" t="s">
        <v>143</v>
      </c>
      <c r="E378" s="33"/>
      <c r="F378" s="175" t="s">
        <v>3344</v>
      </c>
      <c r="G378" s="33"/>
      <c r="H378" s="33"/>
      <c r="I378" s="176"/>
      <c r="J378" s="33"/>
      <c r="K378" s="33"/>
      <c r="L378" s="36"/>
      <c r="M378" s="177"/>
      <c r="N378" s="178"/>
      <c r="O378" s="68"/>
      <c r="P378" s="68"/>
      <c r="Q378" s="68"/>
      <c r="R378" s="68"/>
      <c r="S378" s="68"/>
      <c r="T378" s="69"/>
      <c r="U378" s="31"/>
      <c r="V378" s="31"/>
      <c r="W378" s="31"/>
      <c r="X378" s="31"/>
      <c r="Y378" s="31"/>
      <c r="Z378" s="31"/>
      <c r="AA378" s="31"/>
      <c r="AB378" s="31"/>
      <c r="AC378" s="31"/>
      <c r="AD378" s="31"/>
      <c r="AE378" s="31"/>
      <c r="AT378" s="14" t="s">
        <v>143</v>
      </c>
      <c r="AU378" s="14" t="s">
        <v>78</v>
      </c>
    </row>
    <row r="379" spans="1:65" s="2" customFormat="1" ht="16.5" customHeight="1">
      <c r="A379" s="31"/>
      <c r="B379" s="32"/>
      <c r="C379" s="206" t="s">
        <v>802</v>
      </c>
      <c r="D379" s="206" t="s">
        <v>2897</v>
      </c>
      <c r="E379" s="207" t="s">
        <v>3346</v>
      </c>
      <c r="F379" s="208" t="s">
        <v>3347</v>
      </c>
      <c r="G379" s="209" t="s">
        <v>147</v>
      </c>
      <c r="H379" s="210">
        <v>2</v>
      </c>
      <c r="I379" s="211"/>
      <c r="J379" s="212">
        <f>ROUND(I379*H379,2)</f>
        <v>0</v>
      </c>
      <c r="K379" s="208" t="s">
        <v>139</v>
      </c>
      <c r="L379" s="213"/>
      <c r="M379" s="214" t="s">
        <v>1</v>
      </c>
      <c r="N379" s="215" t="s">
        <v>43</v>
      </c>
      <c r="O379" s="68"/>
      <c r="P379" s="170">
        <f>O379*H379</f>
        <v>0</v>
      </c>
      <c r="Q379" s="170">
        <v>0</v>
      </c>
      <c r="R379" s="170">
        <f>Q379*H379</f>
        <v>0</v>
      </c>
      <c r="S379" s="170">
        <v>0</v>
      </c>
      <c r="T379" s="171">
        <f>S379*H379</f>
        <v>0</v>
      </c>
      <c r="U379" s="31"/>
      <c r="V379" s="31"/>
      <c r="W379" s="31"/>
      <c r="X379" s="31"/>
      <c r="Y379" s="31"/>
      <c r="Z379" s="31"/>
      <c r="AA379" s="31"/>
      <c r="AB379" s="31"/>
      <c r="AC379" s="31"/>
      <c r="AD379" s="31"/>
      <c r="AE379" s="31"/>
      <c r="AR379" s="172" t="s">
        <v>2955</v>
      </c>
      <c r="AT379" s="172" t="s">
        <v>2897</v>
      </c>
      <c r="AU379" s="172" t="s">
        <v>78</v>
      </c>
      <c r="AY379" s="14" t="s">
        <v>141</v>
      </c>
      <c r="BE379" s="173">
        <f>IF(N379="základní",J379,0)</f>
        <v>0</v>
      </c>
      <c r="BF379" s="173">
        <f>IF(N379="snížená",J379,0)</f>
        <v>0</v>
      </c>
      <c r="BG379" s="173">
        <f>IF(N379="zákl. přenesená",J379,0)</f>
        <v>0</v>
      </c>
      <c r="BH379" s="173">
        <f>IF(N379="sníž. přenesená",J379,0)</f>
        <v>0</v>
      </c>
      <c r="BI379" s="173">
        <f>IF(N379="nulová",J379,0)</f>
        <v>0</v>
      </c>
      <c r="BJ379" s="14" t="s">
        <v>86</v>
      </c>
      <c r="BK379" s="173">
        <f>ROUND(I379*H379,2)</f>
        <v>0</v>
      </c>
      <c r="BL379" s="14" t="s">
        <v>2955</v>
      </c>
      <c r="BM379" s="172" t="s">
        <v>3348</v>
      </c>
    </row>
    <row r="380" spans="1:65" s="2" customFormat="1">
      <c r="A380" s="31"/>
      <c r="B380" s="32"/>
      <c r="C380" s="33"/>
      <c r="D380" s="174" t="s">
        <v>143</v>
      </c>
      <c r="E380" s="33"/>
      <c r="F380" s="175" t="s">
        <v>3347</v>
      </c>
      <c r="G380" s="33"/>
      <c r="H380" s="33"/>
      <c r="I380" s="176"/>
      <c r="J380" s="33"/>
      <c r="K380" s="33"/>
      <c r="L380" s="36"/>
      <c r="M380" s="177"/>
      <c r="N380" s="178"/>
      <c r="O380" s="68"/>
      <c r="P380" s="68"/>
      <c r="Q380" s="68"/>
      <c r="R380" s="68"/>
      <c r="S380" s="68"/>
      <c r="T380" s="69"/>
      <c r="U380" s="31"/>
      <c r="V380" s="31"/>
      <c r="W380" s="31"/>
      <c r="X380" s="31"/>
      <c r="Y380" s="31"/>
      <c r="Z380" s="31"/>
      <c r="AA380" s="31"/>
      <c r="AB380" s="31"/>
      <c r="AC380" s="31"/>
      <c r="AD380" s="31"/>
      <c r="AE380" s="31"/>
      <c r="AT380" s="14" t="s">
        <v>143</v>
      </c>
      <c r="AU380" s="14" t="s">
        <v>78</v>
      </c>
    </row>
    <row r="381" spans="1:65" s="2" customFormat="1" ht="21.75" customHeight="1">
      <c r="A381" s="31"/>
      <c r="B381" s="32"/>
      <c r="C381" s="206" t="s">
        <v>807</v>
      </c>
      <c r="D381" s="206" t="s">
        <v>2897</v>
      </c>
      <c r="E381" s="207" t="s">
        <v>3349</v>
      </c>
      <c r="F381" s="208" t="s">
        <v>3350</v>
      </c>
      <c r="G381" s="209" t="s">
        <v>147</v>
      </c>
      <c r="H381" s="210">
        <v>2</v>
      </c>
      <c r="I381" s="211"/>
      <c r="J381" s="212">
        <f>ROUND(I381*H381,2)</f>
        <v>0</v>
      </c>
      <c r="K381" s="208" t="s">
        <v>139</v>
      </c>
      <c r="L381" s="213"/>
      <c r="M381" s="214" t="s">
        <v>1</v>
      </c>
      <c r="N381" s="215" t="s">
        <v>43</v>
      </c>
      <c r="O381" s="68"/>
      <c r="P381" s="170">
        <f>O381*H381</f>
        <v>0</v>
      </c>
      <c r="Q381" s="170">
        <v>0.17</v>
      </c>
      <c r="R381" s="170">
        <f>Q381*H381</f>
        <v>0.34</v>
      </c>
      <c r="S381" s="170">
        <v>0</v>
      </c>
      <c r="T381" s="171">
        <f>S381*H381</f>
        <v>0</v>
      </c>
      <c r="U381" s="31"/>
      <c r="V381" s="31"/>
      <c r="W381" s="31"/>
      <c r="X381" s="31"/>
      <c r="Y381" s="31"/>
      <c r="Z381" s="31"/>
      <c r="AA381" s="31"/>
      <c r="AB381" s="31"/>
      <c r="AC381" s="31"/>
      <c r="AD381" s="31"/>
      <c r="AE381" s="31"/>
      <c r="AR381" s="172" t="s">
        <v>2955</v>
      </c>
      <c r="AT381" s="172" t="s">
        <v>2897</v>
      </c>
      <c r="AU381" s="172" t="s">
        <v>78</v>
      </c>
      <c r="AY381" s="14" t="s">
        <v>141</v>
      </c>
      <c r="BE381" s="173">
        <f>IF(N381="základní",J381,0)</f>
        <v>0</v>
      </c>
      <c r="BF381" s="173">
        <f>IF(N381="snížená",J381,0)</f>
        <v>0</v>
      </c>
      <c r="BG381" s="173">
        <f>IF(N381="zákl. přenesená",J381,0)</f>
        <v>0</v>
      </c>
      <c r="BH381" s="173">
        <f>IF(N381="sníž. přenesená",J381,0)</f>
        <v>0</v>
      </c>
      <c r="BI381" s="173">
        <f>IF(N381="nulová",J381,0)</f>
        <v>0</v>
      </c>
      <c r="BJ381" s="14" t="s">
        <v>86</v>
      </c>
      <c r="BK381" s="173">
        <f>ROUND(I381*H381,2)</f>
        <v>0</v>
      </c>
      <c r="BL381" s="14" t="s">
        <v>2955</v>
      </c>
      <c r="BM381" s="172" t="s">
        <v>3351</v>
      </c>
    </row>
    <row r="382" spans="1:65" s="2" customFormat="1">
      <c r="A382" s="31"/>
      <c r="B382" s="32"/>
      <c r="C382" s="33"/>
      <c r="D382" s="174" t="s">
        <v>143</v>
      </c>
      <c r="E382" s="33"/>
      <c r="F382" s="175" t="s">
        <v>3350</v>
      </c>
      <c r="G382" s="33"/>
      <c r="H382" s="33"/>
      <c r="I382" s="176"/>
      <c r="J382" s="33"/>
      <c r="K382" s="33"/>
      <c r="L382" s="36"/>
      <c r="M382" s="177"/>
      <c r="N382" s="178"/>
      <c r="O382" s="68"/>
      <c r="P382" s="68"/>
      <c r="Q382" s="68"/>
      <c r="R382" s="68"/>
      <c r="S382" s="68"/>
      <c r="T382" s="69"/>
      <c r="U382" s="31"/>
      <c r="V382" s="31"/>
      <c r="W382" s="31"/>
      <c r="X382" s="31"/>
      <c r="Y382" s="31"/>
      <c r="Z382" s="31"/>
      <c r="AA382" s="31"/>
      <c r="AB382" s="31"/>
      <c r="AC382" s="31"/>
      <c r="AD382" s="31"/>
      <c r="AE382" s="31"/>
      <c r="AT382" s="14" t="s">
        <v>143</v>
      </c>
      <c r="AU382" s="14" t="s">
        <v>78</v>
      </c>
    </row>
    <row r="383" spans="1:65" s="2" customFormat="1" ht="24.2" customHeight="1">
      <c r="A383" s="31"/>
      <c r="B383" s="32"/>
      <c r="C383" s="206" t="s">
        <v>812</v>
      </c>
      <c r="D383" s="206" t="s">
        <v>2897</v>
      </c>
      <c r="E383" s="207" t="s">
        <v>3352</v>
      </c>
      <c r="F383" s="208" t="s">
        <v>3353</v>
      </c>
      <c r="G383" s="209" t="s">
        <v>147</v>
      </c>
      <c r="H383" s="210">
        <v>2</v>
      </c>
      <c r="I383" s="211"/>
      <c r="J383" s="212">
        <f>ROUND(I383*H383,2)</f>
        <v>0</v>
      </c>
      <c r="K383" s="208" t="s">
        <v>139</v>
      </c>
      <c r="L383" s="213"/>
      <c r="M383" s="214" t="s">
        <v>1</v>
      </c>
      <c r="N383" s="215" t="s">
        <v>43</v>
      </c>
      <c r="O383" s="68"/>
      <c r="P383" s="170">
        <f>O383*H383</f>
        <v>0</v>
      </c>
      <c r="Q383" s="170">
        <v>6.2E-2</v>
      </c>
      <c r="R383" s="170">
        <f>Q383*H383</f>
        <v>0.124</v>
      </c>
      <c r="S383" s="170">
        <v>0</v>
      </c>
      <c r="T383" s="171">
        <f>S383*H383</f>
        <v>0</v>
      </c>
      <c r="U383" s="31"/>
      <c r="V383" s="31"/>
      <c r="W383" s="31"/>
      <c r="X383" s="31"/>
      <c r="Y383" s="31"/>
      <c r="Z383" s="31"/>
      <c r="AA383" s="31"/>
      <c r="AB383" s="31"/>
      <c r="AC383" s="31"/>
      <c r="AD383" s="31"/>
      <c r="AE383" s="31"/>
      <c r="AR383" s="172" t="s">
        <v>2955</v>
      </c>
      <c r="AT383" s="172" t="s">
        <v>2897</v>
      </c>
      <c r="AU383" s="172" t="s">
        <v>78</v>
      </c>
      <c r="AY383" s="14" t="s">
        <v>141</v>
      </c>
      <c r="BE383" s="173">
        <f>IF(N383="základní",J383,0)</f>
        <v>0</v>
      </c>
      <c r="BF383" s="173">
        <f>IF(N383="snížená",J383,0)</f>
        <v>0</v>
      </c>
      <c r="BG383" s="173">
        <f>IF(N383="zákl. přenesená",J383,0)</f>
        <v>0</v>
      </c>
      <c r="BH383" s="173">
        <f>IF(N383="sníž. přenesená",J383,0)</f>
        <v>0</v>
      </c>
      <c r="BI383" s="173">
        <f>IF(N383="nulová",J383,0)</f>
        <v>0</v>
      </c>
      <c r="BJ383" s="14" t="s">
        <v>86</v>
      </c>
      <c r="BK383" s="173">
        <f>ROUND(I383*H383,2)</f>
        <v>0</v>
      </c>
      <c r="BL383" s="14" t="s">
        <v>2955</v>
      </c>
      <c r="BM383" s="172" t="s">
        <v>3354</v>
      </c>
    </row>
    <row r="384" spans="1:65" s="2" customFormat="1">
      <c r="A384" s="31"/>
      <c r="B384" s="32"/>
      <c r="C384" s="33"/>
      <c r="D384" s="174" t="s">
        <v>143</v>
      </c>
      <c r="E384" s="33"/>
      <c r="F384" s="175" t="s">
        <v>3353</v>
      </c>
      <c r="G384" s="33"/>
      <c r="H384" s="33"/>
      <c r="I384" s="176"/>
      <c r="J384" s="33"/>
      <c r="K384" s="33"/>
      <c r="L384" s="36"/>
      <c r="M384" s="177"/>
      <c r="N384" s="178"/>
      <c r="O384" s="68"/>
      <c r="P384" s="68"/>
      <c r="Q384" s="68"/>
      <c r="R384" s="68"/>
      <c r="S384" s="68"/>
      <c r="T384" s="69"/>
      <c r="U384" s="31"/>
      <c r="V384" s="31"/>
      <c r="W384" s="31"/>
      <c r="X384" s="31"/>
      <c r="Y384" s="31"/>
      <c r="Z384" s="31"/>
      <c r="AA384" s="31"/>
      <c r="AB384" s="31"/>
      <c r="AC384" s="31"/>
      <c r="AD384" s="31"/>
      <c r="AE384" s="31"/>
      <c r="AT384" s="14" t="s">
        <v>143</v>
      </c>
      <c r="AU384" s="14" t="s">
        <v>78</v>
      </c>
    </row>
    <row r="385" spans="1:65" s="2" customFormat="1" ht="16.5" customHeight="1">
      <c r="A385" s="31"/>
      <c r="B385" s="32"/>
      <c r="C385" s="206" t="s">
        <v>817</v>
      </c>
      <c r="D385" s="206" t="s">
        <v>2897</v>
      </c>
      <c r="E385" s="207" t="s">
        <v>3355</v>
      </c>
      <c r="F385" s="208" t="s">
        <v>3356</v>
      </c>
      <c r="G385" s="209" t="s">
        <v>574</v>
      </c>
      <c r="H385" s="210">
        <v>2</v>
      </c>
      <c r="I385" s="211"/>
      <c r="J385" s="212">
        <f>ROUND(I385*H385,2)</f>
        <v>0</v>
      </c>
      <c r="K385" s="208" t="s">
        <v>139</v>
      </c>
      <c r="L385" s="213"/>
      <c r="M385" s="214" t="s">
        <v>1</v>
      </c>
      <c r="N385" s="215" t="s">
        <v>43</v>
      </c>
      <c r="O385" s="68"/>
      <c r="P385" s="170">
        <f>O385*H385</f>
        <v>0</v>
      </c>
      <c r="Q385" s="170">
        <v>0</v>
      </c>
      <c r="R385" s="170">
        <f>Q385*H385</f>
        <v>0</v>
      </c>
      <c r="S385" s="170">
        <v>0</v>
      </c>
      <c r="T385" s="171">
        <f>S385*H385</f>
        <v>0</v>
      </c>
      <c r="U385" s="31"/>
      <c r="V385" s="31"/>
      <c r="W385" s="31"/>
      <c r="X385" s="31"/>
      <c r="Y385" s="31"/>
      <c r="Z385" s="31"/>
      <c r="AA385" s="31"/>
      <c r="AB385" s="31"/>
      <c r="AC385" s="31"/>
      <c r="AD385" s="31"/>
      <c r="AE385" s="31"/>
      <c r="AR385" s="172" t="s">
        <v>2955</v>
      </c>
      <c r="AT385" s="172" t="s">
        <v>2897</v>
      </c>
      <c r="AU385" s="172" t="s">
        <v>78</v>
      </c>
      <c r="AY385" s="14" t="s">
        <v>141</v>
      </c>
      <c r="BE385" s="173">
        <f>IF(N385="základní",J385,0)</f>
        <v>0</v>
      </c>
      <c r="BF385" s="173">
        <f>IF(N385="snížená",J385,0)</f>
        <v>0</v>
      </c>
      <c r="BG385" s="173">
        <f>IF(N385="zákl. přenesená",J385,0)</f>
        <v>0</v>
      </c>
      <c r="BH385" s="173">
        <f>IF(N385="sníž. přenesená",J385,0)</f>
        <v>0</v>
      </c>
      <c r="BI385" s="173">
        <f>IF(N385="nulová",J385,0)</f>
        <v>0</v>
      </c>
      <c r="BJ385" s="14" t="s">
        <v>86</v>
      </c>
      <c r="BK385" s="173">
        <f>ROUND(I385*H385,2)</f>
        <v>0</v>
      </c>
      <c r="BL385" s="14" t="s">
        <v>2955</v>
      </c>
      <c r="BM385" s="172" t="s">
        <v>3357</v>
      </c>
    </row>
    <row r="386" spans="1:65" s="2" customFormat="1">
      <c r="A386" s="31"/>
      <c r="B386" s="32"/>
      <c r="C386" s="33"/>
      <c r="D386" s="174" t="s">
        <v>143</v>
      </c>
      <c r="E386" s="33"/>
      <c r="F386" s="175" t="s">
        <v>3356</v>
      </c>
      <c r="G386" s="33"/>
      <c r="H386" s="33"/>
      <c r="I386" s="176"/>
      <c r="J386" s="33"/>
      <c r="K386" s="33"/>
      <c r="L386" s="36"/>
      <c r="M386" s="177"/>
      <c r="N386" s="178"/>
      <c r="O386" s="68"/>
      <c r="P386" s="68"/>
      <c r="Q386" s="68"/>
      <c r="R386" s="68"/>
      <c r="S386" s="68"/>
      <c r="T386" s="69"/>
      <c r="U386" s="31"/>
      <c r="V386" s="31"/>
      <c r="W386" s="31"/>
      <c r="X386" s="31"/>
      <c r="Y386" s="31"/>
      <c r="Z386" s="31"/>
      <c r="AA386" s="31"/>
      <c r="AB386" s="31"/>
      <c r="AC386" s="31"/>
      <c r="AD386" s="31"/>
      <c r="AE386" s="31"/>
      <c r="AT386" s="14" t="s">
        <v>143</v>
      </c>
      <c r="AU386" s="14" t="s">
        <v>78</v>
      </c>
    </row>
    <row r="387" spans="1:65" s="2" customFormat="1" ht="24.2" customHeight="1">
      <c r="A387" s="31"/>
      <c r="B387" s="32"/>
      <c r="C387" s="206" t="s">
        <v>822</v>
      </c>
      <c r="D387" s="206" t="s">
        <v>2897</v>
      </c>
      <c r="E387" s="207" t="s">
        <v>3358</v>
      </c>
      <c r="F387" s="208" t="s">
        <v>3359</v>
      </c>
      <c r="G387" s="209" t="s">
        <v>574</v>
      </c>
      <c r="H387" s="210">
        <v>2</v>
      </c>
      <c r="I387" s="211"/>
      <c r="J387" s="212">
        <f>ROUND(I387*H387,2)</f>
        <v>0</v>
      </c>
      <c r="K387" s="208" t="s">
        <v>139</v>
      </c>
      <c r="L387" s="213"/>
      <c r="M387" s="214" t="s">
        <v>1</v>
      </c>
      <c r="N387" s="215" t="s">
        <v>43</v>
      </c>
      <c r="O387" s="68"/>
      <c r="P387" s="170">
        <f>O387*H387</f>
        <v>0</v>
      </c>
      <c r="Q387" s="170">
        <v>0</v>
      </c>
      <c r="R387" s="170">
        <f>Q387*H387</f>
        <v>0</v>
      </c>
      <c r="S387" s="170">
        <v>0</v>
      </c>
      <c r="T387" s="171">
        <f>S387*H387</f>
        <v>0</v>
      </c>
      <c r="U387" s="31"/>
      <c r="V387" s="31"/>
      <c r="W387" s="31"/>
      <c r="X387" s="31"/>
      <c r="Y387" s="31"/>
      <c r="Z387" s="31"/>
      <c r="AA387" s="31"/>
      <c r="AB387" s="31"/>
      <c r="AC387" s="31"/>
      <c r="AD387" s="31"/>
      <c r="AE387" s="31"/>
      <c r="AR387" s="172" t="s">
        <v>2955</v>
      </c>
      <c r="AT387" s="172" t="s">
        <v>2897</v>
      </c>
      <c r="AU387" s="172" t="s">
        <v>78</v>
      </c>
      <c r="AY387" s="14" t="s">
        <v>141</v>
      </c>
      <c r="BE387" s="173">
        <f>IF(N387="základní",J387,0)</f>
        <v>0</v>
      </c>
      <c r="BF387" s="173">
        <f>IF(N387="snížená",J387,0)</f>
        <v>0</v>
      </c>
      <c r="BG387" s="173">
        <f>IF(N387="zákl. přenesená",J387,0)</f>
        <v>0</v>
      </c>
      <c r="BH387" s="173">
        <f>IF(N387="sníž. přenesená",J387,0)</f>
        <v>0</v>
      </c>
      <c r="BI387" s="173">
        <f>IF(N387="nulová",J387,0)</f>
        <v>0</v>
      </c>
      <c r="BJ387" s="14" t="s">
        <v>86</v>
      </c>
      <c r="BK387" s="173">
        <f>ROUND(I387*H387,2)</f>
        <v>0</v>
      </c>
      <c r="BL387" s="14" t="s">
        <v>2955</v>
      </c>
      <c r="BM387" s="172" t="s">
        <v>3360</v>
      </c>
    </row>
    <row r="388" spans="1:65" s="2" customFormat="1" ht="19.5">
      <c r="A388" s="31"/>
      <c r="B388" s="32"/>
      <c r="C388" s="33"/>
      <c r="D388" s="174" t="s">
        <v>143</v>
      </c>
      <c r="E388" s="33"/>
      <c r="F388" s="175" t="s">
        <v>3359</v>
      </c>
      <c r="G388" s="33"/>
      <c r="H388" s="33"/>
      <c r="I388" s="176"/>
      <c r="J388" s="33"/>
      <c r="K388" s="33"/>
      <c r="L388" s="36"/>
      <c r="M388" s="177"/>
      <c r="N388" s="178"/>
      <c r="O388" s="68"/>
      <c r="P388" s="68"/>
      <c r="Q388" s="68"/>
      <c r="R388" s="68"/>
      <c r="S388" s="68"/>
      <c r="T388" s="69"/>
      <c r="U388" s="31"/>
      <c r="V388" s="31"/>
      <c r="W388" s="31"/>
      <c r="X388" s="31"/>
      <c r="Y388" s="31"/>
      <c r="Z388" s="31"/>
      <c r="AA388" s="31"/>
      <c r="AB388" s="31"/>
      <c r="AC388" s="31"/>
      <c r="AD388" s="31"/>
      <c r="AE388" s="31"/>
      <c r="AT388" s="14" t="s">
        <v>143</v>
      </c>
      <c r="AU388" s="14" t="s">
        <v>78</v>
      </c>
    </row>
    <row r="389" spans="1:65" s="2" customFormat="1" ht="16.5" customHeight="1">
      <c r="A389" s="31"/>
      <c r="B389" s="32"/>
      <c r="C389" s="206" t="s">
        <v>827</v>
      </c>
      <c r="D389" s="206" t="s">
        <v>2897</v>
      </c>
      <c r="E389" s="207" t="s">
        <v>3361</v>
      </c>
      <c r="F389" s="208" t="s">
        <v>3362</v>
      </c>
      <c r="G389" s="209" t="s">
        <v>574</v>
      </c>
      <c r="H389" s="210">
        <v>2</v>
      </c>
      <c r="I389" s="211"/>
      <c r="J389" s="212">
        <f>ROUND(I389*H389,2)</f>
        <v>0</v>
      </c>
      <c r="K389" s="208" t="s">
        <v>139</v>
      </c>
      <c r="L389" s="213"/>
      <c r="M389" s="214" t="s">
        <v>1</v>
      </c>
      <c r="N389" s="215" t="s">
        <v>43</v>
      </c>
      <c r="O389" s="68"/>
      <c r="P389" s="170">
        <f>O389*H389</f>
        <v>0</v>
      </c>
      <c r="Q389" s="170">
        <v>0</v>
      </c>
      <c r="R389" s="170">
        <f>Q389*H389</f>
        <v>0</v>
      </c>
      <c r="S389" s="170">
        <v>0</v>
      </c>
      <c r="T389" s="171">
        <f>S389*H389</f>
        <v>0</v>
      </c>
      <c r="U389" s="31"/>
      <c r="V389" s="31"/>
      <c r="W389" s="31"/>
      <c r="X389" s="31"/>
      <c r="Y389" s="31"/>
      <c r="Z389" s="31"/>
      <c r="AA389" s="31"/>
      <c r="AB389" s="31"/>
      <c r="AC389" s="31"/>
      <c r="AD389" s="31"/>
      <c r="AE389" s="31"/>
      <c r="AR389" s="172" t="s">
        <v>2955</v>
      </c>
      <c r="AT389" s="172" t="s">
        <v>2897</v>
      </c>
      <c r="AU389" s="172" t="s">
        <v>78</v>
      </c>
      <c r="AY389" s="14" t="s">
        <v>141</v>
      </c>
      <c r="BE389" s="173">
        <f>IF(N389="základní",J389,0)</f>
        <v>0</v>
      </c>
      <c r="BF389" s="173">
        <f>IF(N389="snížená",J389,0)</f>
        <v>0</v>
      </c>
      <c r="BG389" s="173">
        <f>IF(N389="zákl. přenesená",J389,0)</f>
        <v>0</v>
      </c>
      <c r="BH389" s="173">
        <f>IF(N389="sníž. přenesená",J389,0)</f>
        <v>0</v>
      </c>
      <c r="BI389" s="173">
        <f>IF(N389="nulová",J389,0)</f>
        <v>0</v>
      </c>
      <c r="BJ389" s="14" t="s">
        <v>86</v>
      </c>
      <c r="BK389" s="173">
        <f>ROUND(I389*H389,2)</f>
        <v>0</v>
      </c>
      <c r="BL389" s="14" t="s">
        <v>2955</v>
      </c>
      <c r="BM389" s="172" t="s">
        <v>3363</v>
      </c>
    </row>
    <row r="390" spans="1:65" s="2" customFormat="1">
      <c r="A390" s="31"/>
      <c r="B390" s="32"/>
      <c r="C390" s="33"/>
      <c r="D390" s="174" t="s">
        <v>143</v>
      </c>
      <c r="E390" s="33"/>
      <c r="F390" s="175" t="s">
        <v>3362</v>
      </c>
      <c r="G390" s="33"/>
      <c r="H390" s="33"/>
      <c r="I390" s="176"/>
      <c r="J390" s="33"/>
      <c r="K390" s="33"/>
      <c r="L390" s="36"/>
      <c r="M390" s="177"/>
      <c r="N390" s="178"/>
      <c r="O390" s="68"/>
      <c r="P390" s="68"/>
      <c r="Q390" s="68"/>
      <c r="R390" s="68"/>
      <c r="S390" s="68"/>
      <c r="T390" s="69"/>
      <c r="U390" s="31"/>
      <c r="V390" s="31"/>
      <c r="W390" s="31"/>
      <c r="X390" s="31"/>
      <c r="Y390" s="31"/>
      <c r="Z390" s="31"/>
      <c r="AA390" s="31"/>
      <c r="AB390" s="31"/>
      <c r="AC390" s="31"/>
      <c r="AD390" s="31"/>
      <c r="AE390" s="31"/>
      <c r="AT390" s="14" t="s">
        <v>143</v>
      </c>
      <c r="AU390" s="14" t="s">
        <v>78</v>
      </c>
    </row>
    <row r="391" spans="1:65" s="2" customFormat="1" ht="24.2" customHeight="1">
      <c r="A391" s="31"/>
      <c r="B391" s="32"/>
      <c r="C391" s="206" t="s">
        <v>832</v>
      </c>
      <c r="D391" s="206" t="s">
        <v>2897</v>
      </c>
      <c r="E391" s="207" t="s">
        <v>3364</v>
      </c>
      <c r="F391" s="208" t="s">
        <v>3365</v>
      </c>
      <c r="G391" s="209" t="s">
        <v>574</v>
      </c>
      <c r="H391" s="210">
        <v>2</v>
      </c>
      <c r="I391" s="211"/>
      <c r="J391" s="212">
        <f>ROUND(I391*H391,2)</f>
        <v>0</v>
      </c>
      <c r="K391" s="208" t="s">
        <v>139</v>
      </c>
      <c r="L391" s="213"/>
      <c r="M391" s="214" t="s">
        <v>1</v>
      </c>
      <c r="N391" s="215" t="s">
        <v>43</v>
      </c>
      <c r="O391" s="68"/>
      <c r="P391" s="170">
        <f>O391*H391</f>
        <v>0</v>
      </c>
      <c r="Q391" s="170">
        <v>0</v>
      </c>
      <c r="R391" s="170">
        <f>Q391*H391</f>
        <v>0</v>
      </c>
      <c r="S391" s="170">
        <v>0</v>
      </c>
      <c r="T391" s="171">
        <f>S391*H391</f>
        <v>0</v>
      </c>
      <c r="U391" s="31"/>
      <c r="V391" s="31"/>
      <c r="W391" s="31"/>
      <c r="X391" s="31"/>
      <c r="Y391" s="31"/>
      <c r="Z391" s="31"/>
      <c r="AA391" s="31"/>
      <c r="AB391" s="31"/>
      <c r="AC391" s="31"/>
      <c r="AD391" s="31"/>
      <c r="AE391" s="31"/>
      <c r="AR391" s="172" t="s">
        <v>2955</v>
      </c>
      <c r="AT391" s="172" t="s">
        <v>2897</v>
      </c>
      <c r="AU391" s="172" t="s">
        <v>78</v>
      </c>
      <c r="AY391" s="14" t="s">
        <v>141</v>
      </c>
      <c r="BE391" s="173">
        <f>IF(N391="základní",J391,0)</f>
        <v>0</v>
      </c>
      <c r="BF391" s="173">
        <f>IF(N391="snížená",J391,0)</f>
        <v>0</v>
      </c>
      <c r="BG391" s="173">
        <f>IF(N391="zákl. přenesená",J391,0)</f>
        <v>0</v>
      </c>
      <c r="BH391" s="173">
        <f>IF(N391="sníž. přenesená",J391,0)</f>
        <v>0</v>
      </c>
      <c r="BI391" s="173">
        <f>IF(N391="nulová",J391,0)</f>
        <v>0</v>
      </c>
      <c r="BJ391" s="14" t="s">
        <v>86</v>
      </c>
      <c r="BK391" s="173">
        <f>ROUND(I391*H391,2)</f>
        <v>0</v>
      </c>
      <c r="BL391" s="14" t="s">
        <v>2955</v>
      </c>
      <c r="BM391" s="172" t="s">
        <v>3366</v>
      </c>
    </row>
    <row r="392" spans="1:65" s="2" customFormat="1" ht="19.5">
      <c r="A392" s="31"/>
      <c r="B392" s="32"/>
      <c r="C392" s="33"/>
      <c r="D392" s="174" t="s">
        <v>143</v>
      </c>
      <c r="E392" s="33"/>
      <c r="F392" s="175" t="s">
        <v>3365</v>
      </c>
      <c r="G392" s="33"/>
      <c r="H392" s="33"/>
      <c r="I392" s="176"/>
      <c r="J392" s="33"/>
      <c r="K392" s="33"/>
      <c r="L392" s="36"/>
      <c r="M392" s="177"/>
      <c r="N392" s="178"/>
      <c r="O392" s="68"/>
      <c r="P392" s="68"/>
      <c r="Q392" s="68"/>
      <c r="R392" s="68"/>
      <c r="S392" s="68"/>
      <c r="T392" s="69"/>
      <c r="U392" s="31"/>
      <c r="V392" s="31"/>
      <c r="W392" s="31"/>
      <c r="X392" s="31"/>
      <c r="Y392" s="31"/>
      <c r="Z392" s="31"/>
      <c r="AA392" s="31"/>
      <c r="AB392" s="31"/>
      <c r="AC392" s="31"/>
      <c r="AD392" s="31"/>
      <c r="AE392" s="31"/>
      <c r="AT392" s="14" t="s">
        <v>143</v>
      </c>
      <c r="AU392" s="14" t="s">
        <v>78</v>
      </c>
    </row>
    <row r="393" spans="1:65" s="2" customFormat="1" ht="16.5" customHeight="1">
      <c r="A393" s="31"/>
      <c r="B393" s="32"/>
      <c r="C393" s="206" t="s">
        <v>837</v>
      </c>
      <c r="D393" s="206" t="s">
        <v>2897</v>
      </c>
      <c r="E393" s="207" t="s">
        <v>3367</v>
      </c>
      <c r="F393" s="208" t="s">
        <v>3368</v>
      </c>
      <c r="G393" s="209" t="s">
        <v>147</v>
      </c>
      <c r="H393" s="210">
        <v>2</v>
      </c>
      <c r="I393" s="211"/>
      <c r="J393" s="212">
        <f>ROUND(I393*H393,2)</f>
        <v>0</v>
      </c>
      <c r="K393" s="208" t="s">
        <v>139</v>
      </c>
      <c r="L393" s="213"/>
      <c r="M393" s="214" t="s">
        <v>1</v>
      </c>
      <c r="N393" s="215" t="s">
        <v>43</v>
      </c>
      <c r="O393" s="68"/>
      <c r="P393" s="170">
        <f>O393*H393</f>
        <v>0</v>
      </c>
      <c r="Q393" s="170">
        <v>0</v>
      </c>
      <c r="R393" s="170">
        <f>Q393*H393</f>
        <v>0</v>
      </c>
      <c r="S393" s="170">
        <v>0</v>
      </c>
      <c r="T393" s="171">
        <f>S393*H393</f>
        <v>0</v>
      </c>
      <c r="U393" s="31"/>
      <c r="V393" s="31"/>
      <c r="W393" s="31"/>
      <c r="X393" s="31"/>
      <c r="Y393" s="31"/>
      <c r="Z393" s="31"/>
      <c r="AA393" s="31"/>
      <c r="AB393" s="31"/>
      <c r="AC393" s="31"/>
      <c r="AD393" s="31"/>
      <c r="AE393" s="31"/>
      <c r="AR393" s="172" t="s">
        <v>2955</v>
      </c>
      <c r="AT393" s="172" t="s">
        <v>2897</v>
      </c>
      <c r="AU393" s="172" t="s">
        <v>78</v>
      </c>
      <c r="AY393" s="14" t="s">
        <v>141</v>
      </c>
      <c r="BE393" s="173">
        <f>IF(N393="základní",J393,0)</f>
        <v>0</v>
      </c>
      <c r="BF393" s="173">
        <f>IF(N393="snížená",J393,0)</f>
        <v>0</v>
      </c>
      <c r="BG393" s="173">
        <f>IF(N393="zákl. přenesená",J393,0)</f>
        <v>0</v>
      </c>
      <c r="BH393" s="173">
        <f>IF(N393="sníž. přenesená",J393,0)</f>
        <v>0</v>
      </c>
      <c r="BI393" s="173">
        <f>IF(N393="nulová",J393,0)</f>
        <v>0</v>
      </c>
      <c r="BJ393" s="14" t="s">
        <v>86</v>
      </c>
      <c r="BK393" s="173">
        <f>ROUND(I393*H393,2)</f>
        <v>0</v>
      </c>
      <c r="BL393" s="14" t="s">
        <v>2955</v>
      </c>
      <c r="BM393" s="172" t="s">
        <v>3369</v>
      </c>
    </row>
    <row r="394" spans="1:65" s="2" customFormat="1">
      <c r="A394" s="31"/>
      <c r="B394" s="32"/>
      <c r="C394" s="33"/>
      <c r="D394" s="174" t="s">
        <v>143</v>
      </c>
      <c r="E394" s="33"/>
      <c r="F394" s="175" t="s">
        <v>3368</v>
      </c>
      <c r="G394" s="33"/>
      <c r="H394" s="33"/>
      <c r="I394" s="176"/>
      <c r="J394" s="33"/>
      <c r="K394" s="33"/>
      <c r="L394" s="36"/>
      <c r="M394" s="177"/>
      <c r="N394" s="178"/>
      <c r="O394" s="68"/>
      <c r="P394" s="68"/>
      <c r="Q394" s="68"/>
      <c r="R394" s="68"/>
      <c r="S394" s="68"/>
      <c r="T394" s="69"/>
      <c r="U394" s="31"/>
      <c r="V394" s="31"/>
      <c r="W394" s="31"/>
      <c r="X394" s="31"/>
      <c r="Y394" s="31"/>
      <c r="Z394" s="31"/>
      <c r="AA394" s="31"/>
      <c r="AB394" s="31"/>
      <c r="AC394" s="31"/>
      <c r="AD394" s="31"/>
      <c r="AE394" s="31"/>
      <c r="AT394" s="14" t="s">
        <v>143</v>
      </c>
      <c r="AU394" s="14" t="s">
        <v>78</v>
      </c>
    </row>
    <row r="395" spans="1:65" s="2" customFormat="1" ht="16.5" customHeight="1">
      <c r="A395" s="31"/>
      <c r="B395" s="32"/>
      <c r="C395" s="206" t="s">
        <v>842</v>
      </c>
      <c r="D395" s="206" t="s">
        <v>2897</v>
      </c>
      <c r="E395" s="207" t="s">
        <v>3370</v>
      </c>
      <c r="F395" s="208" t="s">
        <v>3371</v>
      </c>
      <c r="G395" s="209" t="s">
        <v>147</v>
      </c>
      <c r="H395" s="210">
        <v>2</v>
      </c>
      <c r="I395" s="211"/>
      <c r="J395" s="212">
        <f>ROUND(I395*H395,2)</f>
        <v>0</v>
      </c>
      <c r="K395" s="208" t="s">
        <v>139</v>
      </c>
      <c r="L395" s="213"/>
      <c r="M395" s="214" t="s">
        <v>1</v>
      </c>
      <c r="N395" s="215" t="s">
        <v>43</v>
      </c>
      <c r="O395" s="68"/>
      <c r="P395" s="170">
        <f>O395*H395</f>
        <v>0</v>
      </c>
      <c r="Q395" s="170">
        <v>0</v>
      </c>
      <c r="R395" s="170">
        <f>Q395*H395</f>
        <v>0</v>
      </c>
      <c r="S395" s="170">
        <v>0</v>
      </c>
      <c r="T395" s="171">
        <f>S395*H395</f>
        <v>0</v>
      </c>
      <c r="U395" s="31"/>
      <c r="V395" s="31"/>
      <c r="W395" s="31"/>
      <c r="X395" s="31"/>
      <c r="Y395" s="31"/>
      <c r="Z395" s="31"/>
      <c r="AA395" s="31"/>
      <c r="AB395" s="31"/>
      <c r="AC395" s="31"/>
      <c r="AD395" s="31"/>
      <c r="AE395" s="31"/>
      <c r="AR395" s="172" t="s">
        <v>2955</v>
      </c>
      <c r="AT395" s="172" t="s">
        <v>2897</v>
      </c>
      <c r="AU395" s="172" t="s">
        <v>78</v>
      </c>
      <c r="AY395" s="14" t="s">
        <v>141</v>
      </c>
      <c r="BE395" s="173">
        <f>IF(N395="základní",J395,0)</f>
        <v>0</v>
      </c>
      <c r="BF395" s="173">
        <f>IF(N395="snížená",J395,0)</f>
        <v>0</v>
      </c>
      <c r="BG395" s="173">
        <f>IF(N395="zákl. přenesená",J395,0)</f>
        <v>0</v>
      </c>
      <c r="BH395" s="173">
        <f>IF(N395="sníž. přenesená",J395,0)</f>
        <v>0</v>
      </c>
      <c r="BI395" s="173">
        <f>IF(N395="nulová",J395,0)</f>
        <v>0</v>
      </c>
      <c r="BJ395" s="14" t="s">
        <v>86</v>
      </c>
      <c r="BK395" s="173">
        <f>ROUND(I395*H395,2)</f>
        <v>0</v>
      </c>
      <c r="BL395" s="14" t="s">
        <v>2955</v>
      </c>
      <c r="BM395" s="172" t="s">
        <v>3372</v>
      </c>
    </row>
    <row r="396" spans="1:65" s="2" customFormat="1">
      <c r="A396" s="31"/>
      <c r="B396" s="32"/>
      <c r="C396" s="33"/>
      <c r="D396" s="174" t="s">
        <v>143</v>
      </c>
      <c r="E396" s="33"/>
      <c r="F396" s="175" t="s">
        <v>3371</v>
      </c>
      <c r="G396" s="33"/>
      <c r="H396" s="33"/>
      <c r="I396" s="176"/>
      <c r="J396" s="33"/>
      <c r="K396" s="33"/>
      <c r="L396" s="36"/>
      <c r="M396" s="177"/>
      <c r="N396" s="178"/>
      <c r="O396" s="68"/>
      <c r="P396" s="68"/>
      <c r="Q396" s="68"/>
      <c r="R396" s="68"/>
      <c r="S396" s="68"/>
      <c r="T396" s="69"/>
      <c r="U396" s="31"/>
      <c r="V396" s="31"/>
      <c r="W396" s="31"/>
      <c r="X396" s="31"/>
      <c r="Y396" s="31"/>
      <c r="Z396" s="31"/>
      <c r="AA396" s="31"/>
      <c r="AB396" s="31"/>
      <c r="AC396" s="31"/>
      <c r="AD396" s="31"/>
      <c r="AE396" s="31"/>
      <c r="AT396" s="14" t="s">
        <v>143</v>
      </c>
      <c r="AU396" s="14" t="s">
        <v>78</v>
      </c>
    </row>
    <row r="397" spans="1:65" s="2" customFormat="1" ht="24.2" customHeight="1">
      <c r="A397" s="31"/>
      <c r="B397" s="32"/>
      <c r="C397" s="206" t="s">
        <v>847</v>
      </c>
      <c r="D397" s="206" t="s">
        <v>2897</v>
      </c>
      <c r="E397" s="207" t="s">
        <v>3373</v>
      </c>
      <c r="F397" s="208" t="s">
        <v>3374</v>
      </c>
      <c r="G397" s="209" t="s">
        <v>147</v>
      </c>
      <c r="H397" s="210">
        <v>2</v>
      </c>
      <c r="I397" s="211"/>
      <c r="J397" s="212">
        <f>ROUND(I397*H397,2)</f>
        <v>0</v>
      </c>
      <c r="K397" s="208" t="s">
        <v>139</v>
      </c>
      <c r="L397" s="213"/>
      <c r="M397" s="214" t="s">
        <v>1</v>
      </c>
      <c r="N397" s="215" t="s">
        <v>43</v>
      </c>
      <c r="O397" s="68"/>
      <c r="P397" s="170">
        <f>O397*H397</f>
        <v>0</v>
      </c>
      <c r="Q397" s="170">
        <v>0</v>
      </c>
      <c r="R397" s="170">
        <f>Q397*H397</f>
        <v>0</v>
      </c>
      <c r="S397" s="170">
        <v>0</v>
      </c>
      <c r="T397" s="171">
        <f>S397*H397</f>
        <v>0</v>
      </c>
      <c r="U397" s="31"/>
      <c r="V397" s="31"/>
      <c r="W397" s="31"/>
      <c r="X397" s="31"/>
      <c r="Y397" s="31"/>
      <c r="Z397" s="31"/>
      <c r="AA397" s="31"/>
      <c r="AB397" s="31"/>
      <c r="AC397" s="31"/>
      <c r="AD397" s="31"/>
      <c r="AE397" s="31"/>
      <c r="AR397" s="172" t="s">
        <v>2955</v>
      </c>
      <c r="AT397" s="172" t="s">
        <v>2897</v>
      </c>
      <c r="AU397" s="172" t="s">
        <v>78</v>
      </c>
      <c r="AY397" s="14" t="s">
        <v>141</v>
      </c>
      <c r="BE397" s="173">
        <f>IF(N397="základní",J397,0)</f>
        <v>0</v>
      </c>
      <c r="BF397" s="173">
        <f>IF(N397="snížená",J397,0)</f>
        <v>0</v>
      </c>
      <c r="BG397" s="173">
        <f>IF(N397="zákl. přenesená",J397,0)</f>
        <v>0</v>
      </c>
      <c r="BH397" s="173">
        <f>IF(N397="sníž. přenesená",J397,0)</f>
        <v>0</v>
      </c>
      <c r="BI397" s="173">
        <f>IF(N397="nulová",J397,0)</f>
        <v>0</v>
      </c>
      <c r="BJ397" s="14" t="s">
        <v>86</v>
      </c>
      <c r="BK397" s="173">
        <f>ROUND(I397*H397,2)</f>
        <v>0</v>
      </c>
      <c r="BL397" s="14" t="s">
        <v>2955</v>
      </c>
      <c r="BM397" s="172" t="s">
        <v>3375</v>
      </c>
    </row>
    <row r="398" spans="1:65" s="2" customFormat="1">
      <c r="A398" s="31"/>
      <c r="B398" s="32"/>
      <c r="C398" s="33"/>
      <c r="D398" s="174" t="s">
        <v>143</v>
      </c>
      <c r="E398" s="33"/>
      <c r="F398" s="175" t="s">
        <v>3374</v>
      </c>
      <c r="G398" s="33"/>
      <c r="H398" s="33"/>
      <c r="I398" s="176"/>
      <c r="J398" s="33"/>
      <c r="K398" s="33"/>
      <c r="L398" s="36"/>
      <c r="M398" s="177"/>
      <c r="N398" s="178"/>
      <c r="O398" s="68"/>
      <c r="P398" s="68"/>
      <c r="Q398" s="68"/>
      <c r="R398" s="68"/>
      <c r="S398" s="68"/>
      <c r="T398" s="69"/>
      <c r="U398" s="31"/>
      <c r="V398" s="31"/>
      <c r="W398" s="31"/>
      <c r="X398" s="31"/>
      <c r="Y398" s="31"/>
      <c r="Z398" s="31"/>
      <c r="AA398" s="31"/>
      <c r="AB398" s="31"/>
      <c r="AC398" s="31"/>
      <c r="AD398" s="31"/>
      <c r="AE398" s="31"/>
      <c r="AT398" s="14" t="s">
        <v>143</v>
      </c>
      <c r="AU398" s="14" t="s">
        <v>78</v>
      </c>
    </row>
    <row r="399" spans="1:65" s="2" customFormat="1" ht="16.5" customHeight="1">
      <c r="A399" s="31"/>
      <c r="B399" s="32"/>
      <c r="C399" s="206" t="s">
        <v>852</v>
      </c>
      <c r="D399" s="206" t="s">
        <v>2897</v>
      </c>
      <c r="E399" s="207" t="s">
        <v>3376</v>
      </c>
      <c r="F399" s="208" t="s">
        <v>3377</v>
      </c>
      <c r="G399" s="209" t="s">
        <v>147</v>
      </c>
      <c r="H399" s="210">
        <v>2</v>
      </c>
      <c r="I399" s="211"/>
      <c r="J399" s="212">
        <f>ROUND(I399*H399,2)</f>
        <v>0</v>
      </c>
      <c r="K399" s="208" t="s">
        <v>139</v>
      </c>
      <c r="L399" s="213"/>
      <c r="M399" s="214" t="s">
        <v>1</v>
      </c>
      <c r="N399" s="215" t="s">
        <v>43</v>
      </c>
      <c r="O399" s="68"/>
      <c r="P399" s="170">
        <f>O399*H399</f>
        <v>0</v>
      </c>
      <c r="Q399" s="170">
        <v>0</v>
      </c>
      <c r="R399" s="170">
        <f>Q399*H399</f>
        <v>0</v>
      </c>
      <c r="S399" s="170">
        <v>0</v>
      </c>
      <c r="T399" s="171">
        <f>S399*H399</f>
        <v>0</v>
      </c>
      <c r="U399" s="31"/>
      <c r="V399" s="31"/>
      <c r="W399" s="31"/>
      <c r="X399" s="31"/>
      <c r="Y399" s="31"/>
      <c r="Z399" s="31"/>
      <c r="AA399" s="31"/>
      <c r="AB399" s="31"/>
      <c r="AC399" s="31"/>
      <c r="AD399" s="31"/>
      <c r="AE399" s="31"/>
      <c r="AR399" s="172" t="s">
        <v>2955</v>
      </c>
      <c r="AT399" s="172" t="s">
        <v>2897</v>
      </c>
      <c r="AU399" s="172" t="s">
        <v>78</v>
      </c>
      <c r="AY399" s="14" t="s">
        <v>141</v>
      </c>
      <c r="BE399" s="173">
        <f>IF(N399="základní",J399,0)</f>
        <v>0</v>
      </c>
      <c r="BF399" s="173">
        <f>IF(N399="snížená",J399,0)</f>
        <v>0</v>
      </c>
      <c r="BG399" s="173">
        <f>IF(N399="zákl. přenesená",J399,0)</f>
        <v>0</v>
      </c>
      <c r="BH399" s="173">
        <f>IF(N399="sníž. přenesená",J399,0)</f>
        <v>0</v>
      </c>
      <c r="BI399" s="173">
        <f>IF(N399="nulová",J399,0)</f>
        <v>0</v>
      </c>
      <c r="BJ399" s="14" t="s">
        <v>86</v>
      </c>
      <c r="BK399" s="173">
        <f>ROUND(I399*H399,2)</f>
        <v>0</v>
      </c>
      <c r="BL399" s="14" t="s">
        <v>2955</v>
      </c>
      <c r="BM399" s="172" t="s">
        <v>3378</v>
      </c>
    </row>
    <row r="400" spans="1:65" s="2" customFormat="1">
      <c r="A400" s="31"/>
      <c r="B400" s="32"/>
      <c r="C400" s="33"/>
      <c r="D400" s="174" t="s">
        <v>143</v>
      </c>
      <c r="E400" s="33"/>
      <c r="F400" s="175" t="s">
        <v>3377</v>
      </c>
      <c r="G400" s="33"/>
      <c r="H400" s="33"/>
      <c r="I400" s="176"/>
      <c r="J400" s="33"/>
      <c r="K400" s="33"/>
      <c r="L400" s="36"/>
      <c r="M400" s="177"/>
      <c r="N400" s="178"/>
      <c r="O400" s="68"/>
      <c r="P400" s="68"/>
      <c r="Q400" s="68"/>
      <c r="R400" s="68"/>
      <c r="S400" s="68"/>
      <c r="T400" s="69"/>
      <c r="U400" s="31"/>
      <c r="V400" s="31"/>
      <c r="W400" s="31"/>
      <c r="X400" s="31"/>
      <c r="Y400" s="31"/>
      <c r="Z400" s="31"/>
      <c r="AA400" s="31"/>
      <c r="AB400" s="31"/>
      <c r="AC400" s="31"/>
      <c r="AD400" s="31"/>
      <c r="AE400" s="31"/>
      <c r="AT400" s="14" t="s">
        <v>143</v>
      </c>
      <c r="AU400" s="14" t="s">
        <v>78</v>
      </c>
    </row>
    <row r="401" spans="1:65" s="2" customFormat="1" ht="24.2" customHeight="1">
      <c r="A401" s="31"/>
      <c r="B401" s="32"/>
      <c r="C401" s="206" t="s">
        <v>857</v>
      </c>
      <c r="D401" s="206" t="s">
        <v>2897</v>
      </c>
      <c r="E401" s="207" t="s">
        <v>3379</v>
      </c>
      <c r="F401" s="208" t="s">
        <v>3380</v>
      </c>
      <c r="G401" s="209" t="s">
        <v>147</v>
      </c>
      <c r="H401" s="210">
        <v>2</v>
      </c>
      <c r="I401" s="211"/>
      <c r="J401" s="212">
        <f>ROUND(I401*H401,2)</f>
        <v>0</v>
      </c>
      <c r="K401" s="208" t="s">
        <v>139</v>
      </c>
      <c r="L401" s="213"/>
      <c r="M401" s="214" t="s">
        <v>1</v>
      </c>
      <c r="N401" s="215" t="s">
        <v>43</v>
      </c>
      <c r="O401" s="68"/>
      <c r="P401" s="170">
        <f>O401*H401</f>
        <v>0</v>
      </c>
      <c r="Q401" s="170">
        <v>0</v>
      </c>
      <c r="R401" s="170">
        <f>Q401*H401</f>
        <v>0</v>
      </c>
      <c r="S401" s="170">
        <v>0</v>
      </c>
      <c r="T401" s="171">
        <f>S401*H401</f>
        <v>0</v>
      </c>
      <c r="U401" s="31"/>
      <c r="V401" s="31"/>
      <c r="W401" s="31"/>
      <c r="X401" s="31"/>
      <c r="Y401" s="31"/>
      <c r="Z401" s="31"/>
      <c r="AA401" s="31"/>
      <c r="AB401" s="31"/>
      <c r="AC401" s="31"/>
      <c r="AD401" s="31"/>
      <c r="AE401" s="31"/>
      <c r="AR401" s="172" t="s">
        <v>2955</v>
      </c>
      <c r="AT401" s="172" t="s">
        <v>2897</v>
      </c>
      <c r="AU401" s="172" t="s">
        <v>78</v>
      </c>
      <c r="AY401" s="14" t="s">
        <v>141</v>
      </c>
      <c r="BE401" s="173">
        <f>IF(N401="základní",J401,0)</f>
        <v>0</v>
      </c>
      <c r="BF401" s="173">
        <f>IF(N401="snížená",J401,0)</f>
        <v>0</v>
      </c>
      <c r="BG401" s="173">
        <f>IF(N401="zákl. přenesená",J401,0)</f>
        <v>0</v>
      </c>
      <c r="BH401" s="173">
        <f>IF(N401="sníž. přenesená",J401,0)</f>
        <v>0</v>
      </c>
      <c r="BI401" s="173">
        <f>IF(N401="nulová",J401,0)</f>
        <v>0</v>
      </c>
      <c r="BJ401" s="14" t="s">
        <v>86</v>
      </c>
      <c r="BK401" s="173">
        <f>ROUND(I401*H401,2)</f>
        <v>0</v>
      </c>
      <c r="BL401" s="14" t="s">
        <v>2955</v>
      </c>
      <c r="BM401" s="172" t="s">
        <v>3381</v>
      </c>
    </row>
    <row r="402" spans="1:65" s="2" customFormat="1">
      <c r="A402" s="31"/>
      <c r="B402" s="32"/>
      <c r="C402" s="33"/>
      <c r="D402" s="174" t="s">
        <v>143</v>
      </c>
      <c r="E402" s="33"/>
      <c r="F402" s="175" t="s">
        <v>3380</v>
      </c>
      <c r="G402" s="33"/>
      <c r="H402" s="33"/>
      <c r="I402" s="176"/>
      <c r="J402" s="33"/>
      <c r="K402" s="33"/>
      <c r="L402" s="36"/>
      <c r="M402" s="177"/>
      <c r="N402" s="178"/>
      <c r="O402" s="68"/>
      <c r="P402" s="68"/>
      <c r="Q402" s="68"/>
      <c r="R402" s="68"/>
      <c r="S402" s="68"/>
      <c r="T402" s="69"/>
      <c r="U402" s="31"/>
      <c r="V402" s="31"/>
      <c r="W402" s="31"/>
      <c r="X402" s="31"/>
      <c r="Y402" s="31"/>
      <c r="Z402" s="31"/>
      <c r="AA402" s="31"/>
      <c r="AB402" s="31"/>
      <c r="AC402" s="31"/>
      <c r="AD402" s="31"/>
      <c r="AE402" s="31"/>
      <c r="AT402" s="14" t="s">
        <v>143</v>
      </c>
      <c r="AU402" s="14" t="s">
        <v>78</v>
      </c>
    </row>
    <row r="403" spans="1:65" s="2" customFormat="1" ht="16.5" customHeight="1">
      <c r="A403" s="31"/>
      <c r="B403" s="32"/>
      <c r="C403" s="206" t="s">
        <v>862</v>
      </c>
      <c r="D403" s="206" t="s">
        <v>2897</v>
      </c>
      <c r="E403" s="207" t="s">
        <v>3382</v>
      </c>
      <c r="F403" s="208" t="s">
        <v>3383</v>
      </c>
      <c r="G403" s="209" t="s">
        <v>147</v>
      </c>
      <c r="H403" s="210">
        <v>2</v>
      </c>
      <c r="I403" s="211"/>
      <c r="J403" s="212">
        <f>ROUND(I403*H403,2)</f>
        <v>0</v>
      </c>
      <c r="K403" s="208" t="s">
        <v>139</v>
      </c>
      <c r="L403" s="213"/>
      <c r="M403" s="214" t="s">
        <v>1</v>
      </c>
      <c r="N403" s="215" t="s">
        <v>43</v>
      </c>
      <c r="O403" s="68"/>
      <c r="P403" s="170">
        <f>O403*H403</f>
        <v>0</v>
      </c>
      <c r="Q403" s="170">
        <v>0</v>
      </c>
      <c r="R403" s="170">
        <f>Q403*H403</f>
        <v>0</v>
      </c>
      <c r="S403" s="170">
        <v>0</v>
      </c>
      <c r="T403" s="171">
        <f>S403*H403</f>
        <v>0</v>
      </c>
      <c r="U403" s="31"/>
      <c r="V403" s="31"/>
      <c r="W403" s="31"/>
      <c r="X403" s="31"/>
      <c r="Y403" s="31"/>
      <c r="Z403" s="31"/>
      <c r="AA403" s="31"/>
      <c r="AB403" s="31"/>
      <c r="AC403" s="31"/>
      <c r="AD403" s="31"/>
      <c r="AE403" s="31"/>
      <c r="AR403" s="172" t="s">
        <v>2955</v>
      </c>
      <c r="AT403" s="172" t="s">
        <v>2897</v>
      </c>
      <c r="AU403" s="172" t="s">
        <v>78</v>
      </c>
      <c r="AY403" s="14" t="s">
        <v>141</v>
      </c>
      <c r="BE403" s="173">
        <f>IF(N403="základní",J403,0)</f>
        <v>0</v>
      </c>
      <c r="BF403" s="173">
        <f>IF(N403="snížená",J403,0)</f>
        <v>0</v>
      </c>
      <c r="BG403" s="173">
        <f>IF(N403="zákl. přenesená",J403,0)</f>
        <v>0</v>
      </c>
      <c r="BH403" s="173">
        <f>IF(N403="sníž. přenesená",J403,0)</f>
        <v>0</v>
      </c>
      <c r="BI403" s="173">
        <f>IF(N403="nulová",J403,0)</f>
        <v>0</v>
      </c>
      <c r="BJ403" s="14" t="s">
        <v>86</v>
      </c>
      <c r="BK403" s="173">
        <f>ROUND(I403*H403,2)</f>
        <v>0</v>
      </c>
      <c r="BL403" s="14" t="s">
        <v>2955</v>
      </c>
      <c r="BM403" s="172" t="s">
        <v>3384</v>
      </c>
    </row>
    <row r="404" spans="1:65" s="2" customFormat="1">
      <c r="A404" s="31"/>
      <c r="B404" s="32"/>
      <c r="C404" s="33"/>
      <c r="D404" s="174" t="s">
        <v>143</v>
      </c>
      <c r="E404" s="33"/>
      <c r="F404" s="175" t="s">
        <v>3383</v>
      </c>
      <c r="G404" s="33"/>
      <c r="H404" s="33"/>
      <c r="I404" s="176"/>
      <c r="J404" s="33"/>
      <c r="K404" s="33"/>
      <c r="L404" s="36"/>
      <c r="M404" s="177"/>
      <c r="N404" s="178"/>
      <c r="O404" s="68"/>
      <c r="P404" s="68"/>
      <c r="Q404" s="68"/>
      <c r="R404" s="68"/>
      <c r="S404" s="68"/>
      <c r="T404" s="69"/>
      <c r="U404" s="31"/>
      <c r="V404" s="31"/>
      <c r="W404" s="31"/>
      <c r="X404" s="31"/>
      <c r="Y404" s="31"/>
      <c r="Z404" s="31"/>
      <c r="AA404" s="31"/>
      <c r="AB404" s="31"/>
      <c r="AC404" s="31"/>
      <c r="AD404" s="31"/>
      <c r="AE404" s="31"/>
      <c r="AT404" s="14" t="s">
        <v>143</v>
      </c>
      <c r="AU404" s="14" t="s">
        <v>78</v>
      </c>
    </row>
    <row r="405" spans="1:65" s="2" customFormat="1" ht="16.5" customHeight="1">
      <c r="A405" s="31"/>
      <c r="B405" s="32"/>
      <c r="C405" s="206" t="s">
        <v>867</v>
      </c>
      <c r="D405" s="206" t="s">
        <v>2897</v>
      </c>
      <c r="E405" s="207" t="s">
        <v>3385</v>
      </c>
      <c r="F405" s="208" t="s">
        <v>3386</v>
      </c>
      <c r="G405" s="209" t="s">
        <v>147</v>
      </c>
      <c r="H405" s="210">
        <v>2</v>
      </c>
      <c r="I405" s="211"/>
      <c r="J405" s="212">
        <f>ROUND(I405*H405,2)</f>
        <v>0</v>
      </c>
      <c r="K405" s="208" t="s">
        <v>139</v>
      </c>
      <c r="L405" s="213"/>
      <c r="M405" s="214" t="s">
        <v>1</v>
      </c>
      <c r="N405" s="215" t="s">
        <v>43</v>
      </c>
      <c r="O405" s="68"/>
      <c r="P405" s="170">
        <f>O405*H405</f>
        <v>0</v>
      </c>
      <c r="Q405" s="170">
        <v>1.5549999999999999</v>
      </c>
      <c r="R405" s="170">
        <f>Q405*H405</f>
        <v>3.11</v>
      </c>
      <c r="S405" s="170">
        <v>0</v>
      </c>
      <c r="T405" s="171">
        <f>S405*H405</f>
        <v>0</v>
      </c>
      <c r="U405" s="31"/>
      <c r="V405" s="31"/>
      <c r="W405" s="31"/>
      <c r="X405" s="31"/>
      <c r="Y405" s="31"/>
      <c r="Z405" s="31"/>
      <c r="AA405" s="31"/>
      <c r="AB405" s="31"/>
      <c r="AC405" s="31"/>
      <c r="AD405" s="31"/>
      <c r="AE405" s="31"/>
      <c r="AR405" s="172" t="s">
        <v>2955</v>
      </c>
      <c r="AT405" s="172" t="s">
        <v>2897</v>
      </c>
      <c r="AU405" s="172" t="s">
        <v>78</v>
      </c>
      <c r="AY405" s="14" t="s">
        <v>141</v>
      </c>
      <c r="BE405" s="173">
        <f>IF(N405="základní",J405,0)</f>
        <v>0</v>
      </c>
      <c r="BF405" s="173">
        <f>IF(N405="snížená",J405,0)</f>
        <v>0</v>
      </c>
      <c r="BG405" s="173">
        <f>IF(N405="zákl. přenesená",J405,0)</f>
        <v>0</v>
      </c>
      <c r="BH405" s="173">
        <f>IF(N405="sníž. přenesená",J405,0)</f>
        <v>0</v>
      </c>
      <c r="BI405" s="173">
        <f>IF(N405="nulová",J405,0)</f>
        <v>0</v>
      </c>
      <c r="BJ405" s="14" t="s">
        <v>86</v>
      </c>
      <c r="BK405" s="173">
        <f>ROUND(I405*H405,2)</f>
        <v>0</v>
      </c>
      <c r="BL405" s="14" t="s">
        <v>2955</v>
      </c>
      <c r="BM405" s="172" t="s">
        <v>3387</v>
      </c>
    </row>
    <row r="406" spans="1:65" s="2" customFormat="1">
      <c r="A406" s="31"/>
      <c r="B406" s="32"/>
      <c r="C406" s="33"/>
      <c r="D406" s="174" t="s">
        <v>143</v>
      </c>
      <c r="E406" s="33"/>
      <c r="F406" s="175" t="s">
        <v>3386</v>
      </c>
      <c r="G406" s="33"/>
      <c r="H406" s="33"/>
      <c r="I406" s="176"/>
      <c r="J406" s="33"/>
      <c r="K406" s="33"/>
      <c r="L406" s="36"/>
      <c r="M406" s="177"/>
      <c r="N406" s="178"/>
      <c r="O406" s="68"/>
      <c r="P406" s="68"/>
      <c r="Q406" s="68"/>
      <c r="R406" s="68"/>
      <c r="S406" s="68"/>
      <c r="T406" s="69"/>
      <c r="U406" s="31"/>
      <c r="V406" s="31"/>
      <c r="W406" s="31"/>
      <c r="X406" s="31"/>
      <c r="Y406" s="31"/>
      <c r="Z406" s="31"/>
      <c r="AA406" s="31"/>
      <c r="AB406" s="31"/>
      <c r="AC406" s="31"/>
      <c r="AD406" s="31"/>
      <c r="AE406" s="31"/>
      <c r="AT406" s="14" t="s">
        <v>143</v>
      </c>
      <c r="AU406" s="14" t="s">
        <v>78</v>
      </c>
    </row>
    <row r="407" spans="1:65" s="2" customFormat="1" ht="16.5" customHeight="1">
      <c r="A407" s="31"/>
      <c r="B407" s="32"/>
      <c r="C407" s="206" t="s">
        <v>872</v>
      </c>
      <c r="D407" s="206" t="s">
        <v>2897</v>
      </c>
      <c r="E407" s="207" t="s">
        <v>3388</v>
      </c>
      <c r="F407" s="208" t="s">
        <v>3389</v>
      </c>
      <c r="G407" s="209" t="s">
        <v>147</v>
      </c>
      <c r="H407" s="210">
        <v>2</v>
      </c>
      <c r="I407" s="211"/>
      <c r="J407" s="212">
        <f>ROUND(I407*H407,2)</f>
        <v>0</v>
      </c>
      <c r="K407" s="208" t="s">
        <v>139</v>
      </c>
      <c r="L407" s="213"/>
      <c r="M407" s="214" t="s">
        <v>1</v>
      </c>
      <c r="N407" s="215" t="s">
        <v>43</v>
      </c>
      <c r="O407" s="68"/>
      <c r="P407" s="170">
        <f>O407*H407</f>
        <v>0</v>
      </c>
      <c r="Q407" s="170">
        <v>0.71499999999999997</v>
      </c>
      <c r="R407" s="170">
        <f>Q407*H407</f>
        <v>1.43</v>
      </c>
      <c r="S407" s="170">
        <v>0</v>
      </c>
      <c r="T407" s="171">
        <f>S407*H407</f>
        <v>0</v>
      </c>
      <c r="U407" s="31"/>
      <c r="V407" s="31"/>
      <c r="W407" s="31"/>
      <c r="X407" s="31"/>
      <c r="Y407" s="31"/>
      <c r="Z407" s="31"/>
      <c r="AA407" s="31"/>
      <c r="AB407" s="31"/>
      <c r="AC407" s="31"/>
      <c r="AD407" s="31"/>
      <c r="AE407" s="31"/>
      <c r="AR407" s="172" t="s">
        <v>2955</v>
      </c>
      <c r="AT407" s="172" t="s">
        <v>2897</v>
      </c>
      <c r="AU407" s="172" t="s">
        <v>78</v>
      </c>
      <c r="AY407" s="14" t="s">
        <v>141</v>
      </c>
      <c r="BE407" s="173">
        <f>IF(N407="základní",J407,0)</f>
        <v>0</v>
      </c>
      <c r="BF407" s="173">
        <f>IF(N407="snížená",J407,0)</f>
        <v>0</v>
      </c>
      <c r="BG407" s="173">
        <f>IF(N407="zákl. přenesená",J407,0)</f>
        <v>0</v>
      </c>
      <c r="BH407" s="173">
        <f>IF(N407="sníž. přenesená",J407,0)</f>
        <v>0</v>
      </c>
      <c r="BI407" s="173">
        <f>IF(N407="nulová",J407,0)</f>
        <v>0</v>
      </c>
      <c r="BJ407" s="14" t="s">
        <v>86</v>
      </c>
      <c r="BK407" s="173">
        <f>ROUND(I407*H407,2)</f>
        <v>0</v>
      </c>
      <c r="BL407" s="14" t="s">
        <v>2955</v>
      </c>
      <c r="BM407" s="172" t="s">
        <v>3390</v>
      </c>
    </row>
    <row r="408" spans="1:65" s="2" customFormat="1">
      <c r="A408" s="31"/>
      <c r="B408" s="32"/>
      <c r="C408" s="33"/>
      <c r="D408" s="174" t="s">
        <v>143</v>
      </c>
      <c r="E408" s="33"/>
      <c r="F408" s="175" t="s">
        <v>3389</v>
      </c>
      <c r="G408" s="33"/>
      <c r="H408" s="33"/>
      <c r="I408" s="176"/>
      <c r="J408" s="33"/>
      <c r="K408" s="33"/>
      <c r="L408" s="36"/>
      <c r="M408" s="177"/>
      <c r="N408" s="178"/>
      <c r="O408" s="68"/>
      <c r="P408" s="68"/>
      <c r="Q408" s="68"/>
      <c r="R408" s="68"/>
      <c r="S408" s="68"/>
      <c r="T408" s="69"/>
      <c r="U408" s="31"/>
      <c r="V408" s="31"/>
      <c r="W408" s="31"/>
      <c r="X408" s="31"/>
      <c r="Y408" s="31"/>
      <c r="Z408" s="31"/>
      <c r="AA408" s="31"/>
      <c r="AB408" s="31"/>
      <c r="AC408" s="31"/>
      <c r="AD408" s="31"/>
      <c r="AE408" s="31"/>
      <c r="AT408" s="14" t="s">
        <v>143</v>
      </c>
      <c r="AU408" s="14" t="s">
        <v>78</v>
      </c>
    </row>
    <row r="409" spans="1:65" s="2" customFormat="1" ht="24.2" customHeight="1">
      <c r="A409" s="31"/>
      <c r="B409" s="32"/>
      <c r="C409" s="206" t="s">
        <v>877</v>
      </c>
      <c r="D409" s="206" t="s">
        <v>2897</v>
      </c>
      <c r="E409" s="207" t="s">
        <v>3391</v>
      </c>
      <c r="F409" s="208" t="s">
        <v>3392</v>
      </c>
      <c r="G409" s="209" t="s">
        <v>147</v>
      </c>
      <c r="H409" s="210">
        <v>2</v>
      </c>
      <c r="I409" s="211"/>
      <c r="J409" s="212">
        <f>ROUND(I409*H409,2)</f>
        <v>0</v>
      </c>
      <c r="K409" s="208" t="s">
        <v>139</v>
      </c>
      <c r="L409" s="213"/>
      <c r="M409" s="214" t="s">
        <v>1</v>
      </c>
      <c r="N409" s="215" t="s">
        <v>43</v>
      </c>
      <c r="O409" s="68"/>
      <c r="P409" s="170">
        <f>O409*H409</f>
        <v>0</v>
      </c>
      <c r="Q409" s="170">
        <v>0.77400000000000002</v>
      </c>
      <c r="R409" s="170">
        <f>Q409*H409</f>
        <v>1.548</v>
      </c>
      <c r="S409" s="170">
        <v>0</v>
      </c>
      <c r="T409" s="171">
        <f>S409*H409</f>
        <v>0</v>
      </c>
      <c r="U409" s="31"/>
      <c r="V409" s="31"/>
      <c r="W409" s="31"/>
      <c r="X409" s="31"/>
      <c r="Y409" s="31"/>
      <c r="Z409" s="31"/>
      <c r="AA409" s="31"/>
      <c r="AB409" s="31"/>
      <c r="AC409" s="31"/>
      <c r="AD409" s="31"/>
      <c r="AE409" s="31"/>
      <c r="AR409" s="172" t="s">
        <v>2955</v>
      </c>
      <c r="AT409" s="172" t="s">
        <v>2897</v>
      </c>
      <c r="AU409" s="172" t="s">
        <v>78</v>
      </c>
      <c r="AY409" s="14" t="s">
        <v>141</v>
      </c>
      <c r="BE409" s="173">
        <f>IF(N409="základní",J409,0)</f>
        <v>0</v>
      </c>
      <c r="BF409" s="173">
        <f>IF(N409="snížená",J409,0)</f>
        <v>0</v>
      </c>
      <c r="BG409" s="173">
        <f>IF(N409="zákl. přenesená",J409,0)</f>
        <v>0</v>
      </c>
      <c r="BH409" s="173">
        <f>IF(N409="sníž. přenesená",J409,0)</f>
        <v>0</v>
      </c>
      <c r="BI409" s="173">
        <f>IF(N409="nulová",J409,0)</f>
        <v>0</v>
      </c>
      <c r="BJ409" s="14" t="s">
        <v>86</v>
      </c>
      <c r="BK409" s="173">
        <f>ROUND(I409*H409,2)</f>
        <v>0</v>
      </c>
      <c r="BL409" s="14" t="s">
        <v>2955</v>
      </c>
      <c r="BM409" s="172" t="s">
        <v>3393</v>
      </c>
    </row>
    <row r="410" spans="1:65" s="2" customFormat="1">
      <c r="A410" s="31"/>
      <c r="B410" s="32"/>
      <c r="C410" s="33"/>
      <c r="D410" s="174" t="s">
        <v>143</v>
      </c>
      <c r="E410" s="33"/>
      <c r="F410" s="175" t="s">
        <v>3392</v>
      </c>
      <c r="G410" s="33"/>
      <c r="H410" s="33"/>
      <c r="I410" s="176"/>
      <c r="J410" s="33"/>
      <c r="K410" s="33"/>
      <c r="L410" s="36"/>
      <c r="M410" s="177"/>
      <c r="N410" s="178"/>
      <c r="O410" s="68"/>
      <c r="P410" s="68"/>
      <c r="Q410" s="68"/>
      <c r="R410" s="68"/>
      <c r="S410" s="68"/>
      <c r="T410" s="69"/>
      <c r="U410" s="31"/>
      <c r="V410" s="31"/>
      <c r="W410" s="31"/>
      <c r="X410" s="31"/>
      <c r="Y410" s="31"/>
      <c r="Z410" s="31"/>
      <c r="AA410" s="31"/>
      <c r="AB410" s="31"/>
      <c r="AC410" s="31"/>
      <c r="AD410" s="31"/>
      <c r="AE410" s="31"/>
      <c r="AT410" s="14" t="s">
        <v>143</v>
      </c>
      <c r="AU410" s="14" t="s">
        <v>78</v>
      </c>
    </row>
    <row r="411" spans="1:65" s="2" customFormat="1" ht="21.75" customHeight="1">
      <c r="A411" s="31"/>
      <c r="B411" s="32"/>
      <c r="C411" s="206" t="s">
        <v>882</v>
      </c>
      <c r="D411" s="206" t="s">
        <v>2897</v>
      </c>
      <c r="E411" s="207" t="s">
        <v>3394</v>
      </c>
      <c r="F411" s="208" t="s">
        <v>3395</v>
      </c>
      <c r="G411" s="209" t="s">
        <v>147</v>
      </c>
      <c r="H411" s="210">
        <v>2</v>
      </c>
      <c r="I411" s="211"/>
      <c r="J411" s="212">
        <f>ROUND(I411*H411,2)</f>
        <v>0</v>
      </c>
      <c r="K411" s="208" t="s">
        <v>139</v>
      </c>
      <c r="L411" s="213"/>
      <c r="M411" s="214" t="s">
        <v>1</v>
      </c>
      <c r="N411" s="215" t="s">
        <v>43</v>
      </c>
      <c r="O411" s="68"/>
      <c r="P411" s="170">
        <f>O411*H411</f>
        <v>0</v>
      </c>
      <c r="Q411" s="170">
        <v>0.35599999999999998</v>
      </c>
      <c r="R411" s="170">
        <f>Q411*H411</f>
        <v>0.71199999999999997</v>
      </c>
      <c r="S411" s="170">
        <v>0</v>
      </c>
      <c r="T411" s="171">
        <f>S411*H411</f>
        <v>0</v>
      </c>
      <c r="U411" s="31"/>
      <c r="V411" s="31"/>
      <c r="W411" s="31"/>
      <c r="X411" s="31"/>
      <c r="Y411" s="31"/>
      <c r="Z411" s="31"/>
      <c r="AA411" s="31"/>
      <c r="AB411" s="31"/>
      <c r="AC411" s="31"/>
      <c r="AD411" s="31"/>
      <c r="AE411" s="31"/>
      <c r="AR411" s="172" t="s">
        <v>2955</v>
      </c>
      <c r="AT411" s="172" t="s">
        <v>2897</v>
      </c>
      <c r="AU411" s="172" t="s">
        <v>78</v>
      </c>
      <c r="AY411" s="14" t="s">
        <v>141</v>
      </c>
      <c r="BE411" s="173">
        <f>IF(N411="základní",J411,0)</f>
        <v>0</v>
      </c>
      <c r="BF411" s="173">
        <f>IF(N411="snížená",J411,0)</f>
        <v>0</v>
      </c>
      <c r="BG411" s="173">
        <f>IF(N411="zákl. přenesená",J411,0)</f>
        <v>0</v>
      </c>
      <c r="BH411" s="173">
        <f>IF(N411="sníž. přenesená",J411,0)</f>
        <v>0</v>
      </c>
      <c r="BI411" s="173">
        <f>IF(N411="nulová",J411,0)</f>
        <v>0</v>
      </c>
      <c r="BJ411" s="14" t="s">
        <v>86</v>
      </c>
      <c r="BK411" s="173">
        <f>ROUND(I411*H411,2)</f>
        <v>0</v>
      </c>
      <c r="BL411" s="14" t="s">
        <v>2955</v>
      </c>
      <c r="BM411" s="172" t="s">
        <v>3396</v>
      </c>
    </row>
    <row r="412" spans="1:65" s="2" customFormat="1">
      <c r="A412" s="31"/>
      <c r="B412" s="32"/>
      <c r="C412" s="33"/>
      <c r="D412" s="174" t="s">
        <v>143</v>
      </c>
      <c r="E412" s="33"/>
      <c r="F412" s="175" t="s">
        <v>3395</v>
      </c>
      <c r="G412" s="33"/>
      <c r="H412" s="33"/>
      <c r="I412" s="176"/>
      <c r="J412" s="33"/>
      <c r="K412" s="33"/>
      <c r="L412" s="36"/>
      <c r="M412" s="177"/>
      <c r="N412" s="178"/>
      <c r="O412" s="68"/>
      <c r="P412" s="68"/>
      <c r="Q412" s="68"/>
      <c r="R412" s="68"/>
      <c r="S412" s="68"/>
      <c r="T412" s="69"/>
      <c r="U412" s="31"/>
      <c r="V412" s="31"/>
      <c r="W412" s="31"/>
      <c r="X412" s="31"/>
      <c r="Y412" s="31"/>
      <c r="Z412" s="31"/>
      <c r="AA412" s="31"/>
      <c r="AB412" s="31"/>
      <c r="AC412" s="31"/>
      <c r="AD412" s="31"/>
      <c r="AE412" s="31"/>
      <c r="AT412" s="14" t="s">
        <v>143</v>
      </c>
      <c r="AU412" s="14" t="s">
        <v>78</v>
      </c>
    </row>
    <row r="413" spans="1:65" s="2" customFormat="1" ht="16.5" customHeight="1">
      <c r="A413" s="31"/>
      <c r="B413" s="32"/>
      <c r="C413" s="206" t="s">
        <v>887</v>
      </c>
      <c r="D413" s="206" t="s">
        <v>2897</v>
      </c>
      <c r="E413" s="207" t="s">
        <v>3397</v>
      </c>
      <c r="F413" s="208" t="s">
        <v>3398</v>
      </c>
      <c r="G413" s="209" t="s">
        <v>147</v>
      </c>
      <c r="H413" s="210">
        <v>2</v>
      </c>
      <c r="I413" s="211"/>
      <c r="J413" s="212">
        <f>ROUND(I413*H413,2)</f>
        <v>0</v>
      </c>
      <c r="K413" s="208" t="s">
        <v>139</v>
      </c>
      <c r="L413" s="213"/>
      <c r="M413" s="214" t="s">
        <v>1</v>
      </c>
      <c r="N413" s="215" t="s">
        <v>43</v>
      </c>
      <c r="O413" s="68"/>
      <c r="P413" s="170">
        <f>O413*H413</f>
        <v>0</v>
      </c>
      <c r="Q413" s="170">
        <v>0.41799999999999998</v>
      </c>
      <c r="R413" s="170">
        <f>Q413*H413</f>
        <v>0.83599999999999997</v>
      </c>
      <c r="S413" s="170">
        <v>0</v>
      </c>
      <c r="T413" s="171">
        <f>S413*H413</f>
        <v>0</v>
      </c>
      <c r="U413" s="31"/>
      <c r="V413" s="31"/>
      <c r="W413" s="31"/>
      <c r="X413" s="31"/>
      <c r="Y413" s="31"/>
      <c r="Z413" s="31"/>
      <c r="AA413" s="31"/>
      <c r="AB413" s="31"/>
      <c r="AC413" s="31"/>
      <c r="AD413" s="31"/>
      <c r="AE413" s="31"/>
      <c r="AR413" s="172" t="s">
        <v>2955</v>
      </c>
      <c r="AT413" s="172" t="s">
        <v>2897</v>
      </c>
      <c r="AU413" s="172" t="s">
        <v>78</v>
      </c>
      <c r="AY413" s="14" t="s">
        <v>141</v>
      </c>
      <c r="BE413" s="173">
        <f>IF(N413="základní",J413,0)</f>
        <v>0</v>
      </c>
      <c r="BF413" s="173">
        <f>IF(N413="snížená",J413,0)</f>
        <v>0</v>
      </c>
      <c r="BG413" s="173">
        <f>IF(N413="zákl. přenesená",J413,0)</f>
        <v>0</v>
      </c>
      <c r="BH413" s="173">
        <f>IF(N413="sníž. přenesená",J413,0)</f>
        <v>0</v>
      </c>
      <c r="BI413" s="173">
        <f>IF(N413="nulová",J413,0)</f>
        <v>0</v>
      </c>
      <c r="BJ413" s="14" t="s">
        <v>86</v>
      </c>
      <c r="BK413" s="173">
        <f>ROUND(I413*H413,2)</f>
        <v>0</v>
      </c>
      <c r="BL413" s="14" t="s">
        <v>2955</v>
      </c>
      <c r="BM413" s="172" t="s">
        <v>3399</v>
      </c>
    </row>
    <row r="414" spans="1:65" s="2" customFormat="1">
      <c r="A414" s="31"/>
      <c r="B414" s="32"/>
      <c r="C414" s="33"/>
      <c r="D414" s="174" t="s">
        <v>143</v>
      </c>
      <c r="E414" s="33"/>
      <c r="F414" s="175" t="s">
        <v>3398</v>
      </c>
      <c r="G414" s="33"/>
      <c r="H414" s="33"/>
      <c r="I414" s="176"/>
      <c r="J414" s="33"/>
      <c r="K414" s="33"/>
      <c r="L414" s="36"/>
      <c r="M414" s="177"/>
      <c r="N414" s="178"/>
      <c r="O414" s="68"/>
      <c r="P414" s="68"/>
      <c r="Q414" s="68"/>
      <c r="R414" s="68"/>
      <c r="S414" s="68"/>
      <c r="T414" s="69"/>
      <c r="U414" s="31"/>
      <c r="V414" s="31"/>
      <c r="W414" s="31"/>
      <c r="X414" s="31"/>
      <c r="Y414" s="31"/>
      <c r="Z414" s="31"/>
      <c r="AA414" s="31"/>
      <c r="AB414" s="31"/>
      <c r="AC414" s="31"/>
      <c r="AD414" s="31"/>
      <c r="AE414" s="31"/>
      <c r="AT414" s="14" t="s">
        <v>143</v>
      </c>
      <c r="AU414" s="14" t="s">
        <v>78</v>
      </c>
    </row>
    <row r="415" spans="1:65" s="2" customFormat="1" ht="16.5" customHeight="1">
      <c r="A415" s="31"/>
      <c r="B415" s="32"/>
      <c r="C415" s="206" t="s">
        <v>892</v>
      </c>
      <c r="D415" s="206" t="s">
        <v>2897</v>
      </c>
      <c r="E415" s="207" t="s">
        <v>3400</v>
      </c>
      <c r="F415" s="208" t="s">
        <v>3401</v>
      </c>
      <c r="G415" s="209" t="s">
        <v>574</v>
      </c>
      <c r="H415" s="210">
        <v>2</v>
      </c>
      <c r="I415" s="211"/>
      <c r="J415" s="212">
        <f>ROUND(I415*H415,2)</f>
        <v>0</v>
      </c>
      <c r="K415" s="208" t="s">
        <v>139</v>
      </c>
      <c r="L415" s="213"/>
      <c r="M415" s="214" t="s">
        <v>1</v>
      </c>
      <c r="N415" s="215" t="s">
        <v>43</v>
      </c>
      <c r="O415" s="68"/>
      <c r="P415" s="170">
        <f>O415*H415</f>
        <v>0</v>
      </c>
      <c r="Q415" s="170">
        <v>0</v>
      </c>
      <c r="R415" s="170">
        <f>Q415*H415</f>
        <v>0</v>
      </c>
      <c r="S415" s="170">
        <v>0</v>
      </c>
      <c r="T415" s="171">
        <f>S415*H415</f>
        <v>0</v>
      </c>
      <c r="U415" s="31"/>
      <c r="V415" s="31"/>
      <c r="W415" s="31"/>
      <c r="X415" s="31"/>
      <c r="Y415" s="31"/>
      <c r="Z415" s="31"/>
      <c r="AA415" s="31"/>
      <c r="AB415" s="31"/>
      <c r="AC415" s="31"/>
      <c r="AD415" s="31"/>
      <c r="AE415" s="31"/>
      <c r="AR415" s="172" t="s">
        <v>2955</v>
      </c>
      <c r="AT415" s="172" t="s">
        <v>2897</v>
      </c>
      <c r="AU415" s="172" t="s">
        <v>78</v>
      </c>
      <c r="AY415" s="14" t="s">
        <v>141</v>
      </c>
      <c r="BE415" s="173">
        <f>IF(N415="základní",J415,0)</f>
        <v>0</v>
      </c>
      <c r="BF415" s="173">
        <f>IF(N415="snížená",J415,0)</f>
        <v>0</v>
      </c>
      <c r="BG415" s="173">
        <f>IF(N415="zákl. přenesená",J415,0)</f>
        <v>0</v>
      </c>
      <c r="BH415" s="173">
        <f>IF(N415="sníž. přenesená",J415,0)</f>
        <v>0</v>
      </c>
      <c r="BI415" s="173">
        <f>IF(N415="nulová",J415,0)</f>
        <v>0</v>
      </c>
      <c r="BJ415" s="14" t="s">
        <v>86</v>
      </c>
      <c r="BK415" s="173">
        <f>ROUND(I415*H415,2)</f>
        <v>0</v>
      </c>
      <c r="BL415" s="14" t="s">
        <v>2955</v>
      </c>
      <c r="BM415" s="172" t="s">
        <v>3402</v>
      </c>
    </row>
    <row r="416" spans="1:65" s="2" customFormat="1">
      <c r="A416" s="31"/>
      <c r="B416" s="32"/>
      <c r="C416" s="33"/>
      <c r="D416" s="174" t="s">
        <v>143</v>
      </c>
      <c r="E416" s="33"/>
      <c r="F416" s="175" t="s">
        <v>3401</v>
      </c>
      <c r="G416" s="33"/>
      <c r="H416" s="33"/>
      <c r="I416" s="176"/>
      <c r="J416" s="33"/>
      <c r="K416" s="33"/>
      <c r="L416" s="36"/>
      <c r="M416" s="177"/>
      <c r="N416" s="178"/>
      <c r="O416" s="68"/>
      <c r="P416" s="68"/>
      <c r="Q416" s="68"/>
      <c r="R416" s="68"/>
      <c r="S416" s="68"/>
      <c r="T416" s="69"/>
      <c r="U416" s="31"/>
      <c r="V416" s="31"/>
      <c r="W416" s="31"/>
      <c r="X416" s="31"/>
      <c r="Y416" s="31"/>
      <c r="Z416" s="31"/>
      <c r="AA416" s="31"/>
      <c r="AB416" s="31"/>
      <c r="AC416" s="31"/>
      <c r="AD416" s="31"/>
      <c r="AE416" s="31"/>
      <c r="AT416" s="14" t="s">
        <v>143</v>
      </c>
      <c r="AU416" s="14" t="s">
        <v>78</v>
      </c>
    </row>
    <row r="417" spans="1:65" s="2" customFormat="1" ht="16.5" customHeight="1">
      <c r="A417" s="31"/>
      <c r="B417" s="32"/>
      <c r="C417" s="206" t="s">
        <v>897</v>
      </c>
      <c r="D417" s="206" t="s">
        <v>2897</v>
      </c>
      <c r="E417" s="207" t="s">
        <v>3403</v>
      </c>
      <c r="F417" s="208" t="s">
        <v>3404</v>
      </c>
      <c r="G417" s="209" t="s">
        <v>574</v>
      </c>
      <c r="H417" s="210">
        <v>2</v>
      </c>
      <c r="I417" s="211"/>
      <c r="J417" s="212">
        <f>ROUND(I417*H417,2)</f>
        <v>0</v>
      </c>
      <c r="K417" s="208" t="s">
        <v>139</v>
      </c>
      <c r="L417" s="213"/>
      <c r="M417" s="214" t="s">
        <v>1</v>
      </c>
      <c r="N417" s="215" t="s">
        <v>43</v>
      </c>
      <c r="O417" s="68"/>
      <c r="P417" s="170">
        <f>O417*H417</f>
        <v>0</v>
      </c>
      <c r="Q417" s="170">
        <v>0</v>
      </c>
      <c r="R417" s="170">
        <f>Q417*H417</f>
        <v>0</v>
      </c>
      <c r="S417" s="170">
        <v>0</v>
      </c>
      <c r="T417" s="171">
        <f>S417*H417</f>
        <v>0</v>
      </c>
      <c r="U417" s="31"/>
      <c r="V417" s="31"/>
      <c r="W417" s="31"/>
      <c r="X417" s="31"/>
      <c r="Y417" s="31"/>
      <c r="Z417" s="31"/>
      <c r="AA417" s="31"/>
      <c r="AB417" s="31"/>
      <c r="AC417" s="31"/>
      <c r="AD417" s="31"/>
      <c r="AE417" s="31"/>
      <c r="AR417" s="172" t="s">
        <v>2955</v>
      </c>
      <c r="AT417" s="172" t="s">
        <v>2897</v>
      </c>
      <c r="AU417" s="172" t="s">
        <v>78</v>
      </c>
      <c r="AY417" s="14" t="s">
        <v>141</v>
      </c>
      <c r="BE417" s="173">
        <f>IF(N417="základní",J417,0)</f>
        <v>0</v>
      </c>
      <c r="BF417" s="173">
        <f>IF(N417="snížená",J417,0)</f>
        <v>0</v>
      </c>
      <c r="BG417" s="173">
        <f>IF(N417="zákl. přenesená",J417,0)</f>
        <v>0</v>
      </c>
      <c r="BH417" s="173">
        <f>IF(N417="sníž. přenesená",J417,0)</f>
        <v>0</v>
      </c>
      <c r="BI417" s="173">
        <f>IF(N417="nulová",J417,0)</f>
        <v>0</v>
      </c>
      <c r="BJ417" s="14" t="s">
        <v>86</v>
      </c>
      <c r="BK417" s="173">
        <f>ROUND(I417*H417,2)</f>
        <v>0</v>
      </c>
      <c r="BL417" s="14" t="s">
        <v>2955</v>
      </c>
      <c r="BM417" s="172" t="s">
        <v>3405</v>
      </c>
    </row>
    <row r="418" spans="1:65" s="2" customFormat="1">
      <c r="A418" s="31"/>
      <c r="B418" s="32"/>
      <c r="C418" s="33"/>
      <c r="D418" s="174" t="s">
        <v>143</v>
      </c>
      <c r="E418" s="33"/>
      <c r="F418" s="175" t="s">
        <v>3404</v>
      </c>
      <c r="G418" s="33"/>
      <c r="H418" s="33"/>
      <c r="I418" s="176"/>
      <c r="J418" s="33"/>
      <c r="K418" s="33"/>
      <c r="L418" s="36"/>
      <c r="M418" s="177"/>
      <c r="N418" s="178"/>
      <c r="O418" s="68"/>
      <c r="P418" s="68"/>
      <c r="Q418" s="68"/>
      <c r="R418" s="68"/>
      <c r="S418" s="68"/>
      <c r="T418" s="69"/>
      <c r="U418" s="31"/>
      <c r="V418" s="31"/>
      <c r="W418" s="31"/>
      <c r="X418" s="31"/>
      <c r="Y418" s="31"/>
      <c r="Z418" s="31"/>
      <c r="AA418" s="31"/>
      <c r="AB418" s="31"/>
      <c r="AC418" s="31"/>
      <c r="AD418" s="31"/>
      <c r="AE418" s="31"/>
      <c r="AT418" s="14" t="s">
        <v>143</v>
      </c>
      <c r="AU418" s="14" t="s">
        <v>78</v>
      </c>
    </row>
    <row r="419" spans="1:65" s="2" customFormat="1" ht="16.5" customHeight="1">
      <c r="A419" s="31"/>
      <c r="B419" s="32"/>
      <c r="C419" s="206" t="s">
        <v>902</v>
      </c>
      <c r="D419" s="206" t="s">
        <v>2897</v>
      </c>
      <c r="E419" s="207" t="s">
        <v>3406</v>
      </c>
      <c r="F419" s="208" t="s">
        <v>3407</v>
      </c>
      <c r="G419" s="209" t="s">
        <v>574</v>
      </c>
      <c r="H419" s="210">
        <v>2</v>
      </c>
      <c r="I419" s="211"/>
      <c r="J419" s="212">
        <f>ROUND(I419*H419,2)</f>
        <v>0</v>
      </c>
      <c r="K419" s="208" t="s">
        <v>139</v>
      </c>
      <c r="L419" s="213"/>
      <c r="M419" s="214" t="s">
        <v>1</v>
      </c>
      <c r="N419" s="215" t="s">
        <v>43</v>
      </c>
      <c r="O419" s="68"/>
      <c r="P419" s="170">
        <f>O419*H419</f>
        <v>0</v>
      </c>
      <c r="Q419" s="170">
        <v>0</v>
      </c>
      <c r="R419" s="170">
        <f>Q419*H419</f>
        <v>0</v>
      </c>
      <c r="S419" s="170">
        <v>0</v>
      </c>
      <c r="T419" s="171">
        <f>S419*H419</f>
        <v>0</v>
      </c>
      <c r="U419" s="31"/>
      <c r="V419" s="31"/>
      <c r="W419" s="31"/>
      <c r="X419" s="31"/>
      <c r="Y419" s="31"/>
      <c r="Z419" s="31"/>
      <c r="AA419" s="31"/>
      <c r="AB419" s="31"/>
      <c r="AC419" s="31"/>
      <c r="AD419" s="31"/>
      <c r="AE419" s="31"/>
      <c r="AR419" s="172" t="s">
        <v>2955</v>
      </c>
      <c r="AT419" s="172" t="s">
        <v>2897</v>
      </c>
      <c r="AU419" s="172" t="s">
        <v>78</v>
      </c>
      <c r="AY419" s="14" t="s">
        <v>141</v>
      </c>
      <c r="BE419" s="173">
        <f>IF(N419="základní",J419,0)</f>
        <v>0</v>
      </c>
      <c r="BF419" s="173">
        <f>IF(N419="snížená",J419,0)</f>
        <v>0</v>
      </c>
      <c r="BG419" s="173">
        <f>IF(N419="zákl. přenesená",J419,0)</f>
        <v>0</v>
      </c>
      <c r="BH419" s="173">
        <f>IF(N419="sníž. přenesená",J419,0)</f>
        <v>0</v>
      </c>
      <c r="BI419" s="173">
        <f>IF(N419="nulová",J419,0)</f>
        <v>0</v>
      </c>
      <c r="BJ419" s="14" t="s">
        <v>86</v>
      </c>
      <c r="BK419" s="173">
        <f>ROUND(I419*H419,2)</f>
        <v>0</v>
      </c>
      <c r="BL419" s="14" t="s">
        <v>2955</v>
      </c>
      <c r="BM419" s="172" t="s">
        <v>3408</v>
      </c>
    </row>
    <row r="420" spans="1:65" s="2" customFormat="1">
      <c r="A420" s="31"/>
      <c r="B420" s="32"/>
      <c r="C420" s="33"/>
      <c r="D420" s="174" t="s">
        <v>143</v>
      </c>
      <c r="E420" s="33"/>
      <c r="F420" s="175" t="s">
        <v>3407</v>
      </c>
      <c r="G420" s="33"/>
      <c r="H420" s="33"/>
      <c r="I420" s="176"/>
      <c r="J420" s="33"/>
      <c r="K420" s="33"/>
      <c r="L420" s="36"/>
      <c r="M420" s="177"/>
      <c r="N420" s="178"/>
      <c r="O420" s="68"/>
      <c r="P420" s="68"/>
      <c r="Q420" s="68"/>
      <c r="R420" s="68"/>
      <c r="S420" s="68"/>
      <c r="T420" s="69"/>
      <c r="U420" s="31"/>
      <c r="V420" s="31"/>
      <c r="W420" s="31"/>
      <c r="X420" s="31"/>
      <c r="Y420" s="31"/>
      <c r="Z420" s="31"/>
      <c r="AA420" s="31"/>
      <c r="AB420" s="31"/>
      <c r="AC420" s="31"/>
      <c r="AD420" s="31"/>
      <c r="AE420" s="31"/>
      <c r="AT420" s="14" t="s">
        <v>143</v>
      </c>
      <c r="AU420" s="14" t="s">
        <v>78</v>
      </c>
    </row>
    <row r="421" spans="1:65" s="2" customFormat="1" ht="16.5" customHeight="1">
      <c r="A421" s="31"/>
      <c r="B421" s="32"/>
      <c r="C421" s="206" t="s">
        <v>907</v>
      </c>
      <c r="D421" s="206" t="s">
        <v>2897</v>
      </c>
      <c r="E421" s="207" t="s">
        <v>3409</v>
      </c>
      <c r="F421" s="208" t="s">
        <v>3410</v>
      </c>
      <c r="G421" s="209" t="s">
        <v>147</v>
      </c>
      <c r="H421" s="210">
        <v>2</v>
      </c>
      <c r="I421" s="211"/>
      <c r="J421" s="212">
        <f>ROUND(I421*H421,2)</f>
        <v>0</v>
      </c>
      <c r="K421" s="208" t="s">
        <v>139</v>
      </c>
      <c r="L421" s="213"/>
      <c r="M421" s="214" t="s">
        <v>1</v>
      </c>
      <c r="N421" s="215" t="s">
        <v>43</v>
      </c>
      <c r="O421" s="68"/>
      <c r="P421" s="170">
        <f>O421*H421</f>
        <v>0</v>
      </c>
      <c r="Q421" s="170">
        <v>0</v>
      </c>
      <c r="R421" s="170">
        <f>Q421*H421</f>
        <v>0</v>
      </c>
      <c r="S421" s="170">
        <v>0</v>
      </c>
      <c r="T421" s="171">
        <f>S421*H421</f>
        <v>0</v>
      </c>
      <c r="U421" s="31"/>
      <c r="V421" s="31"/>
      <c r="W421" s="31"/>
      <c r="X421" s="31"/>
      <c r="Y421" s="31"/>
      <c r="Z421" s="31"/>
      <c r="AA421" s="31"/>
      <c r="AB421" s="31"/>
      <c r="AC421" s="31"/>
      <c r="AD421" s="31"/>
      <c r="AE421" s="31"/>
      <c r="AR421" s="172" t="s">
        <v>2955</v>
      </c>
      <c r="AT421" s="172" t="s">
        <v>2897</v>
      </c>
      <c r="AU421" s="172" t="s">
        <v>78</v>
      </c>
      <c r="AY421" s="14" t="s">
        <v>141</v>
      </c>
      <c r="BE421" s="173">
        <f>IF(N421="základní",J421,0)</f>
        <v>0</v>
      </c>
      <c r="BF421" s="173">
        <f>IF(N421="snížená",J421,0)</f>
        <v>0</v>
      </c>
      <c r="BG421" s="173">
        <f>IF(N421="zákl. přenesená",J421,0)</f>
        <v>0</v>
      </c>
      <c r="BH421" s="173">
        <f>IF(N421="sníž. přenesená",J421,0)</f>
        <v>0</v>
      </c>
      <c r="BI421" s="173">
        <f>IF(N421="nulová",J421,0)</f>
        <v>0</v>
      </c>
      <c r="BJ421" s="14" t="s">
        <v>86</v>
      </c>
      <c r="BK421" s="173">
        <f>ROUND(I421*H421,2)</f>
        <v>0</v>
      </c>
      <c r="BL421" s="14" t="s">
        <v>2955</v>
      </c>
      <c r="BM421" s="172" t="s">
        <v>3411</v>
      </c>
    </row>
    <row r="422" spans="1:65" s="2" customFormat="1">
      <c r="A422" s="31"/>
      <c r="B422" s="32"/>
      <c r="C422" s="33"/>
      <c r="D422" s="174" t="s">
        <v>143</v>
      </c>
      <c r="E422" s="33"/>
      <c r="F422" s="175" t="s">
        <v>3410</v>
      </c>
      <c r="G422" s="33"/>
      <c r="H422" s="33"/>
      <c r="I422" s="176"/>
      <c r="J422" s="33"/>
      <c r="K422" s="33"/>
      <c r="L422" s="36"/>
      <c r="M422" s="177"/>
      <c r="N422" s="178"/>
      <c r="O422" s="68"/>
      <c r="P422" s="68"/>
      <c r="Q422" s="68"/>
      <c r="R422" s="68"/>
      <c r="S422" s="68"/>
      <c r="T422" s="69"/>
      <c r="U422" s="31"/>
      <c r="V422" s="31"/>
      <c r="W422" s="31"/>
      <c r="X422" s="31"/>
      <c r="Y422" s="31"/>
      <c r="Z422" s="31"/>
      <c r="AA422" s="31"/>
      <c r="AB422" s="31"/>
      <c r="AC422" s="31"/>
      <c r="AD422" s="31"/>
      <c r="AE422" s="31"/>
      <c r="AT422" s="14" t="s">
        <v>143</v>
      </c>
      <c r="AU422" s="14" t="s">
        <v>78</v>
      </c>
    </row>
    <row r="423" spans="1:65" s="2" customFormat="1" ht="24.2" customHeight="1">
      <c r="A423" s="31"/>
      <c r="B423" s="32"/>
      <c r="C423" s="206" t="s">
        <v>912</v>
      </c>
      <c r="D423" s="206" t="s">
        <v>2897</v>
      </c>
      <c r="E423" s="207" t="s">
        <v>3412</v>
      </c>
      <c r="F423" s="208" t="s">
        <v>3413</v>
      </c>
      <c r="G423" s="209" t="s">
        <v>1700</v>
      </c>
      <c r="H423" s="210">
        <v>2</v>
      </c>
      <c r="I423" s="211"/>
      <c r="J423" s="212">
        <f>ROUND(I423*H423,2)</f>
        <v>0</v>
      </c>
      <c r="K423" s="208" t="s">
        <v>139</v>
      </c>
      <c r="L423" s="213"/>
      <c r="M423" s="214" t="s">
        <v>1</v>
      </c>
      <c r="N423" s="215" t="s">
        <v>43</v>
      </c>
      <c r="O423" s="68"/>
      <c r="P423" s="170">
        <f>O423*H423</f>
        <v>0</v>
      </c>
      <c r="Q423" s="170">
        <v>1</v>
      </c>
      <c r="R423" s="170">
        <f>Q423*H423</f>
        <v>2</v>
      </c>
      <c r="S423" s="170">
        <v>0</v>
      </c>
      <c r="T423" s="171">
        <f>S423*H423</f>
        <v>0</v>
      </c>
      <c r="U423" s="31"/>
      <c r="V423" s="31"/>
      <c r="W423" s="31"/>
      <c r="X423" s="31"/>
      <c r="Y423" s="31"/>
      <c r="Z423" s="31"/>
      <c r="AA423" s="31"/>
      <c r="AB423" s="31"/>
      <c r="AC423" s="31"/>
      <c r="AD423" s="31"/>
      <c r="AE423" s="31"/>
      <c r="AR423" s="172" t="s">
        <v>2955</v>
      </c>
      <c r="AT423" s="172" t="s">
        <v>2897</v>
      </c>
      <c r="AU423" s="172" t="s">
        <v>78</v>
      </c>
      <c r="AY423" s="14" t="s">
        <v>141</v>
      </c>
      <c r="BE423" s="173">
        <f>IF(N423="základní",J423,0)</f>
        <v>0</v>
      </c>
      <c r="BF423" s="173">
        <f>IF(N423="snížená",J423,0)</f>
        <v>0</v>
      </c>
      <c r="BG423" s="173">
        <f>IF(N423="zákl. přenesená",J423,0)</f>
        <v>0</v>
      </c>
      <c r="BH423" s="173">
        <f>IF(N423="sníž. přenesená",J423,0)</f>
        <v>0</v>
      </c>
      <c r="BI423" s="173">
        <f>IF(N423="nulová",J423,0)</f>
        <v>0</v>
      </c>
      <c r="BJ423" s="14" t="s">
        <v>86</v>
      </c>
      <c r="BK423" s="173">
        <f>ROUND(I423*H423,2)</f>
        <v>0</v>
      </c>
      <c r="BL423" s="14" t="s">
        <v>2955</v>
      </c>
      <c r="BM423" s="172" t="s">
        <v>3414</v>
      </c>
    </row>
    <row r="424" spans="1:65" s="2" customFormat="1">
      <c r="A424" s="31"/>
      <c r="B424" s="32"/>
      <c r="C424" s="33"/>
      <c r="D424" s="174" t="s">
        <v>143</v>
      </c>
      <c r="E424" s="33"/>
      <c r="F424" s="175" t="s">
        <v>3413</v>
      </c>
      <c r="G424" s="33"/>
      <c r="H424" s="33"/>
      <c r="I424" s="176"/>
      <c r="J424" s="33"/>
      <c r="K424" s="33"/>
      <c r="L424" s="36"/>
      <c r="M424" s="177"/>
      <c r="N424" s="178"/>
      <c r="O424" s="68"/>
      <c r="P424" s="68"/>
      <c r="Q424" s="68"/>
      <c r="R424" s="68"/>
      <c r="S424" s="68"/>
      <c r="T424" s="69"/>
      <c r="U424" s="31"/>
      <c r="V424" s="31"/>
      <c r="W424" s="31"/>
      <c r="X424" s="31"/>
      <c r="Y424" s="31"/>
      <c r="Z424" s="31"/>
      <c r="AA424" s="31"/>
      <c r="AB424" s="31"/>
      <c r="AC424" s="31"/>
      <c r="AD424" s="31"/>
      <c r="AE424" s="31"/>
      <c r="AT424" s="14" t="s">
        <v>143</v>
      </c>
      <c r="AU424" s="14" t="s">
        <v>78</v>
      </c>
    </row>
    <row r="425" spans="1:65" s="2" customFormat="1" ht="21.75" customHeight="1">
      <c r="A425" s="31"/>
      <c r="B425" s="32"/>
      <c r="C425" s="206" t="s">
        <v>917</v>
      </c>
      <c r="D425" s="206" t="s">
        <v>2897</v>
      </c>
      <c r="E425" s="207" t="s">
        <v>3415</v>
      </c>
      <c r="F425" s="208" t="s">
        <v>3416</v>
      </c>
      <c r="G425" s="209" t="s">
        <v>1700</v>
      </c>
      <c r="H425" s="210">
        <v>2</v>
      </c>
      <c r="I425" s="211"/>
      <c r="J425" s="212">
        <f>ROUND(I425*H425,2)</f>
        <v>0</v>
      </c>
      <c r="K425" s="208" t="s">
        <v>139</v>
      </c>
      <c r="L425" s="213"/>
      <c r="M425" s="214" t="s">
        <v>1</v>
      </c>
      <c r="N425" s="215" t="s">
        <v>43</v>
      </c>
      <c r="O425" s="68"/>
      <c r="P425" s="170">
        <f>O425*H425</f>
        <v>0</v>
      </c>
      <c r="Q425" s="170">
        <v>1</v>
      </c>
      <c r="R425" s="170">
        <f>Q425*H425</f>
        <v>2</v>
      </c>
      <c r="S425" s="170">
        <v>0</v>
      </c>
      <c r="T425" s="171">
        <f>S425*H425</f>
        <v>0</v>
      </c>
      <c r="U425" s="31"/>
      <c r="V425" s="31"/>
      <c r="W425" s="31"/>
      <c r="X425" s="31"/>
      <c r="Y425" s="31"/>
      <c r="Z425" s="31"/>
      <c r="AA425" s="31"/>
      <c r="AB425" s="31"/>
      <c r="AC425" s="31"/>
      <c r="AD425" s="31"/>
      <c r="AE425" s="31"/>
      <c r="AR425" s="172" t="s">
        <v>2955</v>
      </c>
      <c r="AT425" s="172" t="s">
        <v>2897</v>
      </c>
      <c r="AU425" s="172" t="s">
        <v>78</v>
      </c>
      <c r="AY425" s="14" t="s">
        <v>141</v>
      </c>
      <c r="BE425" s="173">
        <f>IF(N425="základní",J425,0)</f>
        <v>0</v>
      </c>
      <c r="BF425" s="173">
        <f>IF(N425="snížená",J425,0)</f>
        <v>0</v>
      </c>
      <c r="BG425" s="173">
        <f>IF(N425="zákl. přenesená",J425,0)</f>
        <v>0</v>
      </c>
      <c r="BH425" s="173">
        <f>IF(N425="sníž. přenesená",J425,0)</f>
        <v>0</v>
      </c>
      <c r="BI425" s="173">
        <f>IF(N425="nulová",J425,0)</f>
        <v>0</v>
      </c>
      <c r="BJ425" s="14" t="s">
        <v>86</v>
      </c>
      <c r="BK425" s="173">
        <f>ROUND(I425*H425,2)</f>
        <v>0</v>
      </c>
      <c r="BL425" s="14" t="s">
        <v>2955</v>
      </c>
      <c r="BM425" s="172" t="s">
        <v>3417</v>
      </c>
    </row>
    <row r="426" spans="1:65" s="2" customFormat="1">
      <c r="A426" s="31"/>
      <c r="B426" s="32"/>
      <c r="C426" s="33"/>
      <c r="D426" s="174" t="s">
        <v>143</v>
      </c>
      <c r="E426" s="33"/>
      <c r="F426" s="175" t="s">
        <v>3416</v>
      </c>
      <c r="G426" s="33"/>
      <c r="H426" s="33"/>
      <c r="I426" s="176"/>
      <c r="J426" s="33"/>
      <c r="K426" s="33"/>
      <c r="L426" s="36"/>
      <c r="M426" s="177"/>
      <c r="N426" s="178"/>
      <c r="O426" s="68"/>
      <c r="P426" s="68"/>
      <c r="Q426" s="68"/>
      <c r="R426" s="68"/>
      <c r="S426" s="68"/>
      <c r="T426" s="69"/>
      <c r="U426" s="31"/>
      <c r="V426" s="31"/>
      <c r="W426" s="31"/>
      <c r="X426" s="31"/>
      <c r="Y426" s="31"/>
      <c r="Z426" s="31"/>
      <c r="AA426" s="31"/>
      <c r="AB426" s="31"/>
      <c r="AC426" s="31"/>
      <c r="AD426" s="31"/>
      <c r="AE426" s="31"/>
      <c r="AT426" s="14" t="s">
        <v>143</v>
      </c>
      <c r="AU426" s="14" t="s">
        <v>78</v>
      </c>
    </row>
    <row r="427" spans="1:65" s="2" customFormat="1" ht="24.2" customHeight="1">
      <c r="A427" s="31"/>
      <c r="B427" s="32"/>
      <c r="C427" s="206" t="s">
        <v>922</v>
      </c>
      <c r="D427" s="206" t="s">
        <v>2897</v>
      </c>
      <c r="E427" s="207" t="s">
        <v>3418</v>
      </c>
      <c r="F427" s="208" t="s">
        <v>3419</v>
      </c>
      <c r="G427" s="209" t="s">
        <v>1700</v>
      </c>
      <c r="H427" s="210">
        <v>2</v>
      </c>
      <c r="I427" s="211"/>
      <c r="J427" s="212">
        <f>ROUND(I427*H427,2)</f>
        <v>0</v>
      </c>
      <c r="K427" s="208" t="s">
        <v>139</v>
      </c>
      <c r="L427" s="213"/>
      <c r="M427" s="214" t="s">
        <v>1</v>
      </c>
      <c r="N427" s="215" t="s">
        <v>43</v>
      </c>
      <c r="O427" s="68"/>
      <c r="P427" s="170">
        <f>O427*H427</f>
        <v>0</v>
      </c>
      <c r="Q427" s="170">
        <v>1</v>
      </c>
      <c r="R427" s="170">
        <f>Q427*H427</f>
        <v>2</v>
      </c>
      <c r="S427" s="170">
        <v>0</v>
      </c>
      <c r="T427" s="171">
        <f>S427*H427</f>
        <v>0</v>
      </c>
      <c r="U427" s="31"/>
      <c r="V427" s="31"/>
      <c r="W427" s="31"/>
      <c r="X427" s="31"/>
      <c r="Y427" s="31"/>
      <c r="Z427" s="31"/>
      <c r="AA427" s="31"/>
      <c r="AB427" s="31"/>
      <c r="AC427" s="31"/>
      <c r="AD427" s="31"/>
      <c r="AE427" s="31"/>
      <c r="AR427" s="172" t="s">
        <v>2955</v>
      </c>
      <c r="AT427" s="172" t="s">
        <v>2897</v>
      </c>
      <c r="AU427" s="172" t="s">
        <v>78</v>
      </c>
      <c r="AY427" s="14" t="s">
        <v>141</v>
      </c>
      <c r="BE427" s="173">
        <f>IF(N427="základní",J427,0)</f>
        <v>0</v>
      </c>
      <c r="BF427" s="173">
        <f>IF(N427="snížená",J427,0)</f>
        <v>0</v>
      </c>
      <c r="BG427" s="173">
        <f>IF(N427="zákl. přenesená",J427,0)</f>
        <v>0</v>
      </c>
      <c r="BH427" s="173">
        <f>IF(N427="sníž. přenesená",J427,0)</f>
        <v>0</v>
      </c>
      <c r="BI427" s="173">
        <f>IF(N427="nulová",J427,0)</f>
        <v>0</v>
      </c>
      <c r="BJ427" s="14" t="s">
        <v>86</v>
      </c>
      <c r="BK427" s="173">
        <f>ROUND(I427*H427,2)</f>
        <v>0</v>
      </c>
      <c r="BL427" s="14" t="s">
        <v>2955</v>
      </c>
      <c r="BM427" s="172" t="s">
        <v>3420</v>
      </c>
    </row>
    <row r="428" spans="1:65" s="2" customFormat="1">
      <c r="A428" s="31"/>
      <c r="B428" s="32"/>
      <c r="C428" s="33"/>
      <c r="D428" s="174" t="s">
        <v>143</v>
      </c>
      <c r="E428" s="33"/>
      <c r="F428" s="175" t="s">
        <v>3419</v>
      </c>
      <c r="G428" s="33"/>
      <c r="H428" s="33"/>
      <c r="I428" s="176"/>
      <c r="J428" s="33"/>
      <c r="K428" s="33"/>
      <c r="L428" s="36"/>
      <c r="M428" s="177"/>
      <c r="N428" s="178"/>
      <c r="O428" s="68"/>
      <c r="P428" s="68"/>
      <c r="Q428" s="68"/>
      <c r="R428" s="68"/>
      <c r="S428" s="68"/>
      <c r="T428" s="69"/>
      <c r="U428" s="31"/>
      <c r="V428" s="31"/>
      <c r="W428" s="31"/>
      <c r="X428" s="31"/>
      <c r="Y428" s="31"/>
      <c r="Z428" s="31"/>
      <c r="AA428" s="31"/>
      <c r="AB428" s="31"/>
      <c r="AC428" s="31"/>
      <c r="AD428" s="31"/>
      <c r="AE428" s="31"/>
      <c r="AT428" s="14" t="s">
        <v>143</v>
      </c>
      <c r="AU428" s="14" t="s">
        <v>78</v>
      </c>
    </row>
    <row r="429" spans="1:65" s="2" customFormat="1" ht="24.2" customHeight="1">
      <c r="A429" s="31"/>
      <c r="B429" s="32"/>
      <c r="C429" s="206" t="s">
        <v>927</v>
      </c>
      <c r="D429" s="206" t="s">
        <v>2897</v>
      </c>
      <c r="E429" s="207" t="s">
        <v>3421</v>
      </c>
      <c r="F429" s="208" t="s">
        <v>3422</v>
      </c>
      <c r="G429" s="209" t="s">
        <v>1700</v>
      </c>
      <c r="H429" s="210">
        <v>2</v>
      </c>
      <c r="I429" s="211"/>
      <c r="J429" s="212">
        <f>ROUND(I429*H429,2)</f>
        <v>0</v>
      </c>
      <c r="K429" s="208" t="s">
        <v>139</v>
      </c>
      <c r="L429" s="213"/>
      <c r="M429" s="214" t="s">
        <v>1</v>
      </c>
      <c r="N429" s="215" t="s">
        <v>43</v>
      </c>
      <c r="O429" s="68"/>
      <c r="P429" s="170">
        <f>O429*H429</f>
        <v>0</v>
      </c>
      <c r="Q429" s="170">
        <v>1</v>
      </c>
      <c r="R429" s="170">
        <f>Q429*H429</f>
        <v>2</v>
      </c>
      <c r="S429" s="170">
        <v>0</v>
      </c>
      <c r="T429" s="171">
        <f>S429*H429</f>
        <v>0</v>
      </c>
      <c r="U429" s="31"/>
      <c r="V429" s="31"/>
      <c r="W429" s="31"/>
      <c r="X429" s="31"/>
      <c r="Y429" s="31"/>
      <c r="Z429" s="31"/>
      <c r="AA429" s="31"/>
      <c r="AB429" s="31"/>
      <c r="AC429" s="31"/>
      <c r="AD429" s="31"/>
      <c r="AE429" s="31"/>
      <c r="AR429" s="172" t="s">
        <v>2955</v>
      </c>
      <c r="AT429" s="172" t="s">
        <v>2897</v>
      </c>
      <c r="AU429" s="172" t="s">
        <v>78</v>
      </c>
      <c r="AY429" s="14" t="s">
        <v>141</v>
      </c>
      <c r="BE429" s="173">
        <f>IF(N429="základní",J429,0)</f>
        <v>0</v>
      </c>
      <c r="BF429" s="173">
        <f>IF(N429="snížená",J429,0)</f>
        <v>0</v>
      </c>
      <c r="BG429" s="173">
        <f>IF(N429="zákl. přenesená",J429,0)</f>
        <v>0</v>
      </c>
      <c r="BH429" s="173">
        <f>IF(N429="sníž. přenesená",J429,0)</f>
        <v>0</v>
      </c>
      <c r="BI429" s="173">
        <f>IF(N429="nulová",J429,0)</f>
        <v>0</v>
      </c>
      <c r="BJ429" s="14" t="s">
        <v>86</v>
      </c>
      <c r="BK429" s="173">
        <f>ROUND(I429*H429,2)</f>
        <v>0</v>
      </c>
      <c r="BL429" s="14" t="s">
        <v>2955</v>
      </c>
      <c r="BM429" s="172" t="s">
        <v>3423</v>
      </c>
    </row>
    <row r="430" spans="1:65" s="2" customFormat="1">
      <c r="A430" s="31"/>
      <c r="B430" s="32"/>
      <c r="C430" s="33"/>
      <c r="D430" s="174" t="s">
        <v>143</v>
      </c>
      <c r="E430" s="33"/>
      <c r="F430" s="175" t="s">
        <v>3422</v>
      </c>
      <c r="G430" s="33"/>
      <c r="H430" s="33"/>
      <c r="I430" s="176"/>
      <c r="J430" s="33"/>
      <c r="K430" s="33"/>
      <c r="L430" s="36"/>
      <c r="M430" s="177"/>
      <c r="N430" s="178"/>
      <c r="O430" s="68"/>
      <c r="P430" s="68"/>
      <c r="Q430" s="68"/>
      <c r="R430" s="68"/>
      <c r="S430" s="68"/>
      <c r="T430" s="69"/>
      <c r="U430" s="31"/>
      <c r="V430" s="31"/>
      <c r="W430" s="31"/>
      <c r="X430" s="31"/>
      <c r="Y430" s="31"/>
      <c r="Z430" s="31"/>
      <c r="AA430" s="31"/>
      <c r="AB430" s="31"/>
      <c r="AC430" s="31"/>
      <c r="AD430" s="31"/>
      <c r="AE430" s="31"/>
      <c r="AT430" s="14" t="s">
        <v>143</v>
      </c>
      <c r="AU430" s="14" t="s">
        <v>78</v>
      </c>
    </row>
    <row r="431" spans="1:65" s="2" customFormat="1" ht="24.2" customHeight="1">
      <c r="A431" s="31"/>
      <c r="B431" s="32"/>
      <c r="C431" s="206" t="s">
        <v>932</v>
      </c>
      <c r="D431" s="206" t="s">
        <v>2897</v>
      </c>
      <c r="E431" s="207" t="s">
        <v>3424</v>
      </c>
      <c r="F431" s="208" t="s">
        <v>3425</v>
      </c>
      <c r="G431" s="209" t="s">
        <v>1700</v>
      </c>
      <c r="H431" s="210">
        <v>2</v>
      </c>
      <c r="I431" s="211"/>
      <c r="J431" s="212">
        <f>ROUND(I431*H431,2)</f>
        <v>0</v>
      </c>
      <c r="K431" s="208" t="s">
        <v>139</v>
      </c>
      <c r="L431" s="213"/>
      <c r="M431" s="214" t="s">
        <v>1</v>
      </c>
      <c r="N431" s="215" t="s">
        <v>43</v>
      </c>
      <c r="O431" s="68"/>
      <c r="P431" s="170">
        <f>O431*H431</f>
        <v>0</v>
      </c>
      <c r="Q431" s="170">
        <v>1</v>
      </c>
      <c r="R431" s="170">
        <f>Q431*H431</f>
        <v>2</v>
      </c>
      <c r="S431" s="170">
        <v>0</v>
      </c>
      <c r="T431" s="171">
        <f>S431*H431</f>
        <v>0</v>
      </c>
      <c r="U431" s="31"/>
      <c r="V431" s="31"/>
      <c r="W431" s="31"/>
      <c r="X431" s="31"/>
      <c r="Y431" s="31"/>
      <c r="Z431" s="31"/>
      <c r="AA431" s="31"/>
      <c r="AB431" s="31"/>
      <c r="AC431" s="31"/>
      <c r="AD431" s="31"/>
      <c r="AE431" s="31"/>
      <c r="AR431" s="172" t="s">
        <v>2955</v>
      </c>
      <c r="AT431" s="172" t="s">
        <v>2897</v>
      </c>
      <c r="AU431" s="172" t="s">
        <v>78</v>
      </c>
      <c r="AY431" s="14" t="s">
        <v>141</v>
      </c>
      <c r="BE431" s="173">
        <f>IF(N431="základní",J431,0)</f>
        <v>0</v>
      </c>
      <c r="BF431" s="173">
        <f>IF(N431="snížená",J431,0)</f>
        <v>0</v>
      </c>
      <c r="BG431" s="173">
        <f>IF(N431="zákl. přenesená",J431,0)</f>
        <v>0</v>
      </c>
      <c r="BH431" s="173">
        <f>IF(N431="sníž. přenesená",J431,0)</f>
        <v>0</v>
      </c>
      <c r="BI431" s="173">
        <f>IF(N431="nulová",J431,0)</f>
        <v>0</v>
      </c>
      <c r="BJ431" s="14" t="s">
        <v>86</v>
      </c>
      <c r="BK431" s="173">
        <f>ROUND(I431*H431,2)</f>
        <v>0</v>
      </c>
      <c r="BL431" s="14" t="s">
        <v>2955</v>
      </c>
      <c r="BM431" s="172" t="s">
        <v>3426</v>
      </c>
    </row>
    <row r="432" spans="1:65" s="2" customFormat="1">
      <c r="A432" s="31"/>
      <c r="B432" s="32"/>
      <c r="C432" s="33"/>
      <c r="D432" s="174" t="s">
        <v>143</v>
      </c>
      <c r="E432" s="33"/>
      <c r="F432" s="175" t="s">
        <v>3425</v>
      </c>
      <c r="G432" s="33"/>
      <c r="H432" s="33"/>
      <c r="I432" s="176"/>
      <c r="J432" s="33"/>
      <c r="K432" s="33"/>
      <c r="L432" s="36"/>
      <c r="M432" s="177"/>
      <c r="N432" s="178"/>
      <c r="O432" s="68"/>
      <c r="P432" s="68"/>
      <c r="Q432" s="68"/>
      <c r="R432" s="68"/>
      <c r="S432" s="68"/>
      <c r="T432" s="69"/>
      <c r="U432" s="31"/>
      <c r="V432" s="31"/>
      <c r="W432" s="31"/>
      <c r="X432" s="31"/>
      <c r="Y432" s="31"/>
      <c r="Z432" s="31"/>
      <c r="AA432" s="31"/>
      <c r="AB432" s="31"/>
      <c r="AC432" s="31"/>
      <c r="AD432" s="31"/>
      <c r="AE432" s="31"/>
      <c r="AT432" s="14" t="s">
        <v>143</v>
      </c>
      <c r="AU432" s="14" t="s">
        <v>78</v>
      </c>
    </row>
    <row r="433" spans="1:65" s="2" customFormat="1" ht="24.2" customHeight="1">
      <c r="A433" s="31"/>
      <c r="B433" s="32"/>
      <c r="C433" s="206" t="s">
        <v>938</v>
      </c>
      <c r="D433" s="206" t="s">
        <v>2897</v>
      </c>
      <c r="E433" s="207" t="s">
        <v>3427</v>
      </c>
      <c r="F433" s="208" t="s">
        <v>3428</v>
      </c>
      <c r="G433" s="209" t="s">
        <v>1700</v>
      </c>
      <c r="H433" s="210">
        <v>2</v>
      </c>
      <c r="I433" s="211"/>
      <c r="J433" s="212">
        <f>ROUND(I433*H433,2)</f>
        <v>0</v>
      </c>
      <c r="K433" s="208" t="s">
        <v>139</v>
      </c>
      <c r="L433" s="213"/>
      <c r="M433" s="214" t="s">
        <v>1</v>
      </c>
      <c r="N433" s="215" t="s">
        <v>43</v>
      </c>
      <c r="O433" s="68"/>
      <c r="P433" s="170">
        <f>O433*H433</f>
        <v>0</v>
      </c>
      <c r="Q433" s="170">
        <v>1</v>
      </c>
      <c r="R433" s="170">
        <f>Q433*H433</f>
        <v>2</v>
      </c>
      <c r="S433" s="170">
        <v>0</v>
      </c>
      <c r="T433" s="171">
        <f>S433*H433</f>
        <v>0</v>
      </c>
      <c r="U433" s="31"/>
      <c r="V433" s="31"/>
      <c r="W433" s="31"/>
      <c r="X433" s="31"/>
      <c r="Y433" s="31"/>
      <c r="Z433" s="31"/>
      <c r="AA433" s="31"/>
      <c r="AB433" s="31"/>
      <c r="AC433" s="31"/>
      <c r="AD433" s="31"/>
      <c r="AE433" s="31"/>
      <c r="AR433" s="172" t="s">
        <v>2955</v>
      </c>
      <c r="AT433" s="172" t="s">
        <v>2897</v>
      </c>
      <c r="AU433" s="172" t="s">
        <v>78</v>
      </c>
      <c r="AY433" s="14" t="s">
        <v>141</v>
      </c>
      <c r="BE433" s="173">
        <f>IF(N433="základní",J433,0)</f>
        <v>0</v>
      </c>
      <c r="BF433" s="173">
        <f>IF(N433="snížená",J433,0)</f>
        <v>0</v>
      </c>
      <c r="BG433" s="173">
        <f>IF(N433="zákl. přenesená",J433,0)</f>
        <v>0</v>
      </c>
      <c r="BH433" s="173">
        <f>IF(N433="sníž. přenesená",J433,0)</f>
        <v>0</v>
      </c>
      <c r="BI433" s="173">
        <f>IF(N433="nulová",J433,0)</f>
        <v>0</v>
      </c>
      <c r="BJ433" s="14" t="s">
        <v>86</v>
      </c>
      <c r="BK433" s="173">
        <f>ROUND(I433*H433,2)</f>
        <v>0</v>
      </c>
      <c r="BL433" s="14" t="s">
        <v>2955</v>
      </c>
      <c r="BM433" s="172" t="s">
        <v>3429</v>
      </c>
    </row>
    <row r="434" spans="1:65" s="2" customFormat="1">
      <c r="A434" s="31"/>
      <c r="B434" s="32"/>
      <c r="C434" s="33"/>
      <c r="D434" s="174" t="s">
        <v>143</v>
      </c>
      <c r="E434" s="33"/>
      <c r="F434" s="175" t="s">
        <v>3428</v>
      </c>
      <c r="G434" s="33"/>
      <c r="H434" s="33"/>
      <c r="I434" s="176"/>
      <c r="J434" s="33"/>
      <c r="K434" s="33"/>
      <c r="L434" s="36"/>
      <c r="M434" s="177"/>
      <c r="N434" s="178"/>
      <c r="O434" s="68"/>
      <c r="P434" s="68"/>
      <c r="Q434" s="68"/>
      <c r="R434" s="68"/>
      <c r="S434" s="68"/>
      <c r="T434" s="69"/>
      <c r="U434" s="31"/>
      <c r="V434" s="31"/>
      <c r="W434" s="31"/>
      <c r="X434" s="31"/>
      <c r="Y434" s="31"/>
      <c r="Z434" s="31"/>
      <c r="AA434" s="31"/>
      <c r="AB434" s="31"/>
      <c r="AC434" s="31"/>
      <c r="AD434" s="31"/>
      <c r="AE434" s="31"/>
      <c r="AT434" s="14" t="s">
        <v>143</v>
      </c>
      <c r="AU434" s="14" t="s">
        <v>78</v>
      </c>
    </row>
    <row r="435" spans="1:65" s="2" customFormat="1" ht="16.5" customHeight="1">
      <c r="A435" s="31"/>
      <c r="B435" s="32"/>
      <c r="C435" s="206" t="s">
        <v>943</v>
      </c>
      <c r="D435" s="206" t="s">
        <v>2897</v>
      </c>
      <c r="E435" s="207" t="s">
        <v>3430</v>
      </c>
      <c r="F435" s="208" t="s">
        <v>3431</v>
      </c>
      <c r="G435" s="209" t="s">
        <v>574</v>
      </c>
      <c r="H435" s="210">
        <v>20</v>
      </c>
      <c r="I435" s="211"/>
      <c r="J435" s="212">
        <f>ROUND(I435*H435,2)</f>
        <v>0</v>
      </c>
      <c r="K435" s="208" t="s">
        <v>139</v>
      </c>
      <c r="L435" s="213"/>
      <c r="M435" s="214" t="s">
        <v>1</v>
      </c>
      <c r="N435" s="215" t="s">
        <v>43</v>
      </c>
      <c r="O435" s="68"/>
      <c r="P435" s="170">
        <f>O435*H435</f>
        <v>0</v>
      </c>
      <c r="Q435" s="170">
        <v>0</v>
      </c>
      <c r="R435" s="170">
        <f>Q435*H435</f>
        <v>0</v>
      </c>
      <c r="S435" s="170">
        <v>0</v>
      </c>
      <c r="T435" s="171">
        <f>S435*H435</f>
        <v>0</v>
      </c>
      <c r="U435" s="31"/>
      <c r="V435" s="31"/>
      <c r="W435" s="31"/>
      <c r="X435" s="31"/>
      <c r="Y435" s="31"/>
      <c r="Z435" s="31"/>
      <c r="AA435" s="31"/>
      <c r="AB435" s="31"/>
      <c r="AC435" s="31"/>
      <c r="AD435" s="31"/>
      <c r="AE435" s="31"/>
      <c r="AR435" s="172" t="s">
        <v>2955</v>
      </c>
      <c r="AT435" s="172" t="s">
        <v>2897</v>
      </c>
      <c r="AU435" s="172" t="s">
        <v>78</v>
      </c>
      <c r="AY435" s="14" t="s">
        <v>141</v>
      </c>
      <c r="BE435" s="173">
        <f>IF(N435="základní",J435,0)</f>
        <v>0</v>
      </c>
      <c r="BF435" s="173">
        <f>IF(N435="snížená",J435,0)</f>
        <v>0</v>
      </c>
      <c r="BG435" s="173">
        <f>IF(N435="zákl. přenesená",J435,0)</f>
        <v>0</v>
      </c>
      <c r="BH435" s="173">
        <f>IF(N435="sníž. přenesená",J435,0)</f>
        <v>0</v>
      </c>
      <c r="BI435" s="173">
        <f>IF(N435="nulová",J435,0)</f>
        <v>0</v>
      </c>
      <c r="BJ435" s="14" t="s">
        <v>86</v>
      </c>
      <c r="BK435" s="173">
        <f>ROUND(I435*H435,2)</f>
        <v>0</v>
      </c>
      <c r="BL435" s="14" t="s">
        <v>2955</v>
      </c>
      <c r="BM435" s="172" t="s">
        <v>3432</v>
      </c>
    </row>
    <row r="436" spans="1:65" s="2" customFormat="1">
      <c r="A436" s="31"/>
      <c r="B436" s="32"/>
      <c r="C436" s="33"/>
      <c r="D436" s="174" t="s">
        <v>143</v>
      </c>
      <c r="E436" s="33"/>
      <c r="F436" s="175" t="s">
        <v>3431</v>
      </c>
      <c r="G436" s="33"/>
      <c r="H436" s="33"/>
      <c r="I436" s="176"/>
      <c r="J436" s="33"/>
      <c r="K436" s="33"/>
      <c r="L436" s="36"/>
      <c r="M436" s="177"/>
      <c r="N436" s="178"/>
      <c r="O436" s="68"/>
      <c r="P436" s="68"/>
      <c r="Q436" s="68"/>
      <c r="R436" s="68"/>
      <c r="S436" s="68"/>
      <c r="T436" s="69"/>
      <c r="U436" s="31"/>
      <c r="V436" s="31"/>
      <c r="W436" s="31"/>
      <c r="X436" s="31"/>
      <c r="Y436" s="31"/>
      <c r="Z436" s="31"/>
      <c r="AA436" s="31"/>
      <c r="AB436" s="31"/>
      <c r="AC436" s="31"/>
      <c r="AD436" s="31"/>
      <c r="AE436" s="31"/>
      <c r="AT436" s="14" t="s">
        <v>143</v>
      </c>
      <c r="AU436" s="14" t="s">
        <v>78</v>
      </c>
    </row>
    <row r="437" spans="1:65" s="2" customFormat="1" ht="16.5" customHeight="1">
      <c r="A437" s="31"/>
      <c r="B437" s="32"/>
      <c r="C437" s="206" t="s">
        <v>949</v>
      </c>
      <c r="D437" s="206" t="s">
        <v>2897</v>
      </c>
      <c r="E437" s="207" t="s">
        <v>3433</v>
      </c>
      <c r="F437" s="208" t="s">
        <v>3434</v>
      </c>
      <c r="G437" s="209" t="s">
        <v>574</v>
      </c>
      <c r="H437" s="210">
        <v>20</v>
      </c>
      <c r="I437" s="211"/>
      <c r="J437" s="212">
        <f>ROUND(I437*H437,2)</f>
        <v>0</v>
      </c>
      <c r="K437" s="208" t="s">
        <v>139</v>
      </c>
      <c r="L437" s="213"/>
      <c r="M437" s="214" t="s">
        <v>1</v>
      </c>
      <c r="N437" s="215" t="s">
        <v>43</v>
      </c>
      <c r="O437" s="68"/>
      <c r="P437" s="170">
        <f>O437*H437</f>
        <v>0</v>
      </c>
      <c r="Q437" s="170">
        <v>0</v>
      </c>
      <c r="R437" s="170">
        <f>Q437*H437</f>
        <v>0</v>
      </c>
      <c r="S437" s="170">
        <v>0</v>
      </c>
      <c r="T437" s="171">
        <f>S437*H437</f>
        <v>0</v>
      </c>
      <c r="U437" s="31"/>
      <c r="V437" s="31"/>
      <c r="W437" s="31"/>
      <c r="X437" s="31"/>
      <c r="Y437" s="31"/>
      <c r="Z437" s="31"/>
      <c r="AA437" s="31"/>
      <c r="AB437" s="31"/>
      <c r="AC437" s="31"/>
      <c r="AD437" s="31"/>
      <c r="AE437" s="31"/>
      <c r="AR437" s="172" t="s">
        <v>2955</v>
      </c>
      <c r="AT437" s="172" t="s">
        <v>2897</v>
      </c>
      <c r="AU437" s="172" t="s">
        <v>78</v>
      </c>
      <c r="AY437" s="14" t="s">
        <v>141</v>
      </c>
      <c r="BE437" s="173">
        <f>IF(N437="základní",J437,0)</f>
        <v>0</v>
      </c>
      <c r="BF437" s="173">
        <f>IF(N437="snížená",J437,0)</f>
        <v>0</v>
      </c>
      <c r="BG437" s="173">
        <f>IF(N437="zákl. přenesená",J437,0)</f>
        <v>0</v>
      </c>
      <c r="BH437" s="173">
        <f>IF(N437="sníž. přenesená",J437,0)</f>
        <v>0</v>
      </c>
      <c r="BI437" s="173">
        <f>IF(N437="nulová",J437,0)</f>
        <v>0</v>
      </c>
      <c r="BJ437" s="14" t="s">
        <v>86</v>
      </c>
      <c r="BK437" s="173">
        <f>ROUND(I437*H437,2)</f>
        <v>0</v>
      </c>
      <c r="BL437" s="14" t="s">
        <v>2955</v>
      </c>
      <c r="BM437" s="172" t="s">
        <v>3435</v>
      </c>
    </row>
    <row r="438" spans="1:65" s="2" customFormat="1">
      <c r="A438" s="31"/>
      <c r="B438" s="32"/>
      <c r="C438" s="33"/>
      <c r="D438" s="174" t="s">
        <v>143</v>
      </c>
      <c r="E438" s="33"/>
      <c r="F438" s="175" t="s">
        <v>3434</v>
      </c>
      <c r="G438" s="33"/>
      <c r="H438" s="33"/>
      <c r="I438" s="176"/>
      <c r="J438" s="33"/>
      <c r="K438" s="33"/>
      <c r="L438" s="36"/>
      <c r="M438" s="177"/>
      <c r="N438" s="178"/>
      <c r="O438" s="68"/>
      <c r="P438" s="68"/>
      <c r="Q438" s="68"/>
      <c r="R438" s="68"/>
      <c r="S438" s="68"/>
      <c r="T438" s="69"/>
      <c r="U438" s="31"/>
      <c r="V438" s="31"/>
      <c r="W438" s="31"/>
      <c r="X438" s="31"/>
      <c r="Y438" s="31"/>
      <c r="Z438" s="31"/>
      <c r="AA438" s="31"/>
      <c r="AB438" s="31"/>
      <c r="AC438" s="31"/>
      <c r="AD438" s="31"/>
      <c r="AE438" s="31"/>
      <c r="AT438" s="14" t="s">
        <v>143</v>
      </c>
      <c r="AU438" s="14" t="s">
        <v>78</v>
      </c>
    </row>
    <row r="439" spans="1:65" s="2" customFormat="1" ht="24.2" customHeight="1">
      <c r="A439" s="31"/>
      <c r="B439" s="32"/>
      <c r="C439" s="206" t="s">
        <v>954</v>
      </c>
      <c r="D439" s="206" t="s">
        <v>2897</v>
      </c>
      <c r="E439" s="207" t="s">
        <v>3436</v>
      </c>
      <c r="F439" s="208" t="s">
        <v>3437</v>
      </c>
      <c r="G439" s="209" t="s">
        <v>147</v>
      </c>
      <c r="H439" s="210">
        <v>20</v>
      </c>
      <c r="I439" s="211"/>
      <c r="J439" s="212">
        <f>ROUND(I439*H439,2)</f>
        <v>0</v>
      </c>
      <c r="K439" s="208" t="s">
        <v>139</v>
      </c>
      <c r="L439" s="213"/>
      <c r="M439" s="214" t="s">
        <v>1</v>
      </c>
      <c r="N439" s="215" t="s">
        <v>43</v>
      </c>
      <c r="O439" s="68"/>
      <c r="P439" s="170">
        <f>O439*H439</f>
        <v>0</v>
      </c>
      <c r="Q439" s="170">
        <v>0</v>
      </c>
      <c r="R439" s="170">
        <f>Q439*H439</f>
        <v>0</v>
      </c>
      <c r="S439" s="170">
        <v>0</v>
      </c>
      <c r="T439" s="171">
        <f>S439*H439</f>
        <v>0</v>
      </c>
      <c r="U439" s="31"/>
      <c r="V439" s="31"/>
      <c r="W439" s="31"/>
      <c r="X439" s="31"/>
      <c r="Y439" s="31"/>
      <c r="Z439" s="31"/>
      <c r="AA439" s="31"/>
      <c r="AB439" s="31"/>
      <c r="AC439" s="31"/>
      <c r="AD439" s="31"/>
      <c r="AE439" s="31"/>
      <c r="AR439" s="172" t="s">
        <v>2955</v>
      </c>
      <c r="AT439" s="172" t="s">
        <v>2897</v>
      </c>
      <c r="AU439" s="172" t="s">
        <v>78</v>
      </c>
      <c r="AY439" s="14" t="s">
        <v>141</v>
      </c>
      <c r="BE439" s="173">
        <f>IF(N439="základní",J439,0)</f>
        <v>0</v>
      </c>
      <c r="BF439" s="173">
        <f>IF(N439="snížená",J439,0)</f>
        <v>0</v>
      </c>
      <c r="BG439" s="173">
        <f>IF(N439="zákl. přenesená",J439,0)</f>
        <v>0</v>
      </c>
      <c r="BH439" s="173">
        <f>IF(N439="sníž. přenesená",J439,0)</f>
        <v>0</v>
      </c>
      <c r="BI439" s="173">
        <f>IF(N439="nulová",J439,0)</f>
        <v>0</v>
      </c>
      <c r="BJ439" s="14" t="s">
        <v>86</v>
      </c>
      <c r="BK439" s="173">
        <f>ROUND(I439*H439,2)</f>
        <v>0</v>
      </c>
      <c r="BL439" s="14" t="s">
        <v>2955</v>
      </c>
      <c r="BM439" s="172" t="s">
        <v>3438</v>
      </c>
    </row>
    <row r="440" spans="1:65" s="2" customFormat="1" ht="19.5">
      <c r="A440" s="31"/>
      <c r="B440" s="32"/>
      <c r="C440" s="33"/>
      <c r="D440" s="174" t="s">
        <v>143</v>
      </c>
      <c r="E440" s="33"/>
      <c r="F440" s="175" t="s">
        <v>3437</v>
      </c>
      <c r="G440" s="33"/>
      <c r="H440" s="33"/>
      <c r="I440" s="176"/>
      <c r="J440" s="33"/>
      <c r="K440" s="33"/>
      <c r="L440" s="36"/>
      <c r="M440" s="177"/>
      <c r="N440" s="178"/>
      <c r="O440" s="68"/>
      <c r="P440" s="68"/>
      <c r="Q440" s="68"/>
      <c r="R440" s="68"/>
      <c r="S440" s="68"/>
      <c r="T440" s="69"/>
      <c r="U440" s="31"/>
      <c r="V440" s="31"/>
      <c r="W440" s="31"/>
      <c r="X440" s="31"/>
      <c r="Y440" s="31"/>
      <c r="Z440" s="31"/>
      <c r="AA440" s="31"/>
      <c r="AB440" s="31"/>
      <c r="AC440" s="31"/>
      <c r="AD440" s="31"/>
      <c r="AE440" s="31"/>
      <c r="AT440" s="14" t="s">
        <v>143</v>
      </c>
      <c r="AU440" s="14" t="s">
        <v>78</v>
      </c>
    </row>
    <row r="441" spans="1:65" s="2" customFormat="1" ht="24.2" customHeight="1">
      <c r="A441" s="31"/>
      <c r="B441" s="32"/>
      <c r="C441" s="206" t="s">
        <v>959</v>
      </c>
      <c r="D441" s="206" t="s">
        <v>2897</v>
      </c>
      <c r="E441" s="207" t="s">
        <v>3439</v>
      </c>
      <c r="F441" s="208" t="s">
        <v>3440</v>
      </c>
      <c r="G441" s="209" t="s">
        <v>147</v>
      </c>
      <c r="H441" s="210">
        <v>20</v>
      </c>
      <c r="I441" s="211"/>
      <c r="J441" s="212">
        <f>ROUND(I441*H441,2)</f>
        <v>0</v>
      </c>
      <c r="K441" s="208" t="s">
        <v>139</v>
      </c>
      <c r="L441" s="213"/>
      <c r="M441" s="214" t="s">
        <v>1</v>
      </c>
      <c r="N441" s="215" t="s">
        <v>43</v>
      </c>
      <c r="O441" s="68"/>
      <c r="P441" s="170">
        <f>O441*H441</f>
        <v>0</v>
      </c>
      <c r="Q441" s="170">
        <v>0</v>
      </c>
      <c r="R441" s="170">
        <f>Q441*H441</f>
        <v>0</v>
      </c>
      <c r="S441" s="170">
        <v>0</v>
      </c>
      <c r="T441" s="171">
        <f>S441*H441</f>
        <v>0</v>
      </c>
      <c r="U441" s="31"/>
      <c r="V441" s="31"/>
      <c r="W441" s="31"/>
      <c r="X441" s="31"/>
      <c r="Y441" s="31"/>
      <c r="Z441" s="31"/>
      <c r="AA441" s="31"/>
      <c r="AB441" s="31"/>
      <c r="AC441" s="31"/>
      <c r="AD441" s="31"/>
      <c r="AE441" s="31"/>
      <c r="AR441" s="172" t="s">
        <v>2955</v>
      </c>
      <c r="AT441" s="172" t="s">
        <v>2897</v>
      </c>
      <c r="AU441" s="172" t="s">
        <v>78</v>
      </c>
      <c r="AY441" s="14" t="s">
        <v>141</v>
      </c>
      <c r="BE441" s="173">
        <f>IF(N441="základní",J441,0)</f>
        <v>0</v>
      </c>
      <c r="BF441" s="173">
        <f>IF(N441="snížená",J441,0)</f>
        <v>0</v>
      </c>
      <c r="BG441" s="173">
        <f>IF(N441="zákl. přenesená",J441,0)</f>
        <v>0</v>
      </c>
      <c r="BH441" s="173">
        <f>IF(N441="sníž. přenesená",J441,0)</f>
        <v>0</v>
      </c>
      <c r="BI441" s="173">
        <f>IF(N441="nulová",J441,0)</f>
        <v>0</v>
      </c>
      <c r="BJ441" s="14" t="s">
        <v>86</v>
      </c>
      <c r="BK441" s="173">
        <f>ROUND(I441*H441,2)</f>
        <v>0</v>
      </c>
      <c r="BL441" s="14" t="s">
        <v>2955</v>
      </c>
      <c r="BM441" s="172" t="s">
        <v>3441</v>
      </c>
    </row>
    <row r="442" spans="1:65" s="2" customFormat="1" ht="19.5">
      <c r="A442" s="31"/>
      <c r="B442" s="32"/>
      <c r="C442" s="33"/>
      <c r="D442" s="174" t="s">
        <v>143</v>
      </c>
      <c r="E442" s="33"/>
      <c r="F442" s="175" t="s">
        <v>3440</v>
      </c>
      <c r="G442" s="33"/>
      <c r="H442" s="33"/>
      <c r="I442" s="176"/>
      <c r="J442" s="33"/>
      <c r="K442" s="33"/>
      <c r="L442" s="36"/>
      <c r="M442" s="177"/>
      <c r="N442" s="178"/>
      <c r="O442" s="68"/>
      <c r="P442" s="68"/>
      <c r="Q442" s="68"/>
      <c r="R442" s="68"/>
      <c r="S442" s="68"/>
      <c r="T442" s="69"/>
      <c r="U442" s="31"/>
      <c r="V442" s="31"/>
      <c r="W442" s="31"/>
      <c r="X442" s="31"/>
      <c r="Y442" s="31"/>
      <c r="Z442" s="31"/>
      <c r="AA442" s="31"/>
      <c r="AB442" s="31"/>
      <c r="AC442" s="31"/>
      <c r="AD442" s="31"/>
      <c r="AE442" s="31"/>
      <c r="AT442" s="14" t="s">
        <v>143</v>
      </c>
      <c r="AU442" s="14" t="s">
        <v>78</v>
      </c>
    </row>
    <row r="443" spans="1:65" s="2" customFormat="1" ht="24.2" customHeight="1">
      <c r="A443" s="31"/>
      <c r="B443" s="32"/>
      <c r="C443" s="206" t="s">
        <v>964</v>
      </c>
      <c r="D443" s="206" t="s">
        <v>2897</v>
      </c>
      <c r="E443" s="207" t="s">
        <v>3442</v>
      </c>
      <c r="F443" s="208" t="s">
        <v>3443</v>
      </c>
      <c r="G443" s="209" t="s">
        <v>147</v>
      </c>
      <c r="H443" s="210">
        <v>20</v>
      </c>
      <c r="I443" s="211"/>
      <c r="J443" s="212">
        <f>ROUND(I443*H443,2)</f>
        <v>0</v>
      </c>
      <c r="K443" s="208" t="s">
        <v>139</v>
      </c>
      <c r="L443" s="213"/>
      <c r="M443" s="214" t="s">
        <v>1</v>
      </c>
      <c r="N443" s="215" t="s">
        <v>43</v>
      </c>
      <c r="O443" s="68"/>
      <c r="P443" s="170">
        <f>O443*H443</f>
        <v>0</v>
      </c>
      <c r="Q443" s="170">
        <v>0</v>
      </c>
      <c r="R443" s="170">
        <f>Q443*H443</f>
        <v>0</v>
      </c>
      <c r="S443" s="170">
        <v>0</v>
      </c>
      <c r="T443" s="171">
        <f>S443*H443</f>
        <v>0</v>
      </c>
      <c r="U443" s="31"/>
      <c r="V443" s="31"/>
      <c r="W443" s="31"/>
      <c r="X443" s="31"/>
      <c r="Y443" s="31"/>
      <c r="Z443" s="31"/>
      <c r="AA443" s="31"/>
      <c r="AB443" s="31"/>
      <c r="AC443" s="31"/>
      <c r="AD443" s="31"/>
      <c r="AE443" s="31"/>
      <c r="AR443" s="172" t="s">
        <v>2955</v>
      </c>
      <c r="AT443" s="172" t="s">
        <v>2897</v>
      </c>
      <c r="AU443" s="172" t="s">
        <v>78</v>
      </c>
      <c r="AY443" s="14" t="s">
        <v>141</v>
      </c>
      <c r="BE443" s="173">
        <f>IF(N443="základní",J443,0)</f>
        <v>0</v>
      </c>
      <c r="BF443" s="173">
        <f>IF(N443="snížená",J443,0)</f>
        <v>0</v>
      </c>
      <c r="BG443" s="173">
        <f>IF(N443="zákl. přenesená",J443,0)</f>
        <v>0</v>
      </c>
      <c r="BH443" s="173">
        <f>IF(N443="sníž. přenesená",J443,0)</f>
        <v>0</v>
      </c>
      <c r="BI443" s="173">
        <f>IF(N443="nulová",J443,0)</f>
        <v>0</v>
      </c>
      <c r="BJ443" s="14" t="s">
        <v>86</v>
      </c>
      <c r="BK443" s="173">
        <f>ROUND(I443*H443,2)</f>
        <v>0</v>
      </c>
      <c r="BL443" s="14" t="s">
        <v>2955</v>
      </c>
      <c r="BM443" s="172" t="s">
        <v>3444</v>
      </c>
    </row>
    <row r="444" spans="1:65" s="2" customFormat="1" ht="19.5">
      <c r="A444" s="31"/>
      <c r="B444" s="32"/>
      <c r="C444" s="33"/>
      <c r="D444" s="174" t="s">
        <v>143</v>
      </c>
      <c r="E444" s="33"/>
      <c r="F444" s="175" t="s">
        <v>3443</v>
      </c>
      <c r="G444" s="33"/>
      <c r="H444" s="33"/>
      <c r="I444" s="176"/>
      <c r="J444" s="33"/>
      <c r="K444" s="33"/>
      <c r="L444" s="36"/>
      <c r="M444" s="177"/>
      <c r="N444" s="178"/>
      <c r="O444" s="68"/>
      <c r="P444" s="68"/>
      <c r="Q444" s="68"/>
      <c r="R444" s="68"/>
      <c r="S444" s="68"/>
      <c r="T444" s="69"/>
      <c r="U444" s="31"/>
      <c r="V444" s="31"/>
      <c r="W444" s="31"/>
      <c r="X444" s="31"/>
      <c r="Y444" s="31"/>
      <c r="Z444" s="31"/>
      <c r="AA444" s="31"/>
      <c r="AB444" s="31"/>
      <c r="AC444" s="31"/>
      <c r="AD444" s="31"/>
      <c r="AE444" s="31"/>
      <c r="AT444" s="14" t="s">
        <v>143</v>
      </c>
      <c r="AU444" s="14" t="s">
        <v>78</v>
      </c>
    </row>
    <row r="445" spans="1:65" s="2" customFormat="1" ht="24.2" customHeight="1">
      <c r="A445" s="31"/>
      <c r="B445" s="32"/>
      <c r="C445" s="206" t="s">
        <v>969</v>
      </c>
      <c r="D445" s="206" t="s">
        <v>2897</v>
      </c>
      <c r="E445" s="207" t="s">
        <v>3445</v>
      </c>
      <c r="F445" s="208" t="s">
        <v>3446</v>
      </c>
      <c r="G445" s="209" t="s">
        <v>574</v>
      </c>
      <c r="H445" s="210">
        <v>20</v>
      </c>
      <c r="I445" s="211"/>
      <c r="J445" s="212">
        <f>ROUND(I445*H445,2)</f>
        <v>0</v>
      </c>
      <c r="K445" s="208" t="s">
        <v>139</v>
      </c>
      <c r="L445" s="213"/>
      <c r="M445" s="214" t="s">
        <v>1</v>
      </c>
      <c r="N445" s="215" t="s">
        <v>43</v>
      </c>
      <c r="O445" s="68"/>
      <c r="P445" s="170">
        <f>O445*H445</f>
        <v>0</v>
      </c>
      <c r="Q445" s="170">
        <v>0</v>
      </c>
      <c r="R445" s="170">
        <f>Q445*H445</f>
        <v>0</v>
      </c>
      <c r="S445" s="170">
        <v>0</v>
      </c>
      <c r="T445" s="171">
        <f>S445*H445</f>
        <v>0</v>
      </c>
      <c r="U445" s="31"/>
      <c r="V445" s="31"/>
      <c r="W445" s="31"/>
      <c r="X445" s="31"/>
      <c r="Y445" s="31"/>
      <c r="Z445" s="31"/>
      <c r="AA445" s="31"/>
      <c r="AB445" s="31"/>
      <c r="AC445" s="31"/>
      <c r="AD445" s="31"/>
      <c r="AE445" s="31"/>
      <c r="AR445" s="172" t="s">
        <v>2955</v>
      </c>
      <c r="AT445" s="172" t="s">
        <v>2897</v>
      </c>
      <c r="AU445" s="172" t="s">
        <v>78</v>
      </c>
      <c r="AY445" s="14" t="s">
        <v>141</v>
      </c>
      <c r="BE445" s="173">
        <f>IF(N445="základní",J445,0)</f>
        <v>0</v>
      </c>
      <c r="BF445" s="173">
        <f>IF(N445="snížená",J445,0)</f>
        <v>0</v>
      </c>
      <c r="BG445" s="173">
        <f>IF(N445="zákl. přenesená",J445,0)</f>
        <v>0</v>
      </c>
      <c r="BH445" s="173">
        <f>IF(N445="sníž. přenesená",J445,0)</f>
        <v>0</v>
      </c>
      <c r="BI445" s="173">
        <f>IF(N445="nulová",J445,0)</f>
        <v>0</v>
      </c>
      <c r="BJ445" s="14" t="s">
        <v>86</v>
      </c>
      <c r="BK445" s="173">
        <f>ROUND(I445*H445,2)</f>
        <v>0</v>
      </c>
      <c r="BL445" s="14" t="s">
        <v>2955</v>
      </c>
      <c r="BM445" s="172" t="s">
        <v>3447</v>
      </c>
    </row>
    <row r="446" spans="1:65" s="2" customFormat="1">
      <c r="A446" s="31"/>
      <c r="B446" s="32"/>
      <c r="C446" s="33"/>
      <c r="D446" s="174" t="s">
        <v>143</v>
      </c>
      <c r="E446" s="33"/>
      <c r="F446" s="175" t="s">
        <v>3446</v>
      </c>
      <c r="G446" s="33"/>
      <c r="H446" s="33"/>
      <c r="I446" s="176"/>
      <c r="J446" s="33"/>
      <c r="K446" s="33"/>
      <c r="L446" s="36"/>
      <c r="M446" s="177"/>
      <c r="N446" s="178"/>
      <c r="O446" s="68"/>
      <c r="P446" s="68"/>
      <c r="Q446" s="68"/>
      <c r="R446" s="68"/>
      <c r="S446" s="68"/>
      <c r="T446" s="69"/>
      <c r="U446" s="31"/>
      <c r="V446" s="31"/>
      <c r="W446" s="31"/>
      <c r="X446" s="31"/>
      <c r="Y446" s="31"/>
      <c r="Z446" s="31"/>
      <c r="AA446" s="31"/>
      <c r="AB446" s="31"/>
      <c r="AC446" s="31"/>
      <c r="AD446" s="31"/>
      <c r="AE446" s="31"/>
      <c r="AT446" s="14" t="s">
        <v>143</v>
      </c>
      <c r="AU446" s="14" t="s">
        <v>78</v>
      </c>
    </row>
    <row r="447" spans="1:65" s="2" customFormat="1" ht="24.2" customHeight="1">
      <c r="A447" s="31"/>
      <c r="B447" s="32"/>
      <c r="C447" s="206" t="s">
        <v>974</v>
      </c>
      <c r="D447" s="206" t="s">
        <v>2897</v>
      </c>
      <c r="E447" s="207" t="s">
        <v>3448</v>
      </c>
      <c r="F447" s="208" t="s">
        <v>3449</v>
      </c>
      <c r="G447" s="209" t="s">
        <v>574</v>
      </c>
      <c r="H447" s="210">
        <v>20</v>
      </c>
      <c r="I447" s="211"/>
      <c r="J447" s="212">
        <f>ROUND(I447*H447,2)</f>
        <v>0</v>
      </c>
      <c r="K447" s="208" t="s">
        <v>139</v>
      </c>
      <c r="L447" s="213"/>
      <c r="M447" s="214" t="s">
        <v>1</v>
      </c>
      <c r="N447" s="215" t="s">
        <v>43</v>
      </c>
      <c r="O447" s="68"/>
      <c r="P447" s="170">
        <f>O447*H447</f>
        <v>0</v>
      </c>
      <c r="Q447" s="170">
        <v>0</v>
      </c>
      <c r="R447" s="170">
        <f>Q447*H447</f>
        <v>0</v>
      </c>
      <c r="S447" s="170">
        <v>0</v>
      </c>
      <c r="T447" s="171">
        <f>S447*H447</f>
        <v>0</v>
      </c>
      <c r="U447" s="31"/>
      <c r="V447" s="31"/>
      <c r="W447" s="31"/>
      <c r="X447" s="31"/>
      <c r="Y447" s="31"/>
      <c r="Z447" s="31"/>
      <c r="AA447" s="31"/>
      <c r="AB447" s="31"/>
      <c r="AC447" s="31"/>
      <c r="AD447" s="31"/>
      <c r="AE447" s="31"/>
      <c r="AR447" s="172" t="s">
        <v>2955</v>
      </c>
      <c r="AT447" s="172" t="s">
        <v>2897</v>
      </c>
      <c r="AU447" s="172" t="s">
        <v>78</v>
      </c>
      <c r="AY447" s="14" t="s">
        <v>141</v>
      </c>
      <c r="BE447" s="173">
        <f>IF(N447="základní",J447,0)</f>
        <v>0</v>
      </c>
      <c r="BF447" s="173">
        <f>IF(N447="snížená",J447,0)</f>
        <v>0</v>
      </c>
      <c r="BG447" s="173">
        <f>IF(N447="zákl. přenesená",J447,0)</f>
        <v>0</v>
      </c>
      <c r="BH447" s="173">
        <f>IF(N447="sníž. přenesená",J447,0)</f>
        <v>0</v>
      </c>
      <c r="BI447" s="173">
        <f>IF(N447="nulová",J447,0)</f>
        <v>0</v>
      </c>
      <c r="BJ447" s="14" t="s">
        <v>86</v>
      </c>
      <c r="BK447" s="173">
        <f>ROUND(I447*H447,2)</f>
        <v>0</v>
      </c>
      <c r="BL447" s="14" t="s">
        <v>2955</v>
      </c>
      <c r="BM447" s="172" t="s">
        <v>3450</v>
      </c>
    </row>
    <row r="448" spans="1:65" s="2" customFormat="1">
      <c r="A448" s="31"/>
      <c r="B448" s="32"/>
      <c r="C448" s="33"/>
      <c r="D448" s="174" t="s">
        <v>143</v>
      </c>
      <c r="E448" s="33"/>
      <c r="F448" s="175" t="s">
        <v>3449</v>
      </c>
      <c r="G448" s="33"/>
      <c r="H448" s="33"/>
      <c r="I448" s="176"/>
      <c r="J448" s="33"/>
      <c r="K448" s="33"/>
      <c r="L448" s="36"/>
      <c r="M448" s="177"/>
      <c r="N448" s="178"/>
      <c r="O448" s="68"/>
      <c r="P448" s="68"/>
      <c r="Q448" s="68"/>
      <c r="R448" s="68"/>
      <c r="S448" s="68"/>
      <c r="T448" s="69"/>
      <c r="U448" s="31"/>
      <c r="V448" s="31"/>
      <c r="W448" s="31"/>
      <c r="X448" s="31"/>
      <c r="Y448" s="31"/>
      <c r="Z448" s="31"/>
      <c r="AA448" s="31"/>
      <c r="AB448" s="31"/>
      <c r="AC448" s="31"/>
      <c r="AD448" s="31"/>
      <c r="AE448" s="31"/>
      <c r="AT448" s="14" t="s">
        <v>143</v>
      </c>
      <c r="AU448" s="14" t="s">
        <v>78</v>
      </c>
    </row>
    <row r="449" spans="1:65" s="2" customFormat="1" ht="24.2" customHeight="1">
      <c r="A449" s="31"/>
      <c r="B449" s="32"/>
      <c r="C449" s="206" t="s">
        <v>979</v>
      </c>
      <c r="D449" s="206" t="s">
        <v>2897</v>
      </c>
      <c r="E449" s="207" t="s">
        <v>3451</v>
      </c>
      <c r="F449" s="208" t="s">
        <v>3452</v>
      </c>
      <c r="G449" s="209" t="s">
        <v>574</v>
      </c>
      <c r="H449" s="210">
        <v>20</v>
      </c>
      <c r="I449" s="211"/>
      <c r="J449" s="212">
        <f>ROUND(I449*H449,2)</f>
        <v>0</v>
      </c>
      <c r="K449" s="208" t="s">
        <v>139</v>
      </c>
      <c r="L449" s="213"/>
      <c r="M449" s="214" t="s">
        <v>1</v>
      </c>
      <c r="N449" s="215" t="s">
        <v>43</v>
      </c>
      <c r="O449" s="68"/>
      <c r="P449" s="170">
        <f>O449*H449</f>
        <v>0</v>
      </c>
      <c r="Q449" s="170">
        <v>0</v>
      </c>
      <c r="R449" s="170">
        <f>Q449*H449</f>
        <v>0</v>
      </c>
      <c r="S449" s="170">
        <v>0</v>
      </c>
      <c r="T449" s="171">
        <f>S449*H449</f>
        <v>0</v>
      </c>
      <c r="U449" s="31"/>
      <c r="V449" s="31"/>
      <c r="W449" s="31"/>
      <c r="X449" s="31"/>
      <c r="Y449" s="31"/>
      <c r="Z449" s="31"/>
      <c r="AA449" s="31"/>
      <c r="AB449" s="31"/>
      <c r="AC449" s="31"/>
      <c r="AD449" s="31"/>
      <c r="AE449" s="31"/>
      <c r="AR449" s="172" t="s">
        <v>2955</v>
      </c>
      <c r="AT449" s="172" t="s">
        <v>2897</v>
      </c>
      <c r="AU449" s="172" t="s">
        <v>78</v>
      </c>
      <c r="AY449" s="14" t="s">
        <v>141</v>
      </c>
      <c r="BE449" s="173">
        <f>IF(N449="základní",J449,0)</f>
        <v>0</v>
      </c>
      <c r="BF449" s="173">
        <f>IF(N449="snížená",J449,0)</f>
        <v>0</v>
      </c>
      <c r="BG449" s="173">
        <f>IF(N449="zákl. přenesená",J449,0)</f>
        <v>0</v>
      </c>
      <c r="BH449" s="173">
        <f>IF(N449="sníž. přenesená",J449,0)</f>
        <v>0</v>
      </c>
      <c r="BI449" s="173">
        <f>IF(N449="nulová",J449,0)</f>
        <v>0</v>
      </c>
      <c r="BJ449" s="14" t="s">
        <v>86</v>
      </c>
      <c r="BK449" s="173">
        <f>ROUND(I449*H449,2)</f>
        <v>0</v>
      </c>
      <c r="BL449" s="14" t="s">
        <v>2955</v>
      </c>
      <c r="BM449" s="172" t="s">
        <v>3453</v>
      </c>
    </row>
    <row r="450" spans="1:65" s="2" customFormat="1">
      <c r="A450" s="31"/>
      <c r="B450" s="32"/>
      <c r="C450" s="33"/>
      <c r="D450" s="174" t="s">
        <v>143</v>
      </c>
      <c r="E450" s="33"/>
      <c r="F450" s="175" t="s">
        <v>3452</v>
      </c>
      <c r="G450" s="33"/>
      <c r="H450" s="33"/>
      <c r="I450" s="176"/>
      <c r="J450" s="33"/>
      <c r="K450" s="33"/>
      <c r="L450" s="36"/>
      <c r="M450" s="177"/>
      <c r="N450" s="178"/>
      <c r="O450" s="68"/>
      <c r="P450" s="68"/>
      <c r="Q450" s="68"/>
      <c r="R450" s="68"/>
      <c r="S450" s="68"/>
      <c r="T450" s="69"/>
      <c r="U450" s="31"/>
      <c r="V450" s="31"/>
      <c r="W450" s="31"/>
      <c r="X450" s="31"/>
      <c r="Y450" s="31"/>
      <c r="Z450" s="31"/>
      <c r="AA450" s="31"/>
      <c r="AB450" s="31"/>
      <c r="AC450" s="31"/>
      <c r="AD450" s="31"/>
      <c r="AE450" s="31"/>
      <c r="AT450" s="14" t="s">
        <v>143</v>
      </c>
      <c r="AU450" s="14" t="s">
        <v>78</v>
      </c>
    </row>
    <row r="451" spans="1:65" s="2" customFormat="1" ht="24.2" customHeight="1">
      <c r="A451" s="31"/>
      <c r="B451" s="32"/>
      <c r="C451" s="206" t="s">
        <v>984</v>
      </c>
      <c r="D451" s="206" t="s">
        <v>2897</v>
      </c>
      <c r="E451" s="207" t="s">
        <v>3454</v>
      </c>
      <c r="F451" s="208" t="s">
        <v>3455</v>
      </c>
      <c r="G451" s="209" t="s">
        <v>574</v>
      </c>
      <c r="H451" s="210">
        <v>20</v>
      </c>
      <c r="I451" s="211"/>
      <c r="J451" s="212">
        <f>ROUND(I451*H451,2)</f>
        <v>0</v>
      </c>
      <c r="K451" s="208" t="s">
        <v>139</v>
      </c>
      <c r="L451" s="213"/>
      <c r="M451" s="214" t="s">
        <v>1</v>
      </c>
      <c r="N451" s="215" t="s">
        <v>43</v>
      </c>
      <c r="O451" s="68"/>
      <c r="P451" s="170">
        <f>O451*H451</f>
        <v>0</v>
      </c>
      <c r="Q451" s="170">
        <v>0</v>
      </c>
      <c r="R451" s="170">
        <f>Q451*H451</f>
        <v>0</v>
      </c>
      <c r="S451" s="170">
        <v>0</v>
      </c>
      <c r="T451" s="171">
        <f>S451*H451</f>
        <v>0</v>
      </c>
      <c r="U451" s="31"/>
      <c r="V451" s="31"/>
      <c r="W451" s="31"/>
      <c r="X451" s="31"/>
      <c r="Y451" s="31"/>
      <c r="Z451" s="31"/>
      <c r="AA451" s="31"/>
      <c r="AB451" s="31"/>
      <c r="AC451" s="31"/>
      <c r="AD451" s="31"/>
      <c r="AE451" s="31"/>
      <c r="AR451" s="172" t="s">
        <v>2955</v>
      </c>
      <c r="AT451" s="172" t="s">
        <v>2897</v>
      </c>
      <c r="AU451" s="172" t="s">
        <v>78</v>
      </c>
      <c r="AY451" s="14" t="s">
        <v>141</v>
      </c>
      <c r="BE451" s="173">
        <f>IF(N451="základní",J451,0)</f>
        <v>0</v>
      </c>
      <c r="BF451" s="173">
        <f>IF(N451="snížená",J451,0)</f>
        <v>0</v>
      </c>
      <c r="BG451" s="173">
        <f>IF(N451="zákl. přenesená",J451,0)</f>
        <v>0</v>
      </c>
      <c r="BH451" s="173">
        <f>IF(N451="sníž. přenesená",J451,0)</f>
        <v>0</v>
      </c>
      <c r="BI451" s="173">
        <f>IF(N451="nulová",J451,0)</f>
        <v>0</v>
      </c>
      <c r="BJ451" s="14" t="s">
        <v>86</v>
      </c>
      <c r="BK451" s="173">
        <f>ROUND(I451*H451,2)</f>
        <v>0</v>
      </c>
      <c r="BL451" s="14" t="s">
        <v>2955</v>
      </c>
      <c r="BM451" s="172" t="s">
        <v>3456</v>
      </c>
    </row>
    <row r="452" spans="1:65" s="2" customFormat="1">
      <c r="A452" s="31"/>
      <c r="B452" s="32"/>
      <c r="C452" s="33"/>
      <c r="D452" s="174" t="s">
        <v>143</v>
      </c>
      <c r="E452" s="33"/>
      <c r="F452" s="175" t="s">
        <v>3455</v>
      </c>
      <c r="G452" s="33"/>
      <c r="H452" s="33"/>
      <c r="I452" s="176"/>
      <c r="J452" s="33"/>
      <c r="K452" s="33"/>
      <c r="L452" s="36"/>
      <c r="M452" s="177"/>
      <c r="N452" s="178"/>
      <c r="O452" s="68"/>
      <c r="P452" s="68"/>
      <c r="Q452" s="68"/>
      <c r="R452" s="68"/>
      <c r="S452" s="68"/>
      <c r="T452" s="69"/>
      <c r="U452" s="31"/>
      <c r="V452" s="31"/>
      <c r="W452" s="31"/>
      <c r="X452" s="31"/>
      <c r="Y452" s="31"/>
      <c r="Z452" s="31"/>
      <c r="AA452" s="31"/>
      <c r="AB452" s="31"/>
      <c r="AC452" s="31"/>
      <c r="AD452" s="31"/>
      <c r="AE452" s="31"/>
      <c r="AT452" s="14" t="s">
        <v>143</v>
      </c>
      <c r="AU452" s="14" t="s">
        <v>78</v>
      </c>
    </row>
    <row r="453" spans="1:65" s="2" customFormat="1" ht="24.2" customHeight="1">
      <c r="A453" s="31"/>
      <c r="B453" s="32"/>
      <c r="C453" s="206" t="s">
        <v>989</v>
      </c>
      <c r="D453" s="206" t="s">
        <v>2897</v>
      </c>
      <c r="E453" s="207" t="s">
        <v>3457</v>
      </c>
      <c r="F453" s="208" t="s">
        <v>3458</v>
      </c>
      <c r="G453" s="209" t="s">
        <v>147</v>
      </c>
      <c r="H453" s="210">
        <v>20</v>
      </c>
      <c r="I453" s="211"/>
      <c r="J453" s="212">
        <f>ROUND(I453*H453,2)</f>
        <v>0</v>
      </c>
      <c r="K453" s="208" t="s">
        <v>139</v>
      </c>
      <c r="L453" s="213"/>
      <c r="M453" s="214" t="s">
        <v>1</v>
      </c>
      <c r="N453" s="215" t="s">
        <v>43</v>
      </c>
      <c r="O453" s="68"/>
      <c r="P453" s="170">
        <f>O453*H453</f>
        <v>0</v>
      </c>
      <c r="Q453" s="170">
        <v>0</v>
      </c>
      <c r="R453" s="170">
        <f>Q453*H453</f>
        <v>0</v>
      </c>
      <c r="S453" s="170">
        <v>0</v>
      </c>
      <c r="T453" s="171">
        <f>S453*H453</f>
        <v>0</v>
      </c>
      <c r="U453" s="31"/>
      <c r="V453" s="31"/>
      <c r="W453" s="31"/>
      <c r="X453" s="31"/>
      <c r="Y453" s="31"/>
      <c r="Z453" s="31"/>
      <c r="AA453" s="31"/>
      <c r="AB453" s="31"/>
      <c r="AC453" s="31"/>
      <c r="AD453" s="31"/>
      <c r="AE453" s="31"/>
      <c r="AR453" s="172" t="s">
        <v>2955</v>
      </c>
      <c r="AT453" s="172" t="s">
        <v>2897</v>
      </c>
      <c r="AU453" s="172" t="s">
        <v>78</v>
      </c>
      <c r="AY453" s="14" t="s">
        <v>141</v>
      </c>
      <c r="BE453" s="173">
        <f>IF(N453="základní",J453,0)</f>
        <v>0</v>
      </c>
      <c r="BF453" s="173">
        <f>IF(N453="snížená",J453,0)</f>
        <v>0</v>
      </c>
      <c r="BG453" s="173">
        <f>IF(N453="zákl. přenesená",J453,0)</f>
        <v>0</v>
      </c>
      <c r="BH453" s="173">
        <f>IF(N453="sníž. přenesená",J453,0)</f>
        <v>0</v>
      </c>
      <c r="BI453" s="173">
        <f>IF(N453="nulová",J453,0)</f>
        <v>0</v>
      </c>
      <c r="BJ453" s="14" t="s">
        <v>86</v>
      </c>
      <c r="BK453" s="173">
        <f>ROUND(I453*H453,2)</f>
        <v>0</v>
      </c>
      <c r="BL453" s="14" t="s">
        <v>2955</v>
      </c>
      <c r="BM453" s="172" t="s">
        <v>3459</v>
      </c>
    </row>
    <row r="454" spans="1:65" s="2" customFormat="1">
      <c r="A454" s="31"/>
      <c r="B454" s="32"/>
      <c r="C454" s="33"/>
      <c r="D454" s="174" t="s">
        <v>143</v>
      </c>
      <c r="E454" s="33"/>
      <c r="F454" s="175" t="s">
        <v>3458</v>
      </c>
      <c r="G454" s="33"/>
      <c r="H454" s="33"/>
      <c r="I454" s="176"/>
      <c r="J454" s="33"/>
      <c r="K454" s="33"/>
      <c r="L454" s="36"/>
      <c r="M454" s="177"/>
      <c r="N454" s="178"/>
      <c r="O454" s="68"/>
      <c r="P454" s="68"/>
      <c r="Q454" s="68"/>
      <c r="R454" s="68"/>
      <c r="S454" s="68"/>
      <c r="T454" s="69"/>
      <c r="U454" s="31"/>
      <c r="V454" s="31"/>
      <c r="W454" s="31"/>
      <c r="X454" s="31"/>
      <c r="Y454" s="31"/>
      <c r="Z454" s="31"/>
      <c r="AA454" s="31"/>
      <c r="AB454" s="31"/>
      <c r="AC454" s="31"/>
      <c r="AD454" s="31"/>
      <c r="AE454" s="31"/>
      <c r="AT454" s="14" t="s">
        <v>143</v>
      </c>
      <c r="AU454" s="14" t="s">
        <v>78</v>
      </c>
    </row>
    <row r="455" spans="1:65" s="2" customFormat="1" ht="24.2" customHeight="1">
      <c r="A455" s="31"/>
      <c r="B455" s="32"/>
      <c r="C455" s="206" t="s">
        <v>994</v>
      </c>
      <c r="D455" s="206" t="s">
        <v>2897</v>
      </c>
      <c r="E455" s="207" t="s">
        <v>3460</v>
      </c>
      <c r="F455" s="208" t="s">
        <v>3461</v>
      </c>
      <c r="G455" s="209" t="s">
        <v>147</v>
      </c>
      <c r="H455" s="210">
        <v>20</v>
      </c>
      <c r="I455" s="211"/>
      <c r="J455" s="212">
        <f>ROUND(I455*H455,2)</f>
        <v>0</v>
      </c>
      <c r="K455" s="208" t="s">
        <v>139</v>
      </c>
      <c r="L455" s="213"/>
      <c r="M455" s="214" t="s">
        <v>1</v>
      </c>
      <c r="N455" s="215" t="s">
        <v>43</v>
      </c>
      <c r="O455" s="68"/>
      <c r="P455" s="170">
        <f>O455*H455</f>
        <v>0</v>
      </c>
      <c r="Q455" s="170">
        <v>0</v>
      </c>
      <c r="R455" s="170">
        <f>Q455*H455</f>
        <v>0</v>
      </c>
      <c r="S455" s="170">
        <v>0</v>
      </c>
      <c r="T455" s="171">
        <f>S455*H455</f>
        <v>0</v>
      </c>
      <c r="U455" s="31"/>
      <c r="V455" s="31"/>
      <c r="W455" s="31"/>
      <c r="X455" s="31"/>
      <c r="Y455" s="31"/>
      <c r="Z455" s="31"/>
      <c r="AA455" s="31"/>
      <c r="AB455" s="31"/>
      <c r="AC455" s="31"/>
      <c r="AD455" s="31"/>
      <c r="AE455" s="31"/>
      <c r="AR455" s="172" t="s">
        <v>2955</v>
      </c>
      <c r="AT455" s="172" t="s">
        <v>2897</v>
      </c>
      <c r="AU455" s="172" t="s">
        <v>78</v>
      </c>
      <c r="AY455" s="14" t="s">
        <v>141</v>
      </c>
      <c r="BE455" s="173">
        <f>IF(N455="základní",J455,0)</f>
        <v>0</v>
      </c>
      <c r="BF455" s="173">
        <f>IF(N455="snížená",J455,0)</f>
        <v>0</v>
      </c>
      <c r="BG455" s="173">
        <f>IF(N455="zákl. přenesená",J455,0)</f>
        <v>0</v>
      </c>
      <c r="BH455" s="173">
        <f>IF(N455="sníž. přenesená",J455,0)</f>
        <v>0</v>
      </c>
      <c r="BI455" s="173">
        <f>IF(N455="nulová",J455,0)</f>
        <v>0</v>
      </c>
      <c r="BJ455" s="14" t="s">
        <v>86</v>
      </c>
      <c r="BK455" s="173">
        <f>ROUND(I455*H455,2)</f>
        <v>0</v>
      </c>
      <c r="BL455" s="14" t="s">
        <v>2955</v>
      </c>
      <c r="BM455" s="172" t="s">
        <v>3462</v>
      </c>
    </row>
    <row r="456" spans="1:65" s="2" customFormat="1">
      <c r="A456" s="31"/>
      <c r="B456" s="32"/>
      <c r="C456" s="33"/>
      <c r="D456" s="174" t="s">
        <v>143</v>
      </c>
      <c r="E456" s="33"/>
      <c r="F456" s="175" t="s">
        <v>3461</v>
      </c>
      <c r="G456" s="33"/>
      <c r="H456" s="33"/>
      <c r="I456" s="176"/>
      <c r="J456" s="33"/>
      <c r="K456" s="33"/>
      <c r="L456" s="36"/>
      <c r="M456" s="177"/>
      <c r="N456" s="178"/>
      <c r="O456" s="68"/>
      <c r="P456" s="68"/>
      <c r="Q456" s="68"/>
      <c r="R456" s="68"/>
      <c r="S456" s="68"/>
      <c r="T456" s="69"/>
      <c r="U456" s="31"/>
      <c r="V456" s="31"/>
      <c r="W456" s="31"/>
      <c r="X456" s="31"/>
      <c r="Y456" s="31"/>
      <c r="Z456" s="31"/>
      <c r="AA456" s="31"/>
      <c r="AB456" s="31"/>
      <c r="AC456" s="31"/>
      <c r="AD456" s="31"/>
      <c r="AE456" s="31"/>
      <c r="AT456" s="14" t="s">
        <v>143</v>
      </c>
      <c r="AU456" s="14" t="s">
        <v>78</v>
      </c>
    </row>
    <row r="457" spans="1:65" s="2" customFormat="1" ht="16.5" customHeight="1">
      <c r="A457" s="31"/>
      <c r="B457" s="32"/>
      <c r="C457" s="206" t="s">
        <v>999</v>
      </c>
      <c r="D457" s="206" t="s">
        <v>2897</v>
      </c>
      <c r="E457" s="207" t="s">
        <v>3463</v>
      </c>
      <c r="F457" s="208" t="s">
        <v>3464</v>
      </c>
      <c r="G457" s="209" t="s">
        <v>147</v>
      </c>
      <c r="H457" s="210">
        <v>20</v>
      </c>
      <c r="I457" s="211"/>
      <c r="J457" s="212">
        <f>ROUND(I457*H457,2)</f>
        <v>0</v>
      </c>
      <c r="K457" s="208" t="s">
        <v>139</v>
      </c>
      <c r="L457" s="213"/>
      <c r="M457" s="214" t="s">
        <v>1</v>
      </c>
      <c r="N457" s="215" t="s">
        <v>43</v>
      </c>
      <c r="O457" s="68"/>
      <c r="P457" s="170">
        <f>O457*H457</f>
        <v>0</v>
      </c>
      <c r="Q457" s="170">
        <v>0</v>
      </c>
      <c r="R457" s="170">
        <f>Q457*H457</f>
        <v>0</v>
      </c>
      <c r="S457" s="170">
        <v>0</v>
      </c>
      <c r="T457" s="171">
        <f>S457*H457</f>
        <v>0</v>
      </c>
      <c r="U457" s="31"/>
      <c r="V457" s="31"/>
      <c r="W457" s="31"/>
      <c r="X457" s="31"/>
      <c r="Y457" s="31"/>
      <c r="Z457" s="31"/>
      <c r="AA457" s="31"/>
      <c r="AB457" s="31"/>
      <c r="AC457" s="31"/>
      <c r="AD457" s="31"/>
      <c r="AE457" s="31"/>
      <c r="AR457" s="172" t="s">
        <v>2955</v>
      </c>
      <c r="AT457" s="172" t="s">
        <v>2897</v>
      </c>
      <c r="AU457" s="172" t="s">
        <v>78</v>
      </c>
      <c r="AY457" s="14" t="s">
        <v>141</v>
      </c>
      <c r="BE457" s="173">
        <f>IF(N457="základní",J457,0)</f>
        <v>0</v>
      </c>
      <c r="BF457" s="173">
        <f>IF(N457="snížená",J457,0)</f>
        <v>0</v>
      </c>
      <c r="BG457" s="173">
        <f>IF(N457="zákl. přenesená",J457,0)</f>
        <v>0</v>
      </c>
      <c r="BH457" s="173">
        <f>IF(N457="sníž. přenesená",J457,0)</f>
        <v>0</v>
      </c>
      <c r="BI457" s="173">
        <f>IF(N457="nulová",J457,0)</f>
        <v>0</v>
      </c>
      <c r="BJ457" s="14" t="s">
        <v>86</v>
      </c>
      <c r="BK457" s="173">
        <f>ROUND(I457*H457,2)</f>
        <v>0</v>
      </c>
      <c r="BL457" s="14" t="s">
        <v>2955</v>
      </c>
      <c r="BM457" s="172" t="s">
        <v>3465</v>
      </c>
    </row>
    <row r="458" spans="1:65" s="2" customFormat="1">
      <c r="A458" s="31"/>
      <c r="B458" s="32"/>
      <c r="C458" s="33"/>
      <c r="D458" s="174" t="s">
        <v>143</v>
      </c>
      <c r="E458" s="33"/>
      <c r="F458" s="175" t="s">
        <v>3464</v>
      </c>
      <c r="G458" s="33"/>
      <c r="H458" s="33"/>
      <c r="I458" s="176"/>
      <c r="J458" s="33"/>
      <c r="K458" s="33"/>
      <c r="L458" s="36"/>
      <c r="M458" s="177"/>
      <c r="N458" s="178"/>
      <c r="O458" s="68"/>
      <c r="P458" s="68"/>
      <c r="Q458" s="68"/>
      <c r="R458" s="68"/>
      <c r="S458" s="68"/>
      <c r="T458" s="69"/>
      <c r="U458" s="31"/>
      <c r="V458" s="31"/>
      <c r="W458" s="31"/>
      <c r="X458" s="31"/>
      <c r="Y458" s="31"/>
      <c r="Z458" s="31"/>
      <c r="AA458" s="31"/>
      <c r="AB458" s="31"/>
      <c r="AC458" s="31"/>
      <c r="AD458" s="31"/>
      <c r="AE458" s="31"/>
      <c r="AT458" s="14" t="s">
        <v>143</v>
      </c>
      <c r="AU458" s="14" t="s">
        <v>78</v>
      </c>
    </row>
    <row r="459" spans="1:65" s="2" customFormat="1" ht="16.5" customHeight="1">
      <c r="A459" s="31"/>
      <c r="B459" s="32"/>
      <c r="C459" s="206" t="s">
        <v>1004</v>
      </c>
      <c r="D459" s="206" t="s">
        <v>2897</v>
      </c>
      <c r="E459" s="207" t="s">
        <v>3466</v>
      </c>
      <c r="F459" s="208" t="s">
        <v>3467</v>
      </c>
      <c r="G459" s="209" t="s">
        <v>147</v>
      </c>
      <c r="H459" s="210">
        <v>20</v>
      </c>
      <c r="I459" s="211"/>
      <c r="J459" s="212">
        <f>ROUND(I459*H459,2)</f>
        <v>0</v>
      </c>
      <c r="K459" s="208" t="s">
        <v>139</v>
      </c>
      <c r="L459" s="213"/>
      <c r="M459" s="214" t="s">
        <v>1</v>
      </c>
      <c r="N459" s="215" t="s">
        <v>43</v>
      </c>
      <c r="O459" s="68"/>
      <c r="P459" s="170">
        <f>O459*H459</f>
        <v>0</v>
      </c>
      <c r="Q459" s="170">
        <v>0</v>
      </c>
      <c r="R459" s="170">
        <f>Q459*H459</f>
        <v>0</v>
      </c>
      <c r="S459" s="170">
        <v>0</v>
      </c>
      <c r="T459" s="171">
        <f>S459*H459</f>
        <v>0</v>
      </c>
      <c r="U459" s="31"/>
      <c r="V459" s="31"/>
      <c r="W459" s="31"/>
      <c r="X459" s="31"/>
      <c r="Y459" s="31"/>
      <c r="Z459" s="31"/>
      <c r="AA459" s="31"/>
      <c r="AB459" s="31"/>
      <c r="AC459" s="31"/>
      <c r="AD459" s="31"/>
      <c r="AE459" s="31"/>
      <c r="AR459" s="172" t="s">
        <v>2955</v>
      </c>
      <c r="AT459" s="172" t="s">
        <v>2897</v>
      </c>
      <c r="AU459" s="172" t="s">
        <v>78</v>
      </c>
      <c r="AY459" s="14" t="s">
        <v>141</v>
      </c>
      <c r="BE459" s="173">
        <f>IF(N459="základní",J459,0)</f>
        <v>0</v>
      </c>
      <c r="BF459" s="173">
        <f>IF(N459="snížená",J459,0)</f>
        <v>0</v>
      </c>
      <c r="BG459" s="173">
        <f>IF(N459="zákl. přenesená",J459,0)</f>
        <v>0</v>
      </c>
      <c r="BH459" s="173">
        <f>IF(N459="sníž. přenesená",J459,0)</f>
        <v>0</v>
      </c>
      <c r="BI459" s="173">
        <f>IF(N459="nulová",J459,0)</f>
        <v>0</v>
      </c>
      <c r="BJ459" s="14" t="s">
        <v>86</v>
      </c>
      <c r="BK459" s="173">
        <f>ROUND(I459*H459,2)</f>
        <v>0</v>
      </c>
      <c r="BL459" s="14" t="s">
        <v>2955</v>
      </c>
      <c r="BM459" s="172" t="s">
        <v>3468</v>
      </c>
    </row>
    <row r="460" spans="1:65" s="2" customFormat="1">
      <c r="A460" s="31"/>
      <c r="B460" s="32"/>
      <c r="C460" s="33"/>
      <c r="D460" s="174" t="s">
        <v>143</v>
      </c>
      <c r="E460" s="33"/>
      <c r="F460" s="175" t="s">
        <v>3467</v>
      </c>
      <c r="G460" s="33"/>
      <c r="H460" s="33"/>
      <c r="I460" s="176"/>
      <c r="J460" s="33"/>
      <c r="K460" s="33"/>
      <c r="L460" s="36"/>
      <c r="M460" s="177"/>
      <c r="N460" s="178"/>
      <c r="O460" s="68"/>
      <c r="P460" s="68"/>
      <c r="Q460" s="68"/>
      <c r="R460" s="68"/>
      <c r="S460" s="68"/>
      <c r="T460" s="69"/>
      <c r="U460" s="31"/>
      <c r="V460" s="31"/>
      <c r="W460" s="31"/>
      <c r="X460" s="31"/>
      <c r="Y460" s="31"/>
      <c r="Z460" s="31"/>
      <c r="AA460" s="31"/>
      <c r="AB460" s="31"/>
      <c r="AC460" s="31"/>
      <c r="AD460" s="31"/>
      <c r="AE460" s="31"/>
      <c r="AT460" s="14" t="s">
        <v>143</v>
      </c>
      <c r="AU460" s="14" t="s">
        <v>78</v>
      </c>
    </row>
    <row r="461" spans="1:65" s="2" customFormat="1" ht="16.5" customHeight="1">
      <c r="A461" s="31"/>
      <c r="B461" s="32"/>
      <c r="C461" s="206" t="s">
        <v>1009</v>
      </c>
      <c r="D461" s="206" t="s">
        <v>2897</v>
      </c>
      <c r="E461" s="207" t="s">
        <v>3469</v>
      </c>
      <c r="F461" s="208" t="s">
        <v>3470</v>
      </c>
      <c r="G461" s="209" t="s">
        <v>147</v>
      </c>
      <c r="H461" s="210">
        <v>20</v>
      </c>
      <c r="I461" s="211"/>
      <c r="J461" s="212">
        <f>ROUND(I461*H461,2)</f>
        <v>0</v>
      </c>
      <c r="K461" s="208" t="s">
        <v>139</v>
      </c>
      <c r="L461" s="213"/>
      <c r="M461" s="214" t="s">
        <v>1</v>
      </c>
      <c r="N461" s="215" t="s">
        <v>43</v>
      </c>
      <c r="O461" s="68"/>
      <c r="P461" s="170">
        <f>O461*H461</f>
        <v>0</v>
      </c>
      <c r="Q461" s="170">
        <v>0</v>
      </c>
      <c r="R461" s="170">
        <f>Q461*H461</f>
        <v>0</v>
      </c>
      <c r="S461" s="170">
        <v>0</v>
      </c>
      <c r="T461" s="171">
        <f>S461*H461</f>
        <v>0</v>
      </c>
      <c r="U461" s="31"/>
      <c r="V461" s="31"/>
      <c r="W461" s="31"/>
      <c r="X461" s="31"/>
      <c r="Y461" s="31"/>
      <c r="Z461" s="31"/>
      <c r="AA461" s="31"/>
      <c r="AB461" s="31"/>
      <c r="AC461" s="31"/>
      <c r="AD461" s="31"/>
      <c r="AE461" s="31"/>
      <c r="AR461" s="172" t="s">
        <v>2955</v>
      </c>
      <c r="AT461" s="172" t="s">
        <v>2897</v>
      </c>
      <c r="AU461" s="172" t="s">
        <v>78</v>
      </c>
      <c r="AY461" s="14" t="s">
        <v>141</v>
      </c>
      <c r="BE461" s="173">
        <f>IF(N461="základní",J461,0)</f>
        <v>0</v>
      </c>
      <c r="BF461" s="173">
        <f>IF(N461="snížená",J461,0)</f>
        <v>0</v>
      </c>
      <c r="BG461" s="173">
        <f>IF(N461="zákl. přenesená",J461,0)</f>
        <v>0</v>
      </c>
      <c r="BH461" s="173">
        <f>IF(N461="sníž. přenesená",J461,0)</f>
        <v>0</v>
      </c>
      <c r="BI461" s="173">
        <f>IF(N461="nulová",J461,0)</f>
        <v>0</v>
      </c>
      <c r="BJ461" s="14" t="s">
        <v>86</v>
      </c>
      <c r="BK461" s="173">
        <f>ROUND(I461*H461,2)</f>
        <v>0</v>
      </c>
      <c r="BL461" s="14" t="s">
        <v>2955</v>
      </c>
      <c r="BM461" s="172" t="s">
        <v>3471</v>
      </c>
    </row>
    <row r="462" spans="1:65" s="2" customFormat="1">
      <c r="A462" s="31"/>
      <c r="B462" s="32"/>
      <c r="C462" s="33"/>
      <c r="D462" s="174" t="s">
        <v>143</v>
      </c>
      <c r="E462" s="33"/>
      <c r="F462" s="175" t="s">
        <v>3470</v>
      </c>
      <c r="G462" s="33"/>
      <c r="H462" s="33"/>
      <c r="I462" s="176"/>
      <c r="J462" s="33"/>
      <c r="K462" s="33"/>
      <c r="L462" s="36"/>
      <c r="M462" s="177"/>
      <c r="N462" s="178"/>
      <c r="O462" s="68"/>
      <c r="P462" s="68"/>
      <c r="Q462" s="68"/>
      <c r="R462" s="68"/>
      <c r="S462" s="68"/>
      <c r="T462" s="69"/>
      <c r="U462" s="31"/>
      <c r="V462" s="31"/>
      <c r="W462" s="31"/>
      <c r="X462" s="31"/>
      <c r="Y462" s="31"/>
      <c r="Z462" s="31"/>
      <c r="AA462" s="31"/>
      <c r="AB462" s="31"/>
      <c r="AC462" s="31"/>
      <c r="AD462" s="31"/>
      <c r="AE462" s="31"/>
      <c r="AT462" s="14" t="s">
        <v>143</v>
      </c>
      <c r="AU462" s="14" t="s">
        <v>78</v>
      </c>
    </row>
    <row r="463" spans="1:65" s="2" customFormat="1" ht="16.5" customHeight="1">
      <c r="A463" s="31"/>
      <c r="B463" s="32"/>
      <c r="C463" s="206" t="s">
        <v>1014</v>
      </c>
      <c r="D463" s="206" t="s">
        <v>2897</v>
      </c>
      <c r="E463" s="207" t="s">
        <v>3472</v>
      </c>
      <c r="F463" s="208" t="s">
        <v>3473</v>
      </c>
      <c r="G463" s="209" t="s">
        <v>147</v>
      </c>
      <c r="H463" s="210">
        <v>20</v>
      </c>
      <c r="I463" s="211"/>
      <c r="J463" s="212">
        <f>ROUND(I463*H463,2)</f>
        <v>0</v>
      </c>
      <c r="K463" s="208" t="s">
        <v>139</v>
      </c>
      <c r="L463" s="213"/>
      <c r="M463" s="214" t="s">
        <v>1</v>
      </c>
      <c r="N463" s="215" t="s">
        <v>43</v>
      </c>
      <c r="O463" s="68"/>
      <c r="P463" s="170">
        <f>O463*H463</f>
        <v>0</v>
      </c>
      <c r="Q463" s="170">
        <v>0</v>
      </c>
      <c r="R463" s="170">
        <f>Q463*H463</f>
        <v>0</v>
      </c>
      <c r="S463" s="170">
        <v>0</v>
      </c>
      <c r="T463" s="171">
        <f>S463*H463</f>
        <v>0</v>
      </c>
      <c r="U463" s="31"/>
      <c r="V463" s="31"/>
      <c r="W463" s="31"/>
      <c r="X463" s="31"/>
      <c r="Y463" s="31"/>
      <c r="Z463" s="31"/>
      <c r="AA463" s="31"/>
      <c r="AB463" s="31"/>
      <c r="AC463" s="31"/>
      <c r="AD463" s="31"/>
      <c r="AE463" s="31"/>
      <c r="AR463" s="172" t="s">
        <v>2955</v>
      </c>
      <c r="AT463" s="172" t="s">
        <v>2897</v>
      </c>
      <c r="AU463" s="172" t="s">
        <v>78</v>
      </c>
      <c r="AY463" s="14" t="s">
        <v>141</v>
      </c>
      <c r="BE463" s="173">
        <f>IF(N463="základní",J463,0)</f>
        <v>0</v>
      </c>
      <c r="BF463" s="173">
        <f>IF(N463="snížená",J463,0)</f>
        <v>0</v>
      </c>
      <c r="BG463" s="173">
        <f>IF(N463="zákl. přenesená",J463,0)</f>
        <v>0</v>
      </c>
      <c r="BH463" s="173">
        <f>IF(N463="sníž. přenesená",J463,0)</f>
        <v>0</v>
      </c>
      <c r="BI463" s="173">
        <f>IF(N463="nulová",J463,0)</f>
        <v>0</v>
      </c>
      <c r="BJ463" s="14" t="s">
        <v>86</v>
      </c>
      <c r="BK463" s="173">
        <f>ROUND(I463*H463,2)</f>
        <v>0</v>
      </c>
      <c r="BL463" s="14" t="s">
        <v>2955</v>
      </c>
      <c r="BM463" s="172" t="s">
        <v>3474</v>
      </c>
    </row>
    <row r="464" spans="1:65" s="2" customFormat="1">
      <c r="A464" s="31"/>
      <c r="B464" s="32"/>
      <c r="C464" s="33"/>
      <c r="D464" s="174" t="s">
        <v>143</v>
      </c>
      <c r="E464" s="33"/>
      <c r="F464" s="175" t="s">
        <v>3473</v>
      </c>
      <c r="G464" s="33"/>
      <c r="H464" s="33"/>
      <c r="I464" s="176"/>
      <c r="J464" s="33"/>
      <c r="K464" s="33"/>
      <c r="L464" s="36"/>
      <c r="M464" s="177"/>
      <c r="N464" s="178"/>
      <c r="O464" s="68"/>
      <c r="P464" s="68"/>
      <c r="Q464" s="68"/>
      <c r="R464" s="68"/>
      <c r="S464" s="68"/>
      <c r="T464" s="69"/>
      <c r="U464" s="31"/>
      <c r="V464" s="31"/>
      <c r="W464" s="31"/>
      <c r="X464" s="31"/>
      <c r="Y464" s="31"/>
      <c r="Z464" s="31"/>
      <c r="AA464" s="31"/>
      <c r="AB464" s="31"/>
      <c r="AC464" s="31"/>
      <c r="AD464" s="31"/>
      <c r="AE464" s="31"/>
      <c r="AT464" s="14" t="s">
        <v>143</v>
      </c>
      <c r="AU464" s="14" t="s">
        <v>78</v>
      </c>
    </row>
    <row r="465" spans="1:65" s="2" customFormat="1" ht="24.2" customHeight="1">
      <c r="A465" s="31"/>
      <c r="B465" s="32"/>
      <c r="C465" s="206" t="s">
        <v>1019</v>
      </c>
      <c r="D465" s="206" t="s">
        <v>2897</v>
      </c>
      <c r="E465" s="207" t="s">
        <v>3475</v>
      </c>
      <c r="F465" s="208" t="s">
        <v>3476</v>
      </c>
      <c r="G465" s="209" t="s">
        <v>147</v>
      </c>
      <c r="H465" s="210">
        <v>10</v>
      </c>
      <c r="I465" s="211"/>
      <c r="J465" s="212">
        <f>ROUND(I465*H465,2)</f>
        <v>0</v>
      </c>
      <c r="K465" s="208" t="s">
        <v>139</v>
      </c>
      <c r="L465" s="213"/>
      <c r="M465" s="214" t="s">
        <v>1</v>
      </c>
      <c r="N465" s="215" t="s">
        <v>43</v>
      </c>
      <c r="O465" s="68"/>
      <c r="P465" s="170">
        <f>O465*H465</f>
        <v>0</v>
      </c>
      <c r="Q465" s="170">
        <v>0</v>
      </c>
      <c r="R465" s="170">
        <f>Q465*H465</f>
        <v>0</v>
      </c>
      <c r="S465" s="170">
        <v>0</v>
      </c>
      <c r="T465" s="171">
        <f>S465*H465</f>
        <v>0</v>
      </c>
      <c r="U465" s="31"/>
      <c r="V465" s="31"/>
      <c r="W465" s="31"/>
      <c r="X465" s="31"/>
      <c r="Y465" s="31"/>
      <c r="Z465" s="31"/>
      <c r="AA465" s="31"/>
      <c r="AB465" s="31"/>
      <c r="AC465" s="31"/>
      <c r="AD465" s="31"/>
      <c r="AE465" s="31"/>
      <c r="AR465" s="172" t="s">
        <v>2955</v>
      </c>
      <c r="AT465" s="172" t="s">
        <v>2897</v>
      </c>
      <c r="AU465" s="172" t="s">
        <v>78</v>
      </c>
      <c r="AY465" s="14" t="s">
        <v>141</v>
      </c>
      <c r="BE465" s="173">
        <f>IF(N465="základní",J465,0)</f>
        <v>0</v>
      </c>
      <c r="BF465" s="173">
        <f>IF(N465="snížená",J465,0)</f>
        <v>0</v>
      </c>
      <c r="BG465" s="173">
        <f>IF(N465="zákl. přenesená",J465,0)</f>
        <v>0</v>
      </c>
      <c r="BH465" s="173">
        <f>IF(N465="sníž. přenesená",J465,0)</f>
        <v>0</v>
      </c>
      <c r="BI465" s="173">
        <f>IF(N465="nulová",J465,0)</f>
        <v>0</v>
      </c>
      <c r="BJ465" s="14" t="s">
        <v>86</v>
      </c>
      <c r="BK465" s="173">
        <f>ROUND(I465*H465,2)</f>
        <v>0</v>
      </c>
      <c r="BL465" s="14" t="s">
        <v>2955</v>
      </c>
      <c r="BM465" s="172" t="s">
        <v>3477</v>
      </c>
    </row>
    <row r="466" spans="1:65" s="2" customFormat="1" ht="19.5">
      <c r="A466" s="31"/>
      <c r="B466" s="32"/>
      <c r="C466" s="33"/>
      <c r="D466" s="174" t="s">
        <v>143</v>
      </c>
      <c r="E466" s="33"/>
      <c r="F466" s="175" t="s">
        <v>3476</v>
      </c>
      <c r="G466" s="33"/>
      <c r="H466" s="33"/>
      <c r="I466" s="176"/>
      <c r="J466" s="33"/>
      <c r="K466" s="33"/>
      <c r="L466" s="36"/>
      <c r="M466" s="177"/>
      <c r="N466" s="178"/>
      <c r="O466" s="68"/>
      <c r="P466" s="68"/>
      <c r="Q466" s="68"/>
      <c r="R466" s="68"/>
      <c r="S466" s="68"/>
      <c r="T466" s="69"/>
      <c r="U466" s="31"/>
      <c r="V466" s="31"/>
      <c r="W466" s="31"/>
      <c r="X466" s="31"/>
      <c r="Y466" s="31"/>
      <c r="Z466" s="31"/>
      <c r="AA466" s="31"/>
      <c r="AB466" s="31"/>
      <c r="AC466" s="31"/>
      <c r="AD466" s="31"/>
      <c r="AE466" s="31"/>
      <c r="AT466" s="14" t="s">
        <v>143</v>
      </c>
      <c r="AU466" s="14" t="s">
        <v>78</v>
      </c>
    </row>
    <row r="467" spans="1:65" s="2" customFormat="1" ht="24.2" customHeight="1">
      <c r="A467" s="31"/>
      <c r="B467" s="32"/>
      <c r="C467" s="206" t="s">
        <v>1024</v>
      </c>
      <c r="D467" s="206" t="s">
        <v>2897</v>
      </c>
      <c r="E467" s="207" t="s">
        <v>3478</v>
      </c>
      <c r="F467" s="208" t="s">
        <v>3479</v>
      </c>
      <c r="G467" s="209" t="s">
        <v>147</v>
      </c>
      <c r="H467" s="210">
        <v>10</v>
      </c>
      <c r="I467" s="211"/>
      <c r="J467" s="212">
        <f>ROUND(I467*H467,2)</f>
        <v>0</v>
      </c>
      <c r="K467" s="208" t="s">
        <v>139</v>
      </c>
      <c r="L467" s="213"/>
      <c r="M467" s="214" t="s">
        <v>1</v>
      </c>
      <c r="N467" s="215" t="s">
        <v>43</v>
      </c>
      <c r="O467" s="68"/>
      <c r="P467" s="170">
        <f>O467*H467</f>
        <v>0</v>
      </c>
      <c r="Q467" s="170">
        <v>0</v>
      </c>
      <c r="R467" s="170">
        <f>Q467*H467</f>
        <v>0</v>
      </c>
      <c r="S467" s="170">
        <v>0</v>
      </c>
      <c r="T467" s="171">
        <f>S467*H467</f>
        <v>0</v>
      </c>
      <c r="U467" s="31"/>
      <c r="V467" s="31"/>
      <c r="W467" s="31"/>
      <c r="X467" s="31"/>
      <c r="Y467" s="31"/>
      <c r="Z467" s="31"/>
      <c r="AA467" s="31"/>
      <c r="AB467" s="31"/>
      <c r="AC467" s="31"/>
      <c r="AD467" s="31"/>
      <c r="AE467" s="31"/>
      <c r="AR467" s="172" t="s">
        <v>2955</v>
      </c>
      <c r="AT467" s="172" t="s">
        <v>2897</v>
      </c>
      <c r="AU467" s="172" t="s">
        <v>78</v>
      </c>
      <c r="AY467" s="14" t="s">
        <v>141</v>
      </c>
      <c r="BE467" s="173">
        <f>IF(N467="základní",J467,0)</f>
        <v>0</v>
      </c>
      <c r="BF467" s="173">
        <f>IF(N467="snížená",J467,0)</f>
        <v>0</v>
      </c>
      <c r="BG467" s="173">
        <f>IF(N467="zákl. přenesená",J467,0)</f>
        <v>0</v>
      </c>
      <c r="BH467" s="173">
        <f>IF(N467="sníž. přenesená",J467,0)</f>
        <v>0</v>
      </c>
      <c r="BI467" s="173">
        <f>IF(N467="nulová",J467,0)</f>
        <v>0</v>
      </c>
      <c r="BJ467" s="14" t="s">
        <v>86</v>
      </c>
      <c r="BK467" s="173">
        <f>ROUND(I467*H467,2)</f>
        <v>0</v>
      </c>
      <c r="BL467" s="14" t="s">
        <v>2955</v>
      </c>
      <c r="BM467" s="172" t="s">
        <v>3480</v>
      </c>
    </row>
    <row r="468" spans="1:65" s="2" customFormat="1" ht="19.5">
      <c r="A468" s="31"/>
      <c r="B468" s="32"/>
      <c r="C468" s="33"/>
      <c r="D468" s="174" t="s">
        <v>143</v>
      </c>
      <c r="E468" s="33"/>
      <c r="F468" s="175" t="s">
        <v>3479</v>
      </c>
      <c r="G468" s="33"/>
      <c r="H468" s="33"/>
      <c r="I468" s="176"/>
      <c r="J468" s="33"/>
      <c r="K468" s="33"/>
      <c r="L468" s="36"/>
      <c r="M468" s="177"/>
      <c r="N468" s="178"/>
      <c r="O468" s="68"/>
      <c r="P468" s="68"/>
      <c r="Q468" s="68"/>
      <c r="R468" s="68"/>
      <c r="S468" s="68"/>
      <c r="T468" s="69"/>
      <c r="U468" s="31"/>
      <c r="V468" s="31"/>
      <c r="W468" s="31"/>
      <c r="X468" s="31"/>
      <c r="Y468" s="31"/>
      <c r="Z468" s="31"/>
      <c r="AA468" s="31"/>
      <c r="AB468" s="31"/>
      <c r="AC468" s="31"/>
      <c r="AD468" s="31"/>
      <c r="AE468" s="31"/>
      <c r="AT468" s="14" t="s">
        <v>143</v>
      </c>
      <c r="AU468" s="14" t="s">
        <v>78</v>
      </c>
    </row>
    <row r="469" spans="1:65" s="2" customFormat="1" ht="24.2" customHeight="1">
      <c r="A469" s="31"/>
      <c r="B469" s="32"/>
      <c r="C469" s="206" t="s">
        <v>1029</v>
      </c>
      <c r="D469" s="206" t="s">
        <v>2897</v>
      </c>
      <c r="E469" s="207" t="s">
        <v>3481</v>
      </c>
      <c r="F469" s="208" t="s">
        <v>3482</v>
      </c>
      <c r="G469" s="209" t="s">
        <v>147</v>
      </c>
      <c r="H469" s="210">
        <v>10</v>
      </c>
      <c r="I469" s="211"/>
      <c r="J469" s="212">
        <f>ROUND(I469*H469,2)</f>
        <v>0</v>
      </c>
      <c r="K469" s="208" t="s">
        <v>139</v>
      </c>
      <c r="L469" s="213"/>
      <c r="M469" s="214" t="s">
        <v>1</v>
      </c>
      <c r="N469" s="215" t="s">
        <v>43</v>
      </c>
      <c r="O469" s="68"/>
      <c r="P469" s="170">
        <f>O469*H469</f>
        <v>0</v>
      </c>
      <c r="Q469" s="170">
        <v>0</v>
      </c>
      <c r="R469" s="170">
        <f>Q469*H469</f>
        <v>0</v>
      </c>
      <c r="S469" s="170">
        <v>0</v>
      </c>
      <c r="T469" s="171">
        <f>S469*H469</f>
        <v>0</v>
      </c>
      <c r="U469" s="31"/>
      <c r="V469" s="31"/>
      <c r="W469" s="31"/>
      <c r="X469" s="31"/>
      <c r="Y469" s="31"/>
      <c r="Z469" s="31"/>
      <c r="AA469" s="31"/>
      <c r="AB469" s="31"/>
      <c r="AC469" s="31"/>
      <c r="AD469" s="31"/>
      <c r="AE469" s="31"/>
      <c r="AR469" s="172" t="s">
        <v>2955</v>
      </c>
      <c r="AT469" s="172" t="s">
        <v>2897</v>
      </c>
      <c r="AU469" s="172" t="s">
        <v>78</v>
      </c>
      <c r="AY469" s="14" t="s">
        <v>141</v>
      </c>
      <c r="BE469" s="173">
        <f>IF(N469="základní",J469,0)</f>
        <v>0</v>
      </c>
      <c r="BF469" s="173">
        <f>IF(N469="snížená",J469,0)</f>
        <v>0</v>
      </c>
      <c r="BG469" s="173">
        <f>IF(N469="zákl. přenesená",J469,0)</f>
        <v>0</v>
      </c>
      <c r="BH469" s="173">
        <f>IF(N469="sníž. přenesená",J469,0)</f>
        <v>0</v>
      </c>
      <c r="BI469" s="173">
        <f>IF(N469="nulová",J469,0)</f>
        <v>0</v>
      </c>
      <c r="BJ469" s="14" t="s">
        <v>86</v>
      </c>
      <c r="BK469" s="173">
        <f>ROUND(I469*H469,2)</f>
        <v>0</v>
      </c>
      <c r="BL469" s="14" t="s">
        <v>2955</v>
      </c>
      <c r="BM469" s="172" t="s">
        <v>3483</v>
      </c>
    </row>
    <row r="470" spans="1:65" s="2" customFormat="1" ht="19.5">
      <c r="A470" s="31"/>
      <c r="B470" s="32"/>
      <c r="C470" s="33"/>
      <c r="D470" s="174" t="s">
        <v>143</v>
      </c>
      <c r="E470" s="33"/>
      <c r="F470" s="175" t="s">
        <v>3482</v>
      </c>
      <c r="G470" s="33"/>
      <c r="H470" s="33"/>
      <c r="I470" s="176"/>
      <c r="J470" s="33"/>
      <c r="K470" s="33"/>
      <c r="L470" s="36"/>
      <c r="M470" s="177"/>
      <c r="N470" s="178"/>
      <c r="O470" s="68"/>
      <c r="P470" s="68"/>
      <c r="Q470" s="68"/>
      <c r="R470" s="68"/>
      <c r="S470" s="68"/>
      <c r="T470" s="69"/>
      <c r="U470" s="31"/>
      <c r="V470" s="31"/>
      <c r="W470" s="31"/>
      <c r="X470" s="31"/>
      <c r="Y470" s="31"/>
      <c r="Z470" s="31"/>
      <c r="AA470" s="31"/>
      <c r="AB470" s="31"/>
      <c r="AC470" s="31"/>
      <c r="AD470" s="31"/>
      <c r="AE470" s="31"/>
      <c r="AT470" s="14" t="s">
        <v>143</v>
      </c>
      <c r="AU470" s="14" t="s">
        <v>78</v>
      </c>
    </row>
    <row r="471" spans="1:65" s="2" customFormat="1" ht="21.75" customHeight="1">
      <c r="A471" s="31"/>
      <c r="B471" s="32"/>
      <c r="C471" s="206" t="s">
        <v>1034</v>
      </c>
      <c r="D471" s="206" t="s">
        <v>2897</v>
      </c>
      <c r="E471" s="207" t="s">
        <v>3484</v>
      </c>
      <c r="F471" s="208" t="s">
        <v>3485</v>
      </c>
      <c r="G471" s="209" t="s">
        <v>147</v>
      </c>
      <c r="H471" s="210">
        <v>10</v>
      </c>
      <c r="I471" s="211"/>
      <c r="J471" s="212">
        <f>ROUND(I471*H471,2)</f>
        <v>0</v>
      </c>
      <c r="K471" s="208" t="s">
        <v>139</v>
      </c>
      <c r="L471" s="213"/>
      <c r="M471" s="214" t="s">
        <v>1</v>
      </c>
      <c r="N471" s="215" t="s">
        <v>43</v>
      </c>
      <c r="O471" s="68"/>
      <c r="P471" s="170">
        <f>O471*H471</f>
        <v>0</v>
      </c>
      <c r="Q471" s="170">
        <v>0</v>
      </c>
      <c r="R471" s="170">
        <f>Q471*H471</f>
        <v>0</v>
      </c>
      <c r="S471" s="170">
        <v>0</v>
      </c>
      <c r="T471" s="171">
        <f>S471*H471</f>
        <v>0</v>
      </c>
      <c r="U471" s="31"/>
      <c r="V471" s="31"/>
      <c r="W471" s="31"/>
      <c r="X471" s="31"/>
      <c r="Y471" s="31"/>
      <c r="Z471" s="31"/>
      <c r="AA471" s="31"/>
      <c r="AB471" s="31"/>
      <c r="AC471" s="31"/>
      <c r="AD471" s="31"/>
      <c r="AE471" s="31"/>
      <c r="AR471" s="172" t="s">
        <v>2955</v>
      </c>
      <c r="AT471" s="172" t="s">
        <v>2897</v>
      </c>
      <c r="AU471" s="172" t="s">
        <v>78</v>
      </c>
      <c r="AY471" s="14" t="s">
        <v>141</v>
      </c>
      <c r="BE471" s="173">
        <f>IF(N471="základní",J471,0)</f>
        <v>0</v>
      </c>
      <c r="BF471" s="173">
        <f>IF(N471="snížená",J471,0)</f>
        <v>0</v>
      </c>
      <c r="BG471" s="173">
        <f>IF(N471="zákl. přenesená",J471,0)</f>
        <v>0</v>
      </c>
      <c r="BH471" s="173">
        <f>IF(N471="sníž. přenesená",J471,0)</f>
        <v>0</v>
      </c>
      <c r="BI471" s="173">
        <f>IF(N471="nulová",J471,0)</f>
        <v>0</v>
      </c>
      <c r="BJ471" s="14" t="s">
        <v>86</v>
      </c>
      <c r="BK471" s="173">
        <f>ROUND(I471*H471,2)</f>
        <v>0</v>
      </c>
      <c r="BL471" s="14" t="s">
        <v>2955</v>
      </c>
      <c r="BM471" s="172" t="s">
        <v>3486</v>
      </c>
    </row>
    <row r="472" spans="1:65" s="2" customFormat="1">
      <c r="A472" s="31"/>
      <c r="B472" s="32"/>
      <c r="C472" s="33"/>
      <c r="D472" s="174" t="s">
        <v>143</v>
      </c>
      <c r="E472" s="33"/>
      <c r="F472" s="175" t="s">
        <v>3485</v>
      </c>
      <c r="G472" s="33"/>
      <c r="H472" s="33"/>
      <c r="I472" s="176"/>
      <c r="J472" s="33"/>
      <c r="K472" s="33"/>
      <c r="L472" s="36"/>
      <c r="M472" s="177"/>
      <c r="N472" s="178"/>
      <c r="O472" s="68"/>
      <c r="P472" s="68"/>
      <c r="Q472" s="68"/>
      <c r="R472" s="68"/>
      <c r="S472" s="68"/>
      <c r="T472" s="69"/>
      <c r="U472" s="31"/>
      <c r="V472" s="31"/>
      <c r="W472" s="31"/>
      <c r="X472" s="31"/>
      <c r="Y472" s="31"/>
      <c r="Z472" s="31"/>
      <c r="AA472" s="31"/>
      <c r="AB472" s="31"/>
      <c r="AC472" s="31"/>
      <c r="AD472" s="31"/>
      <c r="AE472" s="31"/>
      <c r="AT472" s="14" t="s">
        <v>143</v>
      </c>
      <c r="AU472" s="14" t="s">
        <v>78</v>
      </c>
    </row>
    <row r="473" spans="1:65" s="2" customFormat="1" ht="21.75" customHeight="1">
      <c r="A473" s="31"/>
      <c r="B473" s="32"/>
      <c r="C473" s="206" t="s">
        <v>1039</v>
      </c>
      <c r="D473" s="206" t="s">
        <v>2897</v>
      </c>
      <c r="E473" s="207" t="s">
        <v>3487</v>
      </c>
      <c r="F473" s="208" t="s">
        <v>3488</v>
      </c>
      <c r="G473" s="209" t="s">
        <v>147</v>
      </c>
      <c r="H473" s="210">
        <v>10</v>
      </c>
      <c r="I473" s="211"/>
      <c r="J473" s="212">
        <f>ROUND(I473*H473,2)</f>
        <v>0</v>
      </c>
      <c r="K473" s="208" t="s">
        <v>139</v>
      </c>
      <c r="L473" s="213"/>
      <c r="M473" s="214" t="s">
        <v>1</v>
      </c>
      <c r="N473" s="215" t="s">
        <v>43</v>
      </c>
      <c r="O473" s="68"/>
      <c r="P473" s="170">
        <f>O473*H473</f>
        <v>0</v>
      </c>
      <c r="Q473" s="170">
        <v>0</v>
      </c>
      <c r="R473" s="170">
        <f>Q473*H473</f>
        <v>0</v>
      </c>
      <c r="S473" s="170">
        <v>0</v>
      </c>
      <c r="T473" s="171">
        <f>S473*H473</f>
        <v>0</v>
      </c>
      <c r="U473" s="31"/>
      <c r="V473" s="31"/>
      <c r="W473" s="31"/>
      <c r="X473" s="31"/>
      <c r="Y473" s="31"/>
      <c r="Z473" s="31"/>
      <c r="AA473" s="31"/>
      <c r="AB473" s="31"/>
      <c r="AC473" s="31"/>
      <c r="AD473" s="31"/>
      <c r="AE473" s="31"/>
      <c r="AR473" s="172" t="s">
        <v>2955</v>
      </c>
      <c r="AT473" s="172" t="s">
        <v>2897</v>
      </c>
      <c r="AU473" s="172" t="s">
        <v>78</v>
      </c>
      <c r="AY473" s="14" t="s">
        <v>141</v>
      </c>
      <c r="BE473" s="173">
        <f>IF(N473="základní",J473,0)</f>
        <v>0</v>
      </c>
      <c r="BF473" s="173">
        <f>IF(N473="snížená",J473,0)</f>
        <v>0</v>
      </c>
      <c r="BG473" s="173">
        <f>IF(N473="zákl. přenesená",J473,0)</f>
        <v>0</v>
      </c>
      <c r="BH473" s="173">
        <f>IF(N473="sníž. přenesená",J473,0)</f>
        <v>0</v>
      </c>
      <c r="BI473" s="173">
        <f>IF(N473="nulová",J473,0)</f>
        <v>0</v>
      </c>
      <c r="BJ473" s="14" t="s">
        <v>86</v>
      </c>
      <c r="BK473" s="173">
        <f>ROUND(I473*H473,2)</f>
        <v>0</v>
      </c>
      <c r="BL473" s="14" t="s">
        <v>2955</v>
      </c>
      <c r="BM473" s="172" t="s">
        <v>3489</v>
      </c>
    </row>
    <row r="474" spans="1:65" s="2" customFormat="1">
      <c r="A474" s="31"/>
      <c r="B474" s="32"/>
      <c r="C474" s="33"/>
      <c r="D474" s="174" t="s">
        <v>143</v>
      </c>
      <c r="E474" s="33"/>
      <c r="F474" s="175" t="s">
        <v>3488</v>
      </c>
      <c r="G474" s="33"/>
      <c r="H474" s="33"/>
      <c r="I474" s="176"/>
      <c r="J474" s="33"/>
      <c r="K474" s="33"/>
      <c r="L474" s="36"/>
      <c r="M474" s="177"/>
      <c r="N474" s="178"/>
      <c r="O474" s="68"/>
      <c r="P474" s="68"/>
      <c r="Q474" s="68"/>
      <c r="R474" s="68"/>
      <c r="S474" s="68"/>
      <c r="T474" s="69"/>
      <c r="U474" s="31"/>
      <c r="V474" s="31"/>
      <c r="W474" s="31"/>
      <c r="X474" s="31"/>
      <c r="Y474" s="31"/>
      <c r="Z474" s="31"/>
      <c r="AA474" s="31"/>
      <c r="AB474" s="31"/>
      <c r="AC474" s="31"/>
      <c r="AD474" s="31"/>
      <c r="AE474" s="31"/>
      <c r="AT474" s="14" t="s">
        <v>143</v>
      </c>
      <c r="AU474" s="14" t="s">
        <v>78</v>
      </c>
    </row>
    <row r="475" spans="1:65" s="2" customFormat="1" ht="16.5" customHeight="1">
      <c r="A475" s="31"/>
      <c r="B475" s="32"/>
      <c r="C475" s="206" t="s">
        <v>1044</v>
      </c>
      <c r="D475" s="206" t="s">
        <v>2897</v>
      </c>
      <c r="E475" s="207" t="s">
        <v>3490</v>
      </c>
      <c r="F475" s="208" t="s">
        <v>3491</v>
      </c>
      <c r="G475" s="209" t="s">
        <v>574</v>
      </c>
      <c r="H475" s="210">
        <v>10</v>
      </c>
      <c r="I475" s="211"/>
      <c r="J475" s="212">
        <f>ROUND(I475*H475,2)</f>
        <v>0</v>
      </c>
      <c r="K475" s="208" t="s">
        <v>139</v>
      </c>
      <c r="L475" s="213"/>
      <c r="M475" s="214" t="s">
        <v>1</v>
      </c>
      <c r="N475" s="215" t="s">
        <v>43</v>
      </c>
      <c r="O475" s="68"/>
      <c r="P475" s="170">
        <f>O475*H475</f>
        <v>0</v>
      </c>
      <c r="Q475" s="170">
        <v>2.5899999999999999E-3</v>
      </c>
      <c r="R475" s="170">
        <f>Q475*H475</f>
        <v>2.5899999999999999E-2</v>
      </c>
      <c r="S475" s="170">
        <v>0</v>
      </c>
      <c r="T475" s="171">
        <f>S475*H475</f>
        <v>0</v>
      </c>
      <c r="U475" s="31"/>
      <c r="V475" s="31"/>
      <c r="W475" s="31"/>
      <c r="X475" s="31"/>
      <c r="Y475" s="31"/>
      <c r="Z475" s="31"/>
      <c r="AA475" s="31"/>
      <c r="AB475" s="31"/>
      <c r="AC475" s="31"/>
      <c r="AD475" s="31"/>
      <c r="AE475" s="31"/>
      <c r="AR475" s="172" t="s">
        <v>2955</v>
      </c>
      <c r="AT475" s="172" t="s">
        <v>2897</v>
      </c>
      <c r="AU475" s="172" t="s">
        <v>78</v>
      </c>
      <c r="AY475" s="14" t="s">
        <v>141</v>
      </c>
      <c r="BE475" s="173">
        <f>IF(N475="základní",J475,0)</f>
        <v>0</v>
      </c>
      <c r="BF475" s="173">
        <f>IF(N475="snížená",J475,0)</f>
        <v>0</v>
      </c>
      <c r="BG475" s="173">
        <f>IF(N475="zákl. přenesená",J475,0)</f>
        <v>0</v>
      </c>
      <c r="BH475" s="173">
        <f>IF(N475="sníž. přenesená",J475,0)</f>
        <v>0</v>
      </c>
      <c r="BI475" s="173">
        <f>IF(N475="nulová",J475,0)</f>
        <v>0</v>
      </c>
      <c r="BJ475" s="14" t="s">
        <v>86</v>
      </c>
      <c r="BK475" s="173">
        <f>ROUND(I475*H475,2)</f>
        <v>0</v>
      </c>
      <c r="BL475" s="14" t="s">
        <v>2955</v>
      </c>
      <c r="BM475" s="172" t="s">
        <v>3492</v>
      </c>
    </row>
    <row r="476" spans="1:65" s="2" customFormat="1">
      <c r="A476" s="31"/>
      <c r="B476" s="32"/>
      <c r="C476" s="33"/>
      <c r="D476" s="174" t="s">
        <v>143</v>
      </c>
      <c r="E476" s="33"/>
      <c r="F476" s="175" t="s">
        <v>3491</v>
      </c>
      <c r="G476" s="33"/>
      <c r="H476" s="33"/>
      <c r="I476" s="176"/>
      <c r="J476" s="33"/>
      <c r="K476" s="33"/>
      <c r="L476" s="36"/>
      <c r="M476" s="177"/>
      <c r="N476" s="178"/>
      <c r="O476" s="68"/>
      <c r="P476" s="68"/>
      <c r="Q476" s="68"/>
      <c r="R476" s="68"/>
      <c r="S476" s="68"/>
      <c r="T476" s="69"/>
      <c r="U476" s="31"/>
      <c r="V476" s="31"/>
      <c r="W476" s="31"/>
      <c r="X476" s="31"/>
      <c r="Y476" s="31"/>
      <c r="Z476" s="31"/>
      <c r="AA476" s="31"/>
      <c r="AB476" s="31"/>
      <c r="AC476" s="31"/>
      <c r="AD476" s="31"/>
      <c r="AE476" s="31"/>
      <c r="AT476" s="14" t="s">
        <v>143</v>
      </c>
      <c r="AU476" s="14" t="s">
        <v>78</v>
      </c>
    </row>
    <row r="477" spans="1:65" s="2" customFormat="1" ht="16.5" customHeight="1">
      <c r="A477" s="31"/>
      <c r="B477" s="32"/>
      <c r="C477" s="206" t="s">
        <v>1049</v>
      </c>
      <c r="D477" s="206" t="s">
        <v>2897</v>
      </c>
      <c r="E477" s="207" t="s">
        <v>3493</v>
      </c>
      <c r="F477" s="208" t="s">
        <v>3494</v>
      </c>
      <c r="G477" s="209" t="s">
        <v>574</v>
      </c>
      <c r="H477" s="210">
        <v>10</v>
      </c>
      <c r="I477" s="211"/>
      <c r="J477" s="212">
        <f>ROUND(I477*H477,2)</f>
        <v>0</v>
      </c>
      <c r="K477" s="208" t="s">
        <v>139</v>
      </c>
      <c r="L477" s="213"/>
      <c r="M477" s="214" t="s">
        <v>1</v>
      </c>
      <c r="N477" s="215" t="s">
        <v>43</v>
      </c>
      <c r="O477" s="68"/>
      <c r="P477" s="170">
        <f>O477*H477</f>
        <v>0</v>
      </c>
      <c r="Q477" s="170">
        <v>4.1799999999999997E-3</v>
      </c>
      <c r="R477" s="170">
        <f>Q477*H477</f>
        <v>4.1799999999999997E-2</v>
      </c>
      <c r="S477" s="170">
        <v>0</v>
      </c>
      <c r="T477" s="171">
        <f>S477*H477</f>
        <v>0</v>
      </c>
      <c r="U477" s="31"/>
      <c r="V477" s="31"/>
      <c r="W477" s="31"/>
      <c r="X477" s="31"/>
      <c r="Y477" s="31"/>
      <c r="Z477" s="31"/>
      <c r="AA477" s="31"/>
      <c r="AB477" s="31"/>
      <c r="AC477" s="31"/>
      <c r="AD477" s="31"/>
      <c r="AE477" s="31"/>
      <c r="AR477" s="172" t="s">
        <v>2955</v>
      </c>
      <c r="AT477" s="172" t="s">
        <v>2897</v>
      </c>
      <c r="AU477" s="172" t="s">
        <v>78</v>
      </c>
      <c r="AY477" s="14" t="s">
        <v>141</v>
      </c>
      <c r="BE477" s="173">
        <f>IF(N477="základní",J477,0)</f>
        <v>0</v>
      </c>
      <c r="BF477" s="173">
        <f>IF(N477="snížená",J477,0)</f>
        <v>0</v>
      </c>
      <c r="BG477" s="173">
        <f>IF(N477="zákl. přenesená",J477,0)</f>
        <v>0</v>
      </c>
      <c r="BH477" s="173">
        <f>IF(N477="sníž. přenesená",J477,0)</f>
        <v>0</v>
      </c>
      <c r="BI477" s="173">
        <f>IF(N477="nulová",J477,0)</f>
        <v>0</v>
      </c>
      <c r="BJ477" s="14" t="s">
        <v>86</v>
      </c>
      <c r="BK477" s="173">
        <f>ROUND(I477*H477,2)</f>
        <v>0</v>
      </c>
      <c r="BL477" s="14" t="s">
        <v>2955</v>
      </c>
      <c r="BM477" s="172" t="s">
        <v>3495</v>
      </c>
    </row>
    <row r="478" spans="1:65" s="2" customFormat="1">
      <c r="A478" s="31"/>
      <c r="B478" s="32"/>
      <c r="C478" s="33"/>
      <c r="D478" s="174" t="s">
        <v>143</v>
      </c>
      <c r="E478" s="33"/>
      <c r="F478" s="175" t="s">
        <v>3494</v>
      </c>
      <c r="G478" s="33"/>
      <c r="H478" s="33"/>
      <c r="I478" s="176"/>
      <c r="J478" s="33"/>
      <c r="K478" s="33"/>
      <c r="L478" s="36"/>
      <c r="M478" s="177"/>
      <c r="N478" s="178"/>
      <c r="O478" s="68"/>
      <c r="P478" s="68"/>
      <c r="Q478" s="68"/>
      <c r="R478" s="68"/>
      <c r="S478" s="68"/>
      <c r="T478" s="69"/>
      <c r="U478" s="31"/>
      <c r="V478" s="31"/>
      <c r="W478" s="31"/>
      <c r="X478" s="31"/>
      <c r="Y478" s="31"/>
      <c r="Z478" s="31"/>
      <c r="AA478" s="31"/>
      <c r="AB478" s="31"/>
      <c r="AC478" s="31"/>
      <c r="AD478" s="31"/>
      <c r="AE478" s="31"/>
      <c r="AT478" s="14" t="s">
        <v>143</v>
      </c>
      <c r="AU478" s="14" t="s">
        <v>78</v>
      </c>
    </row>
    <row r="479" spans="1:65" s="2" customFormat="1" ht="16.5" customHeight="1">
      <c r="A479" s="31"/>
      <c r="B479" s="32"/>
      <c r="C479" s="206" t="s">
        <v>1054</v>
      </c>
      <c r="D479" s="206" t="s">
        <v>2897</v>
      </c>
      <c r="E479" s="207" t="s">
        <v>3496</v>
      </c>
      <c r="F479" s="208" t="s">
        <v>3497</v>
      </c>
      <c r="G479" s="209" t="s">
        <v>574</v>
      </c>
      <c r="H479" s="210">
        <v>10</v>
      </c>
      <c r="I479" s="211"/>
      <c r="J479" s="212">
        <f>ROUND(I479*H479,2)</f>
        <v>0</v>
      </c>
      <c r="K479" s="208" t="s">
        <v>139</v>
      </c>
      <c r="L479" s="213"/>
      <c r="M479" s="214" t="s">
        <v>1</v>
      </c>
      <c r="N479" s="215" t="s">
        <v>43</v>
      </c>
      <c r="O479" s="68"/>
      <c r="P479" s="170">
        <f>O479*H479</f>
        <v>0</v>
      </c>
      <c r="Q479" s="170">
        <v>7.1300000000000001E-3</v>
      </c>
      <c r="R479" s="170">
        <f>Q479*H479</f>
        <v>7.1300000000000002E-2</v>
      </c>
      <c r="S479" s="170">
        <v>0</v>
      </c>
      <c r="T479" s="171">
        <f>S479*H479</f>
        <v>0</v>
      </c>
      <c r="U479" s="31"/>
      <c r="V479" s="31"/>
      <c r="W479" s="31"/>
      <c r="X479" s="31"/>
      <c r="Y479" s="31"/>
      <c r="Z479" s="31"/>
      <c r="AA479" s="31"/>
      <c r="AB479" s="31"/>
      <c r="AC479" s="31"/>
      <c r="AD479" s="31"/>
      <c r="AE479" s="31"/>
      <c r="AR479" s="172" t="s">
        <v>2955</v>
      </c>
      <c r="AT479" s="172" t="s">
        <v>2897</v>
      </c>
      <c r="AU479" s="172" t="s">
        <v>78</v>
      </c>
      <c r="AY479" s="14" t="s">
        <v>141</v>
      </c>
      <c r="BE479" s="173">
        <f>IF(N479="základní",J479,0)</f>
        <v>0</v>
      </c>
      <c r="BF479" s="173">
        <f>IF(N479="snížená",J479,0)</f>
        <v>0</v>
      </c>
      <c r="BG479" s="173">
        <f>IF(N479="zákl. přenesená",J479,0)</f>
        <v>0</v>
      </c>
      <c r="BH479" s="173">
        <f>IF(N479="sníž. přenesená",J479,0)</f>
        <v>0</v>
      </c>
      <c r="BI479" s="173">
        <f>IF(N479="nulová",J479,0)</f>
        <v>0</v>
      </c>
      <c r="BJ479" s="14" t="s">
        <v>86</v>
      </c>
      <c r="BK479" s="173">
        <f>ROUND(I479*H479,2)</f>
        <v>0</v>
      </c>
      <c r="BL479" s="14" t="s">
        <v>2955</v>
      </c>
      <c r="BM479" s="172" t="s">
        <v>3498</v>
      </c>
    </row>
    <row r="480" spans="1:65" s="2" customFormat="1">
      <c r="A480" s="31"/>
      <c r="B480" s="32"/>
      <c r="C480" s="33"/>
      <c r="D480" s="174" t="s">
        <v>143</v>
      </c>
      <c r="E480" s="33"/>
      <c r="F480" s="175" t="s">
        <v>3497</v>
      </c>
      <c r="G480" s="33"/>
      <c r="H480" s="33"/>
      <c r="I480" s="176"/>
      <c r="J480" s="33"/>
      <c r="K480" s="33"/>
      <c r="L480" s="36"/>
      <c r="M480" s="177"/>
      <c r="N480" s="178"/>
      <c r="O480" s="68"/>
      <c r="P480" s="68"/>
      <c r="Q480" s="68"/>
      <c r="R480" s="68"/>
      <c r="S480" s="68"/>
      <c r="T480" s="69"/>
      <c r="U480" s="31"/>
      <c r="V480" s="31"/>
      <c r="W480" s="31"/>
      <c r="X480" s="31"/>
      <c r="Y480" s="31"/>
      <c r="Z480" s="31"/>
      <c r="AA480" s="31"/>
      <c r="AB480" s="31"/>
      <c r="AC480" s="31"/>
      <c r="AD480" s="31"/>
      <c r="AE480" s="31"/>
      <c r="AT480" s="14" t="s">
        <v>143</v>
      </c>
      <c r="AU480" s="14" t="s">
        <v>78</v>
      </c>
    </row>
    <row r="481" spans="1:65" s="2" customFormat="1" ht="16.5" customHeight="1">
      <c r="A481" s="31"/>
      <c r="B481" s="32"/>
      <c r="C481" s="206" t="s">
        <v>1059</v>
      </c>
      <c r="D481" s="206" t="s">
        <v>2897</v>
      </c>
      <c r="E481" s="207" t="s">
        <v>3499</v>
      </c>
      <c r="F481" s="208" t="s">
        <v>3500</v>
      </c>
      <c r="G481" s="209" t="s">
        <v>574</v>
      </c>
      <c r="H481" s="210">
        <v>10</v>
      </c>
      <c r="I481" s="211"/>
      <c r="J481" s="212">
        <f>ROUND(I481*H481,2)</f>
        <v>0</v>
      </c>
      <c r="K481" s="208" t="s">
        <v>139</v>
      </c>
      <c r="L481" s="213"/>
      <c r="M481" s="214" t="s">
        <v>1</v>
      </c>
      <c r="N481" s="215" t="s">
        <v>43</v>
      </c>
      <c r="O481" s="68"/>
      <c r="P481" s="170">
        <f>O481*H481</f>
        <v>0</v>
      </c>
      <c r="Q481" s="170">
        <v>1.094E-2</v>
      </c>
      <c r="R481" s="170">
        <f>Q481*H481</f>
        <v>0.1094</v>
      </c>
      <c r="S481" s="170">
        <v>0</v>
      </c>
      <c r="T481" s="171">
        <f>S481*H481</f>
        <v>0</v>
      </c>
      <c r="U481" s="31"/>
      <c r="V481" s="31"/>
      <c r="W481" s="31"/>
      <c r="X481" s="31"/>
      <c r="Y481" s="31"/>
      <c r="Z481" s="31"/>
      <c r="AA481" s="31"/>
      <c r="AB481" s="31"/>
      <c r="AC481" s="31"/>
      <c r="AD481" s="31"/>
      <c r="AE481" s="31"/>
      <c r="AR481" s="172" t="s">
        <v>2955</v>
      </c>
      <c r="AT481" s="172" t="s">
        <v>2897</v>
      </c>
      <c r="AU481" s="172" t="s">
        <v>78</v>
      </c>
      <c r="AY481" s="14" t="s">
        <v>141</v>
      </c>
      <c r="BE481" s="173">
        <f>IF(N481="základní",J481,0)</f>
        <v>0</v>
      </c>
      <c r="BF481" s="173">
        <f>IF(N481="snížená",J481,0)</f>
        <v>0</v>
      </c>
      <c r="BG481" s="173">
        <f>IF(N481="zákl. přenesená",J481,0)</f>
        <v>0</v>
      </c>
      <c r="BH481" s="173">
        <f>IF(N481="sníž. přenesená",J481,0)</f>
        <v>0</v>
      </c>
      <c r="BI481" s="173">
        <f>IF(N481="nulová",J481,0)</f>
        <v>0</v>
      </c>
      <c r="BJ481" s="14" t="s">
        <v>86</v>
      </c>
      <c r="BK481" s="173">
        <f>ROUND(I481*H481,2)</f>
        <v>0</v>
      </c>
      <c r="BL481" s="14" t="s">
        <v>2955</v>
      </c>
      <c r="BM481" s="172" t="s">
        <v>3501</v>
      </c>
    </row>
    <row r="482" spans="1:65" s="2" customFormat="1">
      <c r="A482" s="31"/>
      <c r="B482" s="32"/>
      <c r="C482" s="33"/>
      <c r="D482" s="174" t="s">
        <v>143</v>
      </c>
      <c r="E482" s="33"/>
      <c r="F482" s="175" t="s">
        <v>3500</v>
      </c>
      <c r="G482" s="33"/>
      <c r="H482" s="33"/>
      <c r="I482" s="176"/>
      <c r="J482" s="33"/>
      <c r="K482" s="33"/>
      <c r="L482" s="36"/>
      <c r="M482" s="177"/>
      <c r="N482" s="178"/>
      <c r="O482" s="68"/>
      <c r="P482" s="68"/>
      <c r="Q482" s="68"/>
      <c r="R482" s="68"/>
      <c r="S482" s="68"/>
      <c r="T482" s="69"/>
      <c r="U482" s="31"/>
      <c r="V482" s="31"/>
      <c r="W482" s="31"/>
      <c r="X482" s="31"/>
      <c r="Y482" s="31"/>
      <c r="Z482" s="31"/>
      <c r="AA482" s="31"/>
      <c r="AB482" s="31"/>
      <c r="AC482" s="31"/>
      <c r="AD482" s="31"/>
      <c r="AE482" s="31"/>
      <c r="AT482" s="14" t="s">
        <v>143</v>
      </c>
      <c r="AU482" s="14" t="s">
        <v>78</v>
      </c>
    </row>
    <row r="483" spans="1:65" s="2" customFormat="1" ht="16.5" customHeight="1">
      <c r="A483" s="31"/>
      <c r="B483" s="32"/>
      <c r="C483" s="206" t="s">
        <v>1064</v>
      </c>
      <c r="D483" s="206" t="s">
        <v>2897</v>
      </c>
      <c r="E483" s="207" t="s">
        <v>3502</v>
      </c>
      <c r="F483" s="208" t="s">
        <v>3503</v>
      </c>
      <c r="G483" s="209" t="s">
        <v>574</v>
      </c>
      <c r="H483" s="210">
        <v>10</v>
      </c>
      <c r="I483" s="211"/>
      <c r="J483" s="212">
        <f>ROUND(I483*H483,2)</f>
        <v>0</v>
      </c>
      <c r="K483" s="208" t="s">
        <v>139</v>
      </c>
      <c r="L483" s="213"/>
      <c r="M483" s="214" t="s">
        <v>1</v>
      </c>
      <c r="N483" s="215" t="s">
        <v>43</v>
      </c>
      <c r="O483" s="68"/>
      <c r="P483" s="170">
        <f>O483*H483</f>
        <v>0</v>
      </c>
      <c r="Q483" s="170">
        <v>1.823E-2</v>
      </c>
      <c r="R483" s="170">
        <f>Q483*H483</f>
        <v>0.18229999999999999</v>
      </c>
      <c r="S483" s="170">
        <v>0</v>
      </c>
      <c r="T483" s="171">
        <f>S483*H483</f>
        <v>0</v>
      </c>
      <c r="U483" s="31"/>
      <c r="V483" s="31"/>
      <c r="W483" s="31"/>
      <c r="X483" s="31"/>
      <c r="Y483" s="31"/>
      <c r="Z483" s="31"/>
      <c r="AA483" s="31"/>
      <c r="AB483" s="31"/>
      <c r="AC483" s="31"/>
      <c r="AD483" s="31"/>
      <c r="AE483" s="31"/>
      <c r="AR483" s="172" t="s">
        <v>2955</v>
      </c>
      <c r="AT483" s="172" t="s">
        <v>2897</v>
      </c>
      <c r="AU483" s="172" t="s">
        <v>78</v>
      </c>
      <c r="AY483" s="14" t="s">
        <v>141</v>
      </c>
      <c r="BE483" s="173">
        <f>IF(N483="základní",J483,0)</f>
        <v>0</v>
      </c>
      <c r="BF483" s="173">
        <f>IF(N483="snížená",J483,0)</f>
        <v>0</v>
      </c>
      <c r="BG483" s="173">
        <f>IF(N483="zákl. přenesená",J483,0)</f>
        <v>0</v>
      </c>
      <c r="BH483" s="173">
        <f>IF(N483="sníž. přenesená",J483,0)</f>
        <v>0</v>
      </c>
      <c r="BI483" s="173">
        <f>IF(N483="nulová",J483,0)</f>
        <v>0</v>
      </c>
      <c r="BJ483" s="14" t="s">
        <v>86</v>
      </c>
      <c r="BK483" s="173">
        <f>ROUND(I483*H483,2)</f>
        <v>0</v>
      </c>
      <c r="BL483" s="14" t="s">
        <v>2955</v>
      </c>
      <c r="BM483" s="172" t="s">
        <v>3504</v>
      </c>
    </row>
    <row r="484" spans="1:65" s="2" customFormat="1">
      <c r="A484" s="31"/>
      <c r="B484" s="32"/>
      <c r="C484" s="33"/>
      <c r="D484" s="174" t="s">
        <v>143</v>
      </c>
      <c r="E484" s="33"/>
      <c r="F484" s="175" t="s">
        <v>3503</v>
      </c>
      <c r="G484" s="33"/>
      <c r="H484" s="33"/>
      <c r="I484" s="176"/>
      <c r="J484" s="33"/>
      <c r="K484" s="33"/>
      <c r="L484" s="36"/>
      <c r="M484" s="177"/>
      <c r="N484" s="178"/>
      <c r="O484" s="68"/>
      <c r="P484" s="68"/>
      <c r="Q484" s="68"/>
      <c r="R484" s="68"/>
      <c r="S484" s="68"/>
      <c r="T484" s="69"/>
      <c r="U484" s="31"/>
      <c r="V484" s="31"/>
      <c r="W484" s="31"/>
      <c r="X484" s="31"/>
      <c r="Y484" s="31"/>
      <c r="Z484" s="31"/>
      <c r="AA484" s="31"/>
      <c r="AB484" s="31"/>
      <c r="AC484" s="31"/>
      <c r="AD484" s="31"/>
      <c r="AE484" s="31"/>
      <c r="AT484" s="14" t="s">
        <v>143</v>
      </c>
      <c r="AU484" s="14" t="s">
        <v>78</v>
      </c>
    </row>
    <row r="485" spans="1:65" s="2" customFormat="1" ht="24.2" customHeight="1">
      <c r="A485" s="31"/>
      <c r="B485" s="32"/>
      <c r="C485" s="206" t="s">
        <v>1069</v>
      </c>
      <c r="D485" s="206" t="s">
        <v>2897</v>
      </c>
      <c r="E485" s="207" t="s">
        <v>3505</v>
      </c>
      <c r="F485" s="208" t="s">
        <v>3506</v>
      </c>
      <c r="G485" s="209" t="s">
        <v>147</v>
      </c>
      <c r="H485" s="210">
        <v>10</v>
      </c>
      <c r="I485" s="211"/>
      <c r="J485" s="212">
        <f>ROUND(I485*H485,2)</f>
        <v>0</v>
      </c>
      <c r="K485" s="208" t="s">
        <v>139</v>
      </c>
      <c r="L485" s="213"/>
      <c r="M485" s="214" t="s">
        <v>1</v>
      </c>
      <c r="N485" s="215" t="s">
        <v>43</v>
      </c>
      <c r="O485" s="68"/>
      <c r="P485" s="170">
        <f>O485*H485</f>
        <v>0</v>
      </c>
      <c r="Q485" s="170">
        <v>5.3299999999999997E-3</v>
      </c>
      <c r="R485" s="170">
        <f>Q485*H485</f>
        <v>5.33E-2</v>
      </c>
      <c r="S485" s="170">
        <v>0</v>
      </c>
      <c r="T485" s="171">
        <f>S485*H485</f>
        <v>0</v>
      </c>
      <c r="U485" s="31"/>
      <c r="V485" s="31"/>
      <c r="W485" s="31"/>
      <c r="X485" s="31"/>
      <c r="Y485" s="31"/>
      <c r="Z485" s="31"/>
      <c r="AA485" s="31"/>
      <c r="AB485" s="31"/>
      <c r="AC485" s="31"/>
      <c r="AD485" s="31"/>
      <c r="AE485" s="31"/>
      <c r="AR485" s="172" t="s">
        <v>2955</v>
      </c>
      <c r="AT485" s="172" t="s">
        <v>2897</v>
      </c>
      <c r="AU485" s="172" t="s">
        <v>78</v>
      </c>
      <c r="AY485" s="14" t="s">
        <v>141</v>
      </c>
      <c r="BE485" s="173">
        <f>IF(N485="základní",J485,0)</f>
        <v>0</v>
      </c>
      <c r="BF485" s="173">
        <f>IF(N485="snížená",J485,0)</f>
        <v>0</v>
      </c>
      <c r="BG485" s="173">
        <f>IF(N485="zákl. přenesená",J485,0)</f>
        <v>0</v>
      </c>
      <c r="BH485" s="173">
        <f>IF(N485="sníž. přenesená",J485,0)</f>
        <v>0</v>
      </c>
      <c r="BI485" s="173">
        <f>IF(N485="nulová",J485,0)</f>
        <v>0</v>
      </c>
      <c r="BJ485" s="14" t="s">
        <v>86</v>
      </c>
      <c r="BK485" s="173">
        <f>ROUND(I485*H485,2)</f>
        <v>0</v>
      </c>
      <c r="BL485" s="14" t="s">
        <v>2955</v>
      </c>
      <c r="BM485" s="172" t="s">
        <v>3507</v>
      </c>
    </row>
    <row r="486" spans="1:65" s="2" customFormat="1" ht="19.5">
      <c r="A486" s="31"/>
      <c r="B486" s="32"/>
      <c r="C486" s="33"/>
      <c r="D486" s="174" t="s">
        <v>143</v>
      </c>
      <c r="E486" s="33"/>
      <c r="F486" s="175" t="s">
        <v>3506</v>
      </c>
      <c r="G486" s="33"/>
      <c r="H486" s="33"/>
      <c r="I486" s="176"/>
      <c r="J486" s="33"/>
      <c r="K486" s="33"/>
      <c r="L486" s="36"/>
      <c r="M486" s="177"/>
      <c r="N486" s="178"/>
      <c r="O486" s="68"/>
      <c r="P486" s="68"/>
      <c r="Q486" s="68"/>
      <c r="R486" s="68"/>
      <c r="S486" s="68"/>
      <c r="T486" s="69"/>
      <c r="U486" s="31"/>
      <c r="V486" s="31"/>
      <c r="W486" s="31"/>
      <c r="X486" s="31"/>
      <c r="Y486" s="31"/>
      <c r="Z486" s="31"/>
      <c r="AA486" s="31"/>
      <c r="AB486" s="31"/>
      <c r="AC486" s="31"/>
      <c r="AD486" s="31"/>
      <c r="AE486" s="31"/>
      <c r="AT486" s="14" t="s">
        <v>143</v>
      </c>
      <c r="AU486" s="14" t="s">
        <v>78</v>
      </c>
    </row>
    <row r="487" spans="1:65" s="2" customFormat="1" ht="24.2" customHeight="1">
      <c r="A487" s="31"/>
      <c r="B487" s="32"/>
      <c r="C487" s="206" t="s">
        <v>1075</v>
      </c>
      <c r="D487" s="206" t="s">
        <v>2897</v>
      </c>
      <c r="E487" s="207" t="s">
        <v>3508</v>
      </c>
      <c r="F487" s="208" t="s">
        <v>3509</v>
      </c>
      <c r="G487" s="209" t="s">
        <v>147</v>
      </c>
      <c r="H487" s="210">
        <v>10</v>
      </c>
      <c r="I487" s="211"/>
      <c r="J487" s="212">
        <f>ROUND(I487*H487,2)</f>
        <v>0</v>
      </c>
      <c r="K487" s="208" t="s">
        <v>139</v>
      </c>
      <c r="L487" s="213"/>
      <c r="M487" s="214" t="s">
        <v>1</v>
      </c>
      <c r="N487" s="215" t="s">
        <v>43</v>
      </c>
      <c r="O487" s="68"/>
      <c r="P487" s="170">
        <f>O487*H487</f>
        <v>0</v>
      </c>
      <c r="Q487" s="170">
        <v>1.17E-2</v>
      </c>
      <c r="R487" s="170">
        <f>Q487*H487</f>
        <v>0.11700000000000001</v>
      </c>
      <c r="S487" s="170">
        <v>0</v>
      </c>
      <c r="T487" s="171">
        <f>S487*H487</f>
        <v>0</v>
      </c>
      <c r="U487" s="31"/>
      <c r="V487" s="31"/>
      <c r="W487" s="31"/>
      <c r="X487" s="31"/>
      <c r="Y487" s="31"/>
      <c r="Z487" s="31"/>
      <c r="AA487" s="31"/>
      <c r="AB487" s="31"/>
      <c r="AC487" s="31"/>
      <c r="AD487" s="31"/>
      <c r="AE487" s="31"/>
      <c r="AR487" s="172" t="s">
        <v>2955</v>
      </c>
      <c r="AT487" s="172" t="s">
        <v>2897</v>
      </c>
      <c r="AU487" s="172" t="s">
        <v>78</v>
      </c>
      <c r="AY487" s="14" t="s">
        <v>141</v>
      </c>
      <c r="BE487" s="173">
        <f>IF(N487="základní",J487,0)</f>
        <v>0</v>
      </c>
      <c r="BF487" s="173">
        <f>IF(N487="snížená",J487,0)</f>
        <v>0</v>
      </c>
      <c r="BG487" s="173">
        <f>IF(N487="zákl. přenesená",J487,0)</f>
        <v>0</v>
      </c>
      <c r="BH487" s="173">
        <f>IF(N487="sníž. přenesená",J487,0)</f>
        <v>0</v>
      </c>
      <c r="BI487" s="173">
        <f>IF(N487="nulová",J487,0)</f>
        <v>0</v>
      </c>
      <c r="BJ487" s="14" t="s">
        <v>86</v>
      </c>
      <c r="BK487" s="173">
        <f>ROUND(I487*H487,2)</f>
        <v>0</v>
      </c>
      <c r="BL487" s="14" t="s">
        <v>2955</v>
      </c>
      <c r="BM487" s="172" t="s">
        <v>3510</v>
      </c>
    </row>
    <row r="488" spans="1:65" s="2" customFormat="1" ht="19.5">
      <c r="A488" s="31"/>
      <c r="B488" s="32"/>
      <c r="C488" s="33"/>
      <c r="D488" s="174" t="s">
        <v>143</v>
      </c>
      <c r="E488" s="33"/>
      <c r="F488" s="175" t="s">
        <v>3509</v>
      </c>
      <c r="G488" s="33"/>
      <c r="H488" s="33"/>
      <c r="I488" s="176"/>
      <c r="J488" s="33"/>
      <c r="K488" s="33"/>
      <c r="L488" s="36"/>
      <c r="M488" s="177"/>
      <c r="N488" s="178"/>
      <c r="O488" s="68"/>
      <c r="P488" s="68"/>
      <c r="Q488" s="68"/>
      <c r="R488" s="68"/>
      <c r="S488" s="68"/>
      <c r="T488" s="69"/>
      <c r="U488" s="31"/>
      <c r="V488" s="31"/>
      <c r="W488" s="31"/>
      <c r="X488" s="31"/>
      <c r="Y488" s="31"/>
      <c r="Z488" s="31"/>
      <c r="AA488" s="31"/>
      <c r="AB488" s="31"/>
      <c r="AC488" s="31"/>
      <c r="AD488" s="31"/>
      <c r="AE488" s="31"/>
      <c r="AT488" s="14" t="s">
        <v>143</v>
      </c>
      <c r="AU488" s="14" t="s">
        <v>78</v>
      </c>
    </row>
    <row r="489" spans="1:65" s="2" customFormat="1" ht="24.2" customHeight="1">
      <c r="A489" s="31"/>
      <c r="B489" s="32"/>
      <c r="C489" s="206" t="s">
        <v>1080</v>
      </c>
      <c r="D489" s="206" t="s">
        <v>2897</v>
      </c>
      <c r="E489" s="207" t="s">
        <v>3511</v>
      </c>
      <c r="F489" s="208" t="s">
        <v>3512</v>
      </c>
      <c r="G489" s="209" t="s">
        <v>574</v>
      </c>
      <c r="H489" s="210">
        <v>10</v>
      </c>
      <c r="I489" s="211"/>
      <c r="J489" s="212">
        <f>ROUND(I489*H489,2)</f>
        <v>0</v>
      </c>
      <c r="K489" s="208" t="s">
        <v>139</v>
      </c>
      <c r="L489" s="213"/>
      <c r="M489" s="214" t="s">
        <v>1</v>
      </c>
      <c r="N489" s="215" t="s">
        <v>43</v>
      </c>
      <c r="O489" s="68"/>
      <c r="P489" s="170">
        <f>O489*H489</f>
        <v>0</v>
      </c>
      <c r="Q489" s="170">
        <v>3.3500000000000001E-3</v>
      </c>
      <c r="R489" s="170">
        <f>Q489*H489</f>
        <v>3.3500000000000002E-2</v>
      </c>
      <c r="S489" s="170">
        <v>0</v>
      </c>
      <c r="T489" s="171">
        <f>S489*H489</f>
        <v>0</v>
      </c>
      <c r="U489" s="31"/>
      <c r="V489" s="31"/>
      <c r="W489" s="31"/>
      <c r="X489" s="31"/>
      <c r="Y489" s="31"/>
      <c r="Z489" s="31"/>
      <c r="AA489" s="31"/>
      <c r="AB489" s="31"/>
      <c r="AC489" s="31"/>
      <c r="AD489" s="31"/>
      <c r="AE489" s="31"/>
      <c r="AR489" s="172" t="s">
        <v>2955</v>
      </c>
      <c r="AT489" s="172" t="s">
        <v>2897</v>
      </c>
      <c r="AU489" s="172" t="s">
        <v>78</v>
      </c>
      <c r="AY489" s="14" t="s">
        <v>141</v>
      </c>
      <c r="BE489" s="173">
        <f>IF(N489="základní",J489,0)</f>
        <v>0</v>
      </c>
      <c r="BF489" s="173">
        <f>IF(N489="snížená",J489,0)</f>
        <v>0</v>
      </c>
      <c r="BG489" s="173">
        <f>IF(N489="zákl. přenesená",J489,0)</f>
        <v>0</v>
      </c>
      <c r="BH489" s="173">
        <f>IF(N489="sníž. přenesená",J489,0)</f>
        <v>0</v>
      </c>
      <c r="BI489" s="173">
        <f>IF(N489="nulová",J489,0)</f>
        <v>0</v>
      </c>
      <c r="BJ489" s="14" t="s">
        <v>86</v>
      </c>
      <c r="BK489" s="173">
        <f>ROUND(I489*H489,2)</f>
        <v>0</v>
      </c>
      <c r="BL489" s="14" t="s">
        <v>2955</v>
      </c>
      <c r="BM489" s="172" t="s">
        <v>3513</v>
      </c>
    </row>
    <row r="490" spans="1:65" s="2" customFormat="1">
      <c r="A490" s="31"/>
      <c r="B490" s="32"/>
      <c r="C490" s="33"/>
      <c r="D490" s="174" t="s">
        <v>143</v>
      </c>
      <c r="E490" s="33"/>
      <c r="F490" s="175" t="s">
        <v>3512</v>
      </c>
      <c r="G490" s="33"/>
      <c r="H490" s="33"/>
      <c r="I490" s="176"/>
      <c r="J490" s="33"/>
      <c r="K490" s="33"/>
      <c r="L490" s="36"/>
      <c r="M490" s="177"/>
      <c r="N490" s="178"/>
      <c r="O490" s="68"/>
      <c r="P490" s="68"/>
      <c r="Q490" s="68"/>
      <c r="R490" s="68"/>
      <c r="S490" s="68"/>
      <c r="T490" s="69"/>
      <c r="U490" s="31"/>
      <c r="V490" s="31"/>
      <c r="W490" s="31"/>
      <c r="X490" s="31"/>
      <c r="Y490" s="31"/>
      <c r="Z490" s="31"/>
      <c r="AA490" s="31"/>
      <c r="AB490" s="31"/>
      <c r="AC490" s="31"/>
      <c r="AD490" s="31"/>
      <c r="AE490" s="31"/>
      <c r="AT490" s="14" t="s">
        <v>143</v>
      </c>
      <c r="AU490" s="14" t="s">
        <v>78</v>
      </c>
    </row>
    <row r="491" spans="1:65" s="2" customFormat="1" ht="24.2" customHeight="1">
      <c r="A491" s="31"/>
      <c r="B491" s="32"/>
      <c r="C491" s="206" t="s">
        <v>1085</v>
      </c>
      <c r="D491" s="206" t="s">
        <v>2897</v>
      </c>
      <c r="E491" s="207" t="s">
        <v>3514</v>
      </c>
      <c r="F491" s="208" t="s">
        <v>3515</v>
      </c>
      <c r="G491" s="209" t="s">
        <v>574</v>
      </c>
      <c r="H491" s="210">
        <v>10</v>
      </c>
      <c r="I491" s="211"/>
      <c r="J491" s="212">
        <f>ROUND(I491*H491,2)</f>
        <v>0</v>
      </c>
      <c r="K491" s="208" t="s">
        <v>139</v>
      </c>
      <c r="L491" s="213"/>
      <c r="M491" s="214" t="s">
        <v>1</v>
      </c>
      <c r="N491" s="215" t="s">
        <v>43</v>
      </c>
      <c r="O491" s="68"/>
      <c r="P491" s="170">
        <f>O491*H491</f>
        <v>0</v>
      </c>
      <c r="Q491" s="170">
        <v>1.035E-2</v>
      </c>
      <c r="R491" s="170">
        <f>Q491*H491</f>
        <v>0.10349999999999999</v>
      </c>
      <c r="S491" s="170">
        <v>0</v>
      </c>
      <c r="T491" s="171">
        <f>S491*H491</f>
        <v>0</v>
      </c>
      <c r="U491" s="31"/>
      <c r="V491" s="31"/>
      <c r="W491" s="31"/>
      <c r="X491" s="31"/>
      <c r="Y491" s="31"/>
      <c r="Z491" s="31"/>
      <c r="AA491" s="31"/>
      <c r="AB491" s="31"/>
      <c r="AC491" s="31"/>
      <c r="AD491" s="31"/>
      <c r="AE491" s="31"/>
      <c r="AR491" s="172" t="s">
        <v>2955</v>
      </c>
      <c r="AT491" s="172" t="s">
        <v>2897</v>
      </c>
      <c r="AU491" s="172" t="s">
        <v>78</v>
      </c>
      <c r="AY491" s="14" t="s">
        <v>141</v>
      </c>
      <c r="BE491" s="173">
        <f>IF(N491="základní",J491,0)</f>
        <v>0</v>
      </c>
      <c r="BF491" s="173">
        <f>IF(N491="snížená",J491,0)</f>
        <v>0</v>
      </c>
      <c r="BG491" s="173">
        <f>IF(N491="zákl. přenesená",J491,0)</f>
        <v>0</v>
      </c>
      <c r="BH491" s="173">
        <f>IF(N491="sníž. přenesená",J491,0)</f>
        <v>0</v>
      </c>
      <c r="BI491" s="173">
        <f>IF(N491="nulová",J491,0)</f>
        <v>0</v>
      </c>
      <c r="BJ491" s="14" t="s">
        <v>86</v>
      </c>
      <c r="BK491" s="173">
        <f>ROUND(I491*H491,2)</f>
        <v>0</v>
      </c>
      <c r="BL491" s="14" t="s">
        <v>2955</v>
      </c>
      <c r="BM491" s="172" t="s">
        <v>3516</v>
      </c>
    </row>
    <row r="492" spans="1:65" s="2" customFormat="1">
      <c r="A492" s="31"/>
      <c r="B492" s="32"/>
      <c r="C492" s="33"/>
      <c r="D492" s="174" t="s">
        <v>143</v>
      </c>
      <c r="E492" s="33"/>
      <c r="F492" s="175" t="s">
        <v>3515</v>
      </c>
      <c r="G492" s="33"/>
      <c r="H492" s="33"/>
      <c r="I492" s="176"/>
      <c r="J492" s="33"/>
      <c r="K492" s="33"/>
      <c r="L492" s="36"/>
      <c r="M492" s="177"/>
      <c r="N492" s="178"/>
      <c r="O492" s="68"/>
      <c r="P492" s="68"/>
      <c r="Q492" s="68"/>
      <c r="R492" s="68"/>
      <c r="S492" s="68"/>
      <c r="T492" s="69"/>
      <c r="U492" s="31"/>
      <c r="V492" s="31"/>
      <c r="W492" s="31"/>
      <c r="X492" s="31"/>
      <c r="Y492" s="31"/>
      <c r="Z492" s="31"/>
      <c r="AA492" s="31"/>
      <c r="AB492" s="31"/>
      <c r="AC492" s="31"/>
      <c r="AD492" s="31"/>
      <c r="AE492" s="31"/>
      <c r="AT492" s="14" t="s">
        <v>143</v>
      </c>
      <c r="AU492" s="14" t="s">
        <v>78</v>
      </c>
    </row>
    <row r="493" spans="1:65" s="2" customFormat="1" ht="24.2" customHeight="1">
      <c r="A493" s="31"/>
      <c r="B493" s="32"/>
      <c r="C493" s="206" t="s">
        <v>1090</v>
      </c>
      <c r="D493" s="206" t="s">
        <v>2897</v>
      </c>
      <c r="E493" s="207" t="s">
        <v>3517</v>
      </c>
      <c r="F493" s="208" t="s">
        <v>3518</v>
      </c>
      <c r="G493" s="209" t="s">
        <v>147</v>
      </c>
      <c r="H493" s="210">
        <v>10</v>
      </c>
      <c r="I493" s="211"/>
      <c r="J493" s="212">
        <f>ROUND(I493*H493,2)</f>
        <v>0</v>
      </c>
      <c r="K493" s="208" t="s">
        <v>139</v>
      </c>
      <c r="L493" s="213"/>
      <c r="M493" s="214" t="s">
        <v>1</v>
      </c>
      <c r="N493" s="215" t="s">
        <v>43</v>
      </c>
      <c r="O493" s="68"/>
      <c r="P493" s="170">
        <f>O493*H493</f>
        <v>0</v>
      </c>
      <c r="Q493" s="170">
        <v>3.2000000000000002E-3</v>
      </c>
      <c r="R493" s="170">
        <f>Q493*H493</f>
        <v>3.2000000000000001E-2</v>
      </c>
      <c r="S493" s="170">
        <v>0</v>
      </c>
      <c r="T493" s="171">
        <f>S493*H493</f>
        <v>0</v>
      </c>
      <c r="U493" s="31"/>
      <c r="V493" s="31"/>
      <c r="W493" s="31"/>
      <c r="X493" s="31"/>
      <c r="Y493" s="31"/>
      <c r="Z493" s="31"/>
      <c r="AA493" s="31"/>
      <c r="AB493" s="31"/>
      <c r="AC493" s="31"/>
      <c r="AD493" s="31"/>
      <c r="AE493" s="31"/>
      <c r="AR493" s="172" t="s">
        <v>2955</v>
      </c>
      <c r="AT493" s="172" t="s">
        <v>2897</v>
      </c>
      <c r="AU493" s="172" t="s">
        <v>78</v>
      </c>
      <c r="AY493" s="14" t="s">
        <v>141</v>
      </c>
      <c r="BE493" s="173">
        <f>IF(N493="základní",J493,0)</f>
        <v>0</v>
      </c>
      <c r="BF493" s="173">
        <f>IF(N493="snížená",J493,0)</f>
        <v>0</v>
      </c>
      <c r="BG493" s="173">
        <f>IF(N493="zákl. přenesená",J493,0)</f>
        <v>0</v>
      </c>
      <c r="BH493" s="173">
        <f>IF(N493="sníž. přenesená",J493,0)</f>
        <v>0</v>
      </c>
      <c r="BI493" s="173">
        <f>IF(N493="nulová",J493,0)</f>
        <v>0</v>
      </c>
      <c r="BJ493" s="14" t="s">
        <v>86</v>
      </c>
      <c r="BK493" s="173">
        <f>ROUND(I493*H493,2)</f>
        <v>0</v>
      </c>
      <c r="BL493" s="14" t="s">
        <v>2955</v>
      </c>
      <c r="BM493" s="172" t="s">
        <v>3519</v>
      </c>
    </row>
    <row r="494" spans="1:65" s="2" customFormat="1">
      <c r="A494" s="31"/>
      <c r="B494" s="32"/>
      <c r="C494" s="33"/>
      <c r="D494" s="174" t="s">
        <v>143</v>
      </c>
      <c r="E494" s="33"/>
      <c r="F494" s="175" t="s">
        <v>3518</v>
      </c>
      <c r="G494" s="33"/>
      <c r="H494" s="33"/>
      <c r="I494" s="176"/>
      <c r="J494" s="33"/>
      <c r="K494" s="33"/>
      <c r="L494" s="36"/>
      <c r="M494" s="177"/>
      <c r="N494" s="178"/>
      <c r="O494" s="68"/>
      <c r="P494" s="68"/>
      <c r="Q494" s="68"/>
      <c r="R494" s="68"/>
      <c r="S494" s="68"/>
      <c r="T494" s="69"/>
      <c r="U494" s="31"/>
      <c r="V494" s="31"/>
      <c r="W494" s="31"/>
      <c r="X494" s="31"/>
      <c r="Y494" s="31"/>
      <c r="Z494" s="31"/>
      <c r="AA494" s="31"/>
      <c r="AB494" s="31"/>
      <c r="AC494" s="31"/>
      <c r="AD494" s="31"/>
      <c r="AE494" s="31"/>
      <c r="AT494" s="14" t="s">
        <v>143</v>
      </c>
      <c r="AU494" s="14" t="s">
        <v>78</v>
      </c>
    </row>
    <row r="495" spans="1:65" s="2" customFormat="1" ht="21.75" customHeight="1">
      <c r="A495" s="31"/>
      <c r="B495" s="32"/>
      <c r="C495" s="206" t="s">
        <v>1095</v>
      </c>
      <c r="D495" s="206" t="s">
        <v>2897</v>
      </c>
      <c r="E495" s="207" t="s">
        <v>3520</v>
      </c>
      <c r="F495" s="208" t="s">
        <v>3521</v>
      </c>
      <c r="G495" s="209" t="s">
        <v>147</v>
      </c>
      <c r="H495" s="210">
        <v>10</v>
      </c>
      <c r="I495" s="211"/>
      <c r="J495" s="212">
        <f>ROUND(I495*H495,2)</f>
        <v>0</v>
      </c>
      <c r="K495" s="208" t="s">
        <v>139</v>
      </c>
      <c r="L495" s="213"/>
      <c r="M495" s="214" t="s">
        <v>1</v>
      </c>
      <c r="N495" s="215" t="s">
        <v>43</v>
      </c>
      <c r="O495" s="68"/>
      <c r="P495" s="170">
        <f>O495*H495</f>
        <v>0</v>
      </c>
      <c r="Q495" s="170">
        <v>0</v>
      </c>
      <c r="R495" s="170">
        <f>Q495*H495</f>
        <v>0</v>
      </c>
      <c r="S495" s="170">
        <v>0</v>
      </c>
      <c r="T495" s="171">
        <f>S495*H495</f>
        <v>0</v>
      </c>
      <c r="U495" s="31"/>
      <c r="V495" s="31"/>
      <c r="W495" s="31"/>
      <c r="X495" s="31"/>
      <c r="Y495" s="31"/>
      <c r="Z495" s="31"/>
      <c r="AA495" s="31"/>
      <c r="AB495" s="31"/>
      <c r="AC495" s="31"/>
      <c r="AD495" s="31"/>
      <c r="AE495" s="31"/>
      <c r="AR495" s="172" t="s">
        <v>2955</v>
      </c>
      <c r="AT495" s="172" t="s">
        <v>2897</v>
      </c>
      <c r="AU495" s="172" t="s">
        <v>78</v>
      </c>
      <c r="AY495" s="14" t="s">
        <v>141</v>
      </c>
      <c r="BE495" s="173">
        <f>IF(N495="základní",J495,0)</f>
        <v>0</v>
      </c>
      <c r="BF495" s="173">
        <f>IF(N495="snížená",J495,0)</f>
        <v>0</v>
      </c>
      <c r="BG495" s="173">
        <f>IF(N495="zákl. přenesená",J495,0)</f>
        <v>0</v>
      </c>
      <c r="BH495" s="173">
        <f>IF(N495="sníž. přenesená",J495,0)</f>
        <v>0</v>
      </c>
      <c r="BI495" s="173">
        <f>IF(N495="nulová",J495,0)</f>
        <v>0</v>
      </c>
      <c r="BJ495" s="14" t="s">
        <v>86</v>
      </c>
      <c r="BK495" s="173">
        <f>ROUND(I495*H495,2)</f>
        <v>0</v>
      </c>
      <c r="BL495" s="14" t="s">
        <v>2955</v>
      </c>
      <c r="BM495" s="172" t="s">
        <v>3522</v>
      </c>
    </row>
    <row r="496" spans="1:65" s="2" customFormat="1">
      <c r="A496" s="31"/>
      <c r="B496" s="32"/>
      <c r="C496" s="33"/>
      <c r="D496" s="174" t="s">
        <v>143</v>
      </c>
      <c r="E496" s="33"/>
      <c r="F496" s="175" t="s">
        <v>3521</v>
      </c>
      <c r="G496" s="33"/>
      <c r="H496" s="33"/>
      <c r="I496" s="176"/>
      <c r="J496" s="33"/>
      <c r="K496" s="33"/>
      <c r="L496" s="36"/>
      <c r="M496" s="177"/>
      <c r="N496" s="178"/>
      <c r="O496" s="68"/>
      <c r="P496" s="68"/>
      <c r="Q496" s="68"/>
      <c r="R496" s="68"/>
      <c r="S496" s="68"/>
      <c r="T496" s="69"/>
      <c r="U496" s="31"/>
      <c r="V496" s="31"/>
      <c r="W496" s="31"/>
      <c r="X496" s="31"/>
      <c r="Y496" s="31"/>
      <c r="Z496" s="31"/>
      <c r="AA496" s="31"/>
      <c r="AB496" s="31"/>
      <c r="AC496" s="31"/>
      <c r="AD496" s="31"/>
      <c r="AE496" s="31"/>
      <c r="AT496" s="14" t="s">
        <v>143</v>
      </c>
      <c r="AU496" s="14" t="s">
        <v>78</v>
      </c>
    </row>
    <row r="497" spans="1:65" s="2" customFormat="1" ht="21.75" customHeight="1">
      <c r="A497" s="31"/>
      <c r="B497" s="32"/>
      <c r="C497" s="206" t="s">
        <v>1100</v>
      </c>
      <c r="D497" s="206" t="s">
        <v>2897</v>
      </c>
      <c r="E497" s="207" t="s">
        <v>3523</v>
      </c>
      <c r="F497" s="208" t="s">
        <v>3524</v>
      </c>
      <c r="G497" s="209" t="s">
        <v>147</v>
      </c>
      <c r="H497" s="210">
        <v>10</v>
      </c>
      <c r="I497" s="211"/>
      <c r="J497" s="212">
        <f>ROUND(I497*H497,2)</f>
        <v>0</v>
      </c>
      <c r="K497" s="208" t="s">
        <v>139</v>
      </c>
      <c r="L497" s="213"/>
      <c r="M497" s="214" t="s">
        <v>1</v>
      </c>
      <c r="N497" s="215" t="s">
        <v>43</v>
      </c>
      <c r="O497" s="68"/>
      <c r="P497" s="170">
        <f>O497*H497</f>
        <v>0</v>
      </c>
      <c r="Q497" s="170">
        <v>0</v>
      </c>
      <c r="R497" s="170">
        <f>Q497*H497</f>
        <v>0</v>
      </c>
      <c r="S497" s="170">
        <v>0</v>
      </c>
      <c r="T497" s="171">
        <f>S497*H497</f>
        <v>0</v>
      </c>
      <c r="U497" s="31"/>
      <c r="V497" s="31"/>
      <c r="W497" s="31"/>
      <c r="X497" s="31"/>
      <c r="Y497" s="31"/>
      <c r="Z497" s="31"/>
      <c r="AA497" s="31"/>
      <c r="AB497" s="31"/>
      <c r="AC497" s="31"/>
      <c r="AD497" s="31"/>
      <c r="AE497" s="31"/>
      <c r="AR497" s="172" t="s">
        <v>2955</v>
      </c>
      <c r="AT497" s="172" t="s">
        <v>2897</v>
      </c>
      <c r="AU497" s="172" t="s">
        <v>78</v>
      </c>
      <c r="AY497" s="14" t="s">
        <v>141</v>
      </c>
      <c r="BE497" s="173">
        <f>IF(N497="základní",J497,0)</f>
        <v>0</v>
      </c>
      <c r="BF497" s="173">
        <f>IF(N497="snížená",J497,0)</f>
        <v>0</v>
      </c>
      <c r="BG497" s="173">
        <f>IF(N497="zákl. přenesená",J497,0)</f>
        <v>0</v>
      </c>
      <c r="BH497" s="173">
        <f>IF(N497="sníž. přenesená",J497,0)</f>
        <v>0</v>
      </c>
      <c r="BI497" s="173">
        <f>IF(N497="nulová",J497,0)</f>
        <v>0</v>
      </c>
      <c r="BJ497" s="14" t="s">
        <v>86</v>
      </c>
      <c r="BK497" s="173">
        <f>ROUND(I497*H497,2)</f>
        <v>0</v>
      </c>
      <c r="BL497" s="14" t="s">
        <v>2955</v>
      </c>
      <c r="BM497" s="172" t="s">
        <v>3525</v>
      </c>
    </row>
    <row r="498" spans="1:65" s="2" customFormat="1">
      <c r="A498" s="31"/>
      <c r="B498" s="32"/>
      <c r="C498" s="33"/>
      <c r="D498" s="174" t="s">
        <v>143</v>
      </c>
      <c r="E498" s="33"/>
      <c r="F498" s="175" t="s">
        <v>3524</v>
      </c>
      <c r="G498" s="33"/>
      <c r="H498" s="33"/>
      <c r="I498" s="176"/>
      <c r="J498" s="33"/>
      <c r="K498" s="33"/>
      <c r="L498" s="36"/>
      <c r="M498" s="177"/>
      <c r="N498" s="178"/>
      <c r="O498" s="68"/>
      <c r="P498" s="68"/>
      <c r="Q498" s="68"/>
      <c r="R498" s="68"/>
      <c r="S498" s="68"/>
      <c r="T498" s="69"/>
      <c r="U498" s="31"/>
      <c r="V498" s="31"/>
      <c r="W498" s="31"/>
      <c r="X498" s="31"/>
      <c r="Y498" s="31"/>
      <c r="Z498" s="31"/>
      <c r="AA498" s="31"/>
      <c r="AB498" s="31"/>
      <c r="AC498" s="31"/>
      <c r="AD498" s="31"/>
      <c r="AE498" s="31"/>
      <c r="AT498" s="14" t="s">
        <v>143</v>
      </c>
      <c r="AU498" s="14" t="s">
        <v>78</v>
      </c>
    </row>
    <row r="499" spans="1:65" s="2" customFormat="1" ht="24.2" customHeight="1">
      <c r="A499" s="31"/>
      <c r="B499" s="32"/>
      <c r="C499" s="206" t="s">
        <v>1105</v>
      </c>
      <c r="D499" s="206" t="s">
        <v>2897</v>
      </c>
      <c r="E499" s="207" t="s">
        <v>3526</v>
      </c>
      <c r="F499" s="208" t="s">
        <v>3527</v>
      </c>
      <c r="G499" s="209" t="s">
        <v>147</v>
      </c>
      <c r="H499" s="210">
        <v>2</v>
      </c>
      <c r="I499" s="211"/>
      <c r="J499" s="212">
        <f>ROUND(I499*H499,2)</f>
        <v>0</v>
      </c>
      <c r="K499" s="208" t="s">
        <v>139</v>
      </c>
      <c r="L499" s="213"/>
      <c r="M499" s="214" t="s">
        <v>1</v>
      </c>
      <c r="N499" s="215" t="s">
        <v>43</v>
      </c>
      <c r="O499" s="68"/>
      <c r="P499" s="170">
        <f>O499*H499</f>
        <v>0</v>
      </c>
      <c r="Q499" s="170">
        <v>0</v>
      </c>
      <c r="R499" s="170">
        <f>Q499*H499</f>
        <v>0</v>
      </c>
      <c r="S499" s="170">
        <v>0</v>
      </c>
      <c r="T499" s="171">
        <f>S499*H499</f>
        <v>0</v>
      </c>
      <c r="U499" s="31"/>
      <c r="V499" s="31"/>
      <c r="W499" s="31"/>
      <c r="X499" s="31"/>
      <c r="Y499" s="31"/>
      <c r="Z499" s="31"/>
      <c r="AA499" s="31"/>
      <c r="AB499" s="31"/>
      <c r="AC499" s="31"/>
      <c r="AD499" s="31"/>
      <c r="AE499" s="31"/>
      <c r="AR499" s="172" t="s">
        <v>2955</v>
      </c>
      <c r="AT499" s="172" t="s">
        <v>2897</v>
      </c>
      <c r="AU499" s="172" t="s">
        <v>78</v>
      </c>
      <c r="AY499" s="14" t="s">
        <v>141</v>
      </c>
      <c r="BE499" s="173">
        <f>IF(N499="základní",J499,0)</f>
        <v>0</v>
      </c>
      <c r="BF499" s="173">
        <f>IF(N499="snížená",J499,0)</f>
        <v>0</v>
      </c>
      <c r="BG499" s="173">
        <f>IF(N499="zákl. přenesená",J499,0)</f>
        <v>0</v>
      </c>
      <c r="BH499" s="173">
        <f>IF(N499="sníž. přenesená",J499,0)</f>
        <v>0</v>
      </c>
      <c r="BI499" s="173">
        <f>IF(N499="nulová",J499,0)</f>
        <v>0</v>
      </c>
      <c r="BJ499" s="14" t="s">
        <v>86</v>
      </c>
      <c r="BK499" s="173">
        <f>ROUND(I499*H499,2)</f>
        <v>0</v>
      </c>
      <c r="BL499" s="14" t="s">
        <v>2955</v>
      </c>
      <c r="BM499" s="172" t="s">
        <v>3528</v>
      </c>
    </row>
    <row r="500" spans="1:65" s="2" customFormat="1">
      <c r="A500" s="31"/>
      <c r="B500" s="32"/>
      <c r="C500" s="33"/>
      <c r="D500" s="174" t="s">
        <v>143</v>
      </c>
      <c r="E500" s="33"/>
      <c r="F500" s="175" t="s">
        <v>3527</v>
      </c>
      <c r="G500" s="33"/>
      <c r="H500" s="33"/>
      <c r="I500" s="176"/>
      <c r="J500" s="33"/>
      <c r="K500" s="33"/>
      <c r="L500" s="36"/>
      <c r="M500" s="177"/>
      <c r="N500" s="178"/>
      <c r="O500" s="68"/>
      <c r="P500" s="68"/>
      <c r="Q500" s="68"/>
      <c r="R500" s="68"/>
      <c r="S500" s="68"/>
      <c r="T500" s="69"/>
      <c r="U500" s="31"/>
      <c r="V500" s="31"/>
      <c r="W500" s="31"/>
      <c r="X500" s="31"/>
      <c r="Y500" s="31"/>
      <c r="Z500" s="31"/>
      <c r="AA500" s="31"/>
      <c r="AB500" s="31"/>
      <c r="AC500" s="31"/>
      <c r="AD500" s="31"/>
      <c r="AE500" s="31"/>
      <c r="AT500" s="14" t="s">
        <v>143</v>
      </c>
      <c r="AU500" s="14" t="s">
        <v>78</v>
      </c>
    </row>
    <row r="501" spans="1:65" s="2" customFormat="1" ht="16.5" customHeight="1">
      <c r="A501" s="31"/>
      <c r="B501" s="32"/>
      <c r="C501" s="206" t="s">
        <v>1110</v>
      </c>
      <c r="D501" s="206" t="s">
        <v>2897</v>
      </c>
      <c r="E501" s="207" t="s">
        <v>3529</v>
      </c>
      <c r="F501" s="208" t="s">
        <v>3530</v>
      </c>
      <c r="G501" s="209" t="s">
        <v>147</v>
      </c>
      <c r="H501" s="210">
        <v>10</v>
      </c>
      <c r="I501" s="211"/>
      <c r="J501" s="212">
        <f>ROUND(I501*H501,2)</f>
        <v>0</v>
      </c>
      <c r="K501" s="208" t="s">
        <v>139</v>
      </c>
      <c r="L501" s="213"/>
      <c r="M501" s="214" t="s">
        <v>1</v>
      </c>
      <c r="N501" s="215" t="s">
        <v>43</v>
      </c>
      <c r="O501" s="68"/>
      <c r="P501" s="170">
        <f>O501*H501</f>
        <v>0</v>
      </c>
      <c r="Q501" s="170">
        <v>8.5000000000000006E-2</v>
      </c>
      <c r="R501" s="170">
        <f>Q501*H501</f>
        <v>0.85000000000000009</v>
      </c>
      <c r="S501" s="170">
        <v>0</v>
      </c>
      <c r="T501" s="171">
        <f>S501*H501</f>
        <v>0</v>
      </c>
      <c r="U501" s="31"/>
      <c r="V501" s="31"/>
      <c r="W501" s="31"/>
      <c r="X501" s="31"/>
      <c r="Y501" s="31"/>
      <c r="Z501" s="31"/>
      <c r="AA501" s="31"/>
      <c r="AB501" s="31"/>
      <c r="AC501" s="31"/>
      <c r="AD501" s="31"/>
      <c r="AE501" s="31"/>
      <c r="AR501" s="172" t="s">
        <v>2955</v>
      </c>
      <c r="AT501" s="172" t="s">
        <v>2897</v>
      </c>
      <c r="AU501" s="172" t="s">
        <v>78</v>
      </c>
      <c r="AY501" s="14" t="s">
        <v>141</v>
      </c>
      <c r="BE501" s="173">
        <f>IF(N501="základní",J501,0)</f>
        <v>0</v>
      </c>
      <c r="BF501" s="173">
        <f>IF(N501="snížená",J501,0)</f>
        <v>0</v>
      </c>
      <c r="BG501" s="173">
        <f>IF(N501="zákl. přenesená",J501,0)</f>
        <v>0</v>
      </c>
      <c r="BH501" s="173">
        <f>IF(N501="sníž. přenesená",J501,0)</f>
        <v>0</v>
      </c>
      <c r="BI501" s="173">
        <f>IF(N501="nulová",J501,0)</f>
        <v>0</v>
      </c>
      <c r="BJ501" s="14" t="s">
        <v>86</v>
      </c>
      <c r="BK501" s="173">
        <f>ROUND(I501*H501,2)</f>
        <v>0</v>
      </c>
      <c r="BL501" s="14" t="s">
        <v>2955</v>
      </c>
      <c r="BM501" s="172" t="s">
        <v>3531</v>
      </c>
    </row>
    <row r="502" spans="1:65" s="2" customFormat="1">
      <c r="A502" s="31"/>
      <c r="B502" s="32"/>
      <c r="C502" s="33"/>
      <c r="D502" s="174" t="s">
        <v>143</v>
      </c>
      <c r="E502" s="33"/>
      <c r="F502" s="175" t="s">
        <v>3530</v>
      </c>
      <c r="G502" s="33"/>
      <c r="H502" s="33"/>
      <c r="I502" s="176"/>
      <c r="J502" s="33"/>
      <c r="K502" s="33"/>
      <c r="L502" s="36"/>
      <c r="M502" s="177"/>
      <c r="N502" s="178"/>
      <c r="O502" s="68"/>
      <c r="P502" s="68"/>
      <c r="Q502" s="68"/>
      <c r="R502" s="68"/>
      <c r="S502" s="68"/>
      <c r="T502" s="69"/>
      <c r="U502" s="31"/>
      <c r="V502" s="31"/>
      <c r="W502" s="31"/>
      <c r="X502" s="31"/>
      <c r="Y502" s="31"/>
      <c r="Z502" s="31"/>
      <c r="AA502" s="31"/>
      <c r="AB502" s="31"/>
      <c r="AC502" s="31"/>
      <c r="AD502" s="31"/>
      <c r="AE502" s="31"/>
      <c r="AT502" s="14" t="s">
        <v>143</v>
      </c>
      <c r="AU502" s="14" t="s">
        <v>78</v>
      </c>
    </row>
    <row r="503" spans="1:65" s="2" customFormat="1" ht="16.5" customHeight="1">
      <c r="A503" s="31"/>
      <c r="B503" s="32"/>
      <c r="C503" s="206" t="s">
        <v>1115</v>
      </c>
      <c r="D503" s="206" t="s">
        <v>2897</v>
      </c>
      <c r="E503" s="207" t="s">
        <v>3532</v>
      </c>
      <c r="F503" s="208" t="s">
        <v>3533</v>
      </c>
      <c r="G503" s="209" t="s">
        <v>147</v>
      </c>
      <c r="H503" s="210">
        <v>10</v>
      </c>
      <c r="I503" s="211"/>
      <c r="J503" s="212">
        <f>ROUND(I503*H503,2)</f>
        <v>0</v>
      </c>
      <c r="K503" s="208" t="s">
        <v>139</v>
      </c>
      <c r="L503" s="213"/>
      <c r="M503" s="214" t="s">
        <v>1</v>
      </c>
      <c r="N503" s="215" t="s">
        <v>43</v>
      </c>
      <c r="O503" s="68"/>
      <c r="P503" s="170">
        <f>O503*H503</f>
        <v>0</v>
      </c>
      <c r="Q503" s="170">
        <v>7.9000000000000001E-2</v>
      </c>
      <c r="R503" s="170">
        <f>Q503*H503</f>
        <v>0.79</v>
      </c>
      <c r="S503" s="170">
        <v>0</v>
      </c>
      <c r="T503" s="171">
        <f>S503*H503</f>
        <v>0</v>
      </c>
      <c r="U503" s="31"/>
      <c r="V503" s="31"/>
      <c r="W503" s="31"/>
      <c r="X503" s="31"/>
      <c r="Y503" s="31"/>
      <c r="Z503" s="31"/>
      <c r="AA503" s="31"/>
      <c r="AB503" s="31"/>
      <c r="AC503" s="31"/>
      <c r="AD503" s="31"/>
      <c r="AE503" s="31"/>
      <c r="AR503" s="172" t="s">
        <v>2955</v>
      </c>
      <c r="AT503" s="172" t="s">
        <v>2897</v>
      </c>
      <c r="AU503" s="172" t="s">
        <v>78</v>
      </c>
      <c r="AY503" s="14" t="s">
        <v>141</v>
      </c>
      <c r="BE503" s="173">
        <f>IF(N503="základní",J503,0)</f>
        <v>0</v>
      </c>
      <c r="BF503" s="173">
        <f>IF(N503="snížená",J503,0)</f>
        <v>0</v>
      </c>
      <c r="BG503" s="173">
        <f>IF(N503="zákl. přenesená",J503,0)</f>
        <v>0</v>
      </c>
      <c r="BH503" s="173">
        <f>IF(N503="sníž. přenesená",J503,0)</f>
        <v>0</v>
      </c>
      <c r="BI503" s="173">
        <f>IF(N503="nulová",J503,0)</f>
        <v>0</v>
      </c>
      <c r="BJ503" s="14" t="s">
        <v>86</v>
      </c>
      <c r="BK503" s="173">
        <f>ROUND(I503*H503,2)</f>
        <v>0</v>
      </c>
      <c r="BL503" s="14" t="s">
        <v>2955</v>
      </c>
      <c r="BM503" s="172" t="s">
        <v>3534</v>
      </c>
    </row>
    <row r="504" spans="1:65" s="2" customFormat="1">
      <c r="A504" s="31"/>
      <c r="B504" s="32"/>
      <c r="C504" s="33"/>
      <c r="D504" s="174" t="s">
        <v>143</v>
      </c>
      <c r="E504" s="33"/>
      <c r="F504" s="175" t="s">
        <v>3533</v>
      </c>
      <c r="G504" s="33"/>
      <c r="H504" s="33"/>
      <c r="I504" s="176"/>
      <c r="J504" s="33"/>
      <c r="K504" s="33"/>
      <c r="L504" s="36"/>
      <c r="M504" s="177"/>
      <c r="N504" s="178"/>
      <c r="O504" s="68"/>
      <c r="P504" s="68"/>
      <c r="Q504" s="68"/>
      <c r="R504" s="68"/>
      <c r="S504" s="68"/>
      <c r="T504" s="69"/>
      <c r="U504" s="31"/>
      <c r="V504" s="31"/>
      <c r="W504" s="31"/>
      <c r="X504" s="31"/>
      <c r="Y504" s="31"/>
      <c r="Z504" s="31"/>
      <c r="AA504" s="31"/>
      <c r="AB504" s="31"/>
      <c r="AC504" s="31"/>
      <c r="AD504" s="31"/>
      <c r="AE504" s="31"/>
      <c r="AT504" s="14" t="s">
        <v>143</v>
      </c>
      <c r="AU504" s="14" t="s">
        <v>78</v>
      </c>
    </row>
    <row r="505" spans="1:65" s="2" customFormat="1" ht="16.5" customHeight="1">
      <c r="A505" s="31"/>
      <c r="B505" s="32"/>
      <c r="C505" s="206" t="s">
        <v>1120</v>
      </c>
      <c r="D505" s="206" t="s">
        <v>2897</v>
      </c>
      <c r="E505" s="207" t="s">
        <v>3535</v>
      </c>
      <c r="F505" s="208" t="s">
        <v>3536</v>
      </c>
      <c r="G505" s="209" t="s">
        <v>147</v>
      </c>
      <c r="H505" s="210">
        <v>10</v>
      </c>
      <c r="I505" s="211"/>
      <c r="J505" s="212">
        <f>ROUND(I505*H505,2)</f>
        <v>0</v>
      </c>
      <c r="K505" s="208" t="s">
        <v>139</v>
      </c>
      <c r="L505" s="213"/>
      <c r="M505" s="214" t="s">
        <v>1</v>
      </c>
      <c r="N505" s="215" t="s">
        <v>43</v>
      </c>
      <c r="O505" s="68"/>
      <c r="P505" s="170">
        <f>O505*H505</f>
        <v>0</v>
      </c>
      <c r="Q505" s="170">
        <v>4.3999999999999997E-2</v>
      </c>
      <c r="R505" s="170">
        <f>Q505*H505</f>
        <v>0.43999999999999995</v>
      </c>
      <c r="S505" s="170">
        <v>0</v>
      </c>
      <c r="T505" s="171">
        <f>S505*H505</f>
        <v>0</v>
      </c>
      <c r="U505" s="31"/>
      <c r="V505" s="31"/>
      <c r="W505" s="31"/>
      <c r="X505" s="31"/>
      <c r="Y505" s="31"/>
      <c r="Z505" s="31"/>
      <c r="AA505" s="31"/>
      <c r="AB505" s="31"/>
      <c r="AC505" s="31"/>
      <c r="AD505" s="31"/>
      <c r="AE505" s="31"/>
      <c r="AR505" s="172" t="s">
        <v>2955</v>
      </c>
      <c r="AT505" s="172" t="s">
        <v>2897</v>
      </c>
      <c r="AU505" s="172" t="s">
        <v>78</v>
      </c>
      <c r="AY505" s="14" t="s">
        <v>141</v>
      </c>
      <c r="BE505" s="173">
        <f>IF(N505="základní",J505,0)</f>
        <v>0</v>
      </c>
      <c r="BF505" s="173">
        <f>IF(N505="snížená",J505,0)</f>
        <v>0</v>
      </c>
      <c r="BG505" s="173">
        <f>IF(N505="zákl. přenesená",J505,0)</f>
        <v>0</v>
      </c>
      <c r="BH505" s="173">
        <f>IF(N505="sníž. přenesená",J505,0)</f>
        <v>0</v>
      </c>
      <c r="BI505" s="173">
        <f>IF(N505="nulová",J505,0)</f>
        <v>0</v>
      </c>
      <c r="BJ505" s="14" t="s">
        <v>86</v>
      </c>
      <c r="BK505" s="173">
        <f>ROUND(I505*H505,2)</f>
        <v>0</v>
      </c>
      <c r="BL505" s="14" t="s">
        <v>2955</v>
      </c>
      <c r="BM505" s="172" t="s">
        <v>3537</v>
      </c>
    </row>
    <row r="506" spans="1:65" s="2" customFormat="1">
      <c r="A506" s="31"/>
      <c r="B506" s="32"/>
      <c r="C506" s="33"/>
      <c r="D506" s="174" t="s">
        <v>143</v>
      </c>
      <c r="E506" s="33"/>
      <c r="F506" s="175" t="s">
        <v>3536</v>
      </c>
      <c r="G506" s="33"/>
      <c r="H506" s="33"/>
      <c r="I506" s="176"/>
      <c r="J506" s="33"/>
      <c r="K506" s="33"/>
      <c r="L506" s="36"/>
      <c r="M506" s="177"/>
      <c r="N506" s="178"/>
      <c r="O506" s="68"/>
      <c r="P506" s="68"/>
      <c r="Q506" s="68"/>
      <c r="R506" s="68"/>
      <c r="S506" s="68"/>
      <c r="T506" s="69"/>
      <c r="U506" s="31"/>
      <c r="V506" s="31"/>
      <c r="W506" s="31"/>
      <c r="X506" s="31"/>
      <c r="Y506" s="31"/>
      <c r="Z506" s="31"/>
      <c r="AA506" s="31"/>
      <c r="AB506" s="31"/>
      <c r="AC506" s="31"/>
      <c r="AD506" s="31"/>
      <c r="AE506" s="31"/>
      <c r="AT506" s="14" t="s">
        <v>143</v>
      </c>
      <c r="AU506" s="14" t="s">
        <v>78</v>
      </c>
    </row>
    <row r="507" spans="1:65" s="2" customFormat="1" ht="16.5" customHeight="1">
      <c r="A507" s="31"/>
      <c r="B507" s="32"/>
      <c r="C507" s="206" t="s">
        <v>1125</v>
      </c>
      <c r="D507" s="206" t="s">
        <v>2897</v>
      </c>
      <c r="E507" s="207" t="s">
        <v>3538</v>
      </c>
      <c r="F507" s="208" t="s">
        <v>3539</v>
      </c>
      <c r="G507" s="209" t="s">
        <v>147</v>
      </c>
      <c r="H507" s="210">
        <v>10</v>
      </c>
      <c r="I507" s="211"/>
      <c r="J507" s="212">
        <f>ROUND(I507*H507,2)</f>
        <v>0</v>
      </c>
      <c r="K507" s="208" t="s">
        <v>139</v>
      </c>
      <c r="L507" s="213"/>
      <c r="M507" s="214" t="s">
        <v>1</v>
      </c>
      <c r="N507" s="215" t="s">
        <v>43</v>
      </c>
      <c r="O507" s="68"/>
      <c r="P507" s="170">
        <f>O507*H507</f>
        <v>0</v>
      </c>
      <c r="Q507" s="170">
        <v>4.4999999999999998E-2</v>
      </c>
      <c r="R507" s="170">
        <f>Q507*H507</f>
        <v>0.44999999999999996</v>
      </c>
      <c r="S507" s="170">
        <v>0</v>
      </c>
      <c r="T507" s="171">
        <f>S507*H507</f>
        <v>0</v>
      </c>
      <c r="U507" s="31"/>
      <c r="V507" s="31"/>
      <c r="W507" s="31"/>
      <c r="X507" s="31"/>
      <c r="Y507" s="31"/>
      <c r="Z507" s="31"/>
      <c r="AA507" s="31"/>
      <c r="AB507" s="31"/>
      <c r="AC507" s="31"/>
      <c r="AD507" s="31"/>
      <c r="AE507" s="31"/>
      <c r="AR507" s="172" t="s">
        <v>2955</v>
      </c>
      <c r="AT507" s="172" t="s">
        <v>2897</v>
      </c>
      <c r="AU507" s="172" t="s">
        <v>78</v>
      </c>
      <c r="AY507" s="14" t="s">
        <v>141</v>
      </c>
      <c r="BE507" s="173">
        <f>IF(N507="základní",J507,0)</f>
        <v>0</v>
      </c>
      <c r="BF507" s="173">
        <f>IF(N507="snížená",J507,0)</f>
        <v>0</v>
      </c>
      <c r="BG507" s="173">
        <f>IF(N507="zákl. přenesená",J507,0)</f>
        <v>0</v>
      </c>
      <c r="BH507" s="173">
        <f>IF(N507="sníž. přenesená",J507,0)</f>
        <v>0</v>
      </c>
      <c r="BI507" s="173">
        <f>IF(N507="nulová",J507,0)</f>
        <v>0</v>
      </c>
      <c r="BJ507" s="14" t="s">
        <v>86</v>
      </c>
      <c r="BK507" s="173">
        <f>ROUND(I507*H507,2)</f>
        <v>0</v>
      </c>
      <c r="BL507" s="14" t="s">
        <v>2955</v>
      </c>
      <c r="BM507" s="172" t="s">
        <v>3540</v>
      </c>
    </row>
    <row r="508" spans="1:65" s="2" customFormat="1">
      <c r="A508" s="31"/>
      <c r="B508" s="32"/>
      <c r="C508" s="33"/>
      <c r="D508" s="174" t="s">
        <v>143</v>
      </c>
      <c r="E508" s="33"/>
      <c r="F508" s="175" t="s">
        <v>3539</v>
      </c>
      <c r="G508" s="33"/>
      <c r="H508" s="33"/>
      <c r="I508" s="176"/>
      <c r="J508" s="33"/>
      <c r="K508" s="33"/>
      <c r="L508" s="36"/>
      <c r="M508" s="177"/>
      <c r="N508" s="178"/>
      <c r="O508" s="68"/>
      <c r="P508" s="68"/>
      <c r="Q508" s="68"/>
      <c r="R508" s="68"/>
      <c r="S508" s="68"/>
      <c r="T508" s="69"/>
      <c r="U508" s="31"/>
      <c r="V508" s="31"/>
      <c r="W508" s="31"/>
      <c r="X508" s="31"/>
      <c r="Y508" s="31"/>
      <c r="Z508" s="31"/>
      <c r="AA508" s="31"/>
      <c r="AB508" s="31"/>
      <c r="AC508" s="31"/>
      <c r="AD508" s="31"/>
      <c r="AE508" s="31"/>
      <c r="AT508" s="14" t="s">
        <v>143</v>
      </c>
      <c r="AU508" s="14" t="s">
        <v>78</v>
      </c>
    </row>
    <row r="509" spans="1:65" s="2" customFormat="1" ht="16.5" customHeight="1">
      <c r="A509" s="31"/>
      <c r="B509" s="32"/>
      <c r="C509" s="206" t="s">
        <v>1130</v>
      </c>
      <c r="D509" s="206" t="s">
        <v>2897</v>
      </c>
      <c r="E509" s="207" t="s">
        <v>3541</v>
      </c>
      <c r="F509" s="208" t="s">
        <v>3542</v>
      </c>
      <c r="G509" s="209" t="s">
        <v>147</v>
      </c>
      <c r="H509" s="210">
        <v>10</v>
      </c>
      <c r="I509" s="211"/>
      <c r="J509" s="212">
        <f>ROUND(I509*H509,2)</f>
        <v>0</v>
      </c>
      <c r="K509" s="208" t="s">
        <v>139</v>
      </c>
      <c r="L509" s="213"/>
      <c r="M509" s="214" t="s">
        <v>1</v>
      </c>
      <c r="N509" s="215" t="s">
        <v>43</v>
      </c>
      <c r="O509" s="68"/>
      <c r="P509" s="170">
        <f>O509*H509</f>
        <v>0</v>
      </c>
      <c r="Q509" s="170">
        <v>1.125</v>
      </c>
      <c r="R509" s="170">
        <f>Q509*H509</f>
        <v>11.25</v>
      </c>
      <c r="S509" s="170">
        <v>0</v>
      </c>
      <c r="T509" s="171">
        <f>S509*H509</f>
        <v>0</v>
      </c>
      <c r="U509" s="31"/>
      <c r="V509" s="31"/>
      <c r="W509" s="31"/>
      <c r="X509" s="31"/>
      <c r="Y509" s="31"/>
      <c r="Z509" s="31"/>
      <c r="AA509" s="31"/>
      <c r="AB509" s="31"/>
      <c r="AC509" s="31"/>
      <c r="AD509" s="31"/>
      <c r="AE509" s="31"/>
      <c r="AR509" s="172" t="s">
        <v>2955</v>
      </c>
      <c r="AT509" s="172" t="s">
        <v>2897</v>
      </c>
      <c r="AU509" s="172" t="s">
        <v>78</v>
      </c>
      <c r="AY509" s="14" t="s">
        <v>141</v>
      </c>
      <c r="BE509" s="173">
        <f>IF(N509="základní",J509,0)</f>
        <v>0</v>
      </c>
      <c r="BF509" s="173">
        <f>IF(N509="snížená",J509,0)</f>
        <v>0</v>
      </c>
      <c r="BG509" s="173">
        <f>IF(N509="zákl. přenesená",J509,0)</f>
        <v>0</v>
      </c>
      <c r="BH509" s="173">
        <f>IF(N509="sníž. přenesená",J509,0)</f>
        <v>0</v>
      </c>
      <c r="BI509" s="173">
        <f>IF(N509="nulová",J509,0)</f>
        <v>0</v>
      </c>
      <c r="BJ509" s="14" t="s">
        <v>86</v>
      </c>
      <c r="BK509" s="173">
        <f>ROUND(I509*H509,2)</f>
        <v>0</v>
      </c>
      <c r="BL509" s="14" t="s">
        <v>2955</v>
      </c>
      <c r="BM509" s="172" t="s">
        <v>3543</v>
      </c>
    </row>
    <row r="510" spans="1:65" s="2" customFormat="1">
      <c r="A510" s="31"/>
      <c r="B510" s="32"/>
      <c r="C510" s="33"/>
      <c r="D510" s="174" t="s">
        <v>143</v>
      </c>
      <c r="E510" s="33"/>
      <c r="F510" s="175" t="s">
        <v>3542</v>
      </c>
      <c r="G510" s="33"/>
      <c r="H510" s="33"/>
      <c r="I510" s="176"/>
      <c r="J510" s="33"/>
      <c r="K510" s="33"/>
      <c r="L510" s="36"/>
      <c r="M510" s="177"/>
      <c r="N510" s="178"/>
      <c r="O510" s="68"/>
      <c r="P510" s="68"/>
      <c r="Q510" s="68"/>
      <c r="R510" s="68"/>
      <c r="S510" s="68"/>
      <c r="T510" s="69"/>
      <c r="U510" s="31"/>
      <c r="V510" s="31"/>
      <c r="W510" s="31"/>
      <c r="X510" s="31"/>
      <c r="Y510" s="31"/>
      <c r="Z510" s="31"/>
      <c r="AA510" s="31"/>
      <c r="AB510" s="31"/>
      <c r="AC510" s="31"/>
      <c r="AD510" s="31"/>
      <c r="AE510" s="31"/>
      <c r="AT510" s="14" t="s">
        <v>143</v>
      </c>
      <c r="AU510" s="14" t="s">
        <v>78</v>
      </c>
    </row>
    <row r="511" spans="1:65" s="2" customFormat="1" ht="16.5" customHeight="1">
      <c r="A511" s="31"/>
      <c r="B511" s="32"/>
      <c r="C511" s="206" t="s">
        <v>1135</v>
      </c>
      <c r="D511" s="206" t="s">
        <v>2897</v>
      </c>
      <c r="E511" s="207" t="s">
        <v>3544</v>
      </c>
      <c r="F511" s="208" t="s">
        <v>3545</v>
      </c>
      <c r="G511" s="209" t="s">
        <v>147</v>
      </c>
      <c r="H511" s="210">
        <v>10</v>
      </c>
      <c r="I511" s="211"/>
      <c r="J511" s="212">
        <f>ROUND(I511*H511,2)</f>
        <v>0</v>
      </c>
      <c r="K511" s="208" t="s">
        <v>139</v>
      </c>
      <c r="L511" s="213"/>
      <c r="M511" s="214" t="s">
        <v>1</v>
      </c>
      <c r="N511" s="215" t="s">
        <v>43</v>
      </c>
      <c r="O511" s="68"/>
      <c r="P511" s="170">
        <f>O511*H511</f>
        <v>0</v>
      </c>
      <c r="Q511" s="170">
        <v>0</v>
      </c>
      <c r="R511" s="170">
        <f>Q511*H511</f>
        <v>0</v>
      </c>
      <c r="S511" s="170">
        <v>0</v>
      </c>
      <c r="T511" s="171">
        <f>S511*H511</f>
        <v>0</v>
      </c>
      <c r="U511" s="31"/>
      <c r="V511" s="31"/>
      <c r="W511" s="31"/>
      <c r="X511" s="31"/>
      <c r="Y511" s="31"/>
      <c r="Z511" s="31"/>
      <c r="AA511" s="31"/>
      <c r="AB511" s="31"/>
      <c r="AC511" s="31"/>
      <c r="AD511" s="31"/>
      <c r="AE511" s="31"/>
      <c r="AR511" s="172" t="s">
        <v>2955</v>
      </c>
      <c r="AT511" s="172" t="s">
        <v>2897</v>
      </c>
      <c r="AU511" s="172" t="s">
        <v>78</v>
      </c>
      <c r="AY511" s="14" t="s">
        <v>141</v>
      </c>
      <c r="BE511" s="173">
        <f>IF(N511="základní",J511,0)</f>
        <v>0</v>
      </c>
      <c r="BF511" s="173">
        <f>IF(N511="snížená",J511,0)</f>
        <v>0</v>
      </c>
      <c r="BG511" s="173">
        <f>IF(N511="zákl. přenesená",J511,0)</f>
        <v>0</v>
      </c>
      <c r="BH511" s="173">
        <f>IF(N511="sníž. přenesená",J511,0)</f>
        <v>0</v>
      </c>
      <c r="BI511" s="173">
        <f>IF(N511="nulová",J511,0)</f>
        <v>0</v>
      </c>
      <c r="BJ511" s="14" t="s">
        <v>86</v>
      </c>
      <c r="BK511" s="173">
        <f>ROUND(I511*H511,2)</f>
        <v>0</v>
      </c>
      <c r="BL511" s="14" t="s">
        <v>2955</v>
      </c>
      <c r="BM511" s="172" t="s">
        <v>3546</v>
      </c>
    </row>
    <row r="512" spans="1:65" s="2" customFormat="1">
      <c r="A512" s="31"/>
      <c r="B512" s="32"/>
      <c r="C512" s="33"/>
      <c r="D512" s="174" t="s">
        <v>143</v>
      </c>
      <c r="E512" s="33"/>
      <c r="F512" s="175" t="s">
        <v>3545</v>
      </c>
      <c r="G512" s="33"/>
      <c r="H512" s="33"/>
      <c r="I512" s="176"/>
      <c r="J512" s="33"/>
      <c r="K512" s="33"/>
      <c r="L512" s="36"/>
      <c r="M512" s="177"/>
      <c r="N512" s="178"/>
      <c r="O512" s="68"/>
      <c r="P512" s="68"/>
      <c r="Q512" s="68"/>
      <c r="R512" s="68"/>
      <c r="S512" s="68"/>
      <c r="T512" s="69"/>
      <c r="U512" s="31"/>
      <c r="V512" s="31"/>
      <c r="W512" s="31"/>
      <c r="X512" s="31"/>
      <c r="Y512" s="31"/>
      <c r="Z512" s="31"/>
      <c r="AA512" s="31"/>
      <c r="AB512" s="31"/>
      <c r="AC512" s="31"/>
      <c r="AD512" s="31"/>
      <c r="AE512" s="31"/>
      <c r="AT512" s="14" t="s">
        <v>143</v>
      </c>
      <c r="AU512" s="14" t="s">
        <v>78</v>
      </c>
    </row>
    <row r="513" spans="1:65" s="2" customFormat="1" ht="16.5" customHeight="1">
      <c r="A513" s="31"/>
      <c r="B513" s="32"/>
      <c r="C513" s="206" t="s">
        <v>1140</v>
      </c>
      <c r="D513" s="206" t="s">
        <v>2897</v>
      </c>
      <c r="E513" s="207" t="s">
        <v>3547</v>
      </c>
      <c r="F513" s="208" t="s">
        <v>3548</v>
      </c>
      <c r="G513" s="209" t="s">
        <v>147</v>
      </c>
      <c r="H513" s="210">
        <v>10</v>
      </c>
      <c r="I513" s="211"/>
      <c r="J513" s="212">
        <f>ROUND(I513*H513,2)</f>
        <v>0</v>
      </c>
      <c r="K513" s="208" t="s">
        <v>139</v>
      </c>
      <c r="L513" s="213"/>
      <c r="M513" s="214" t="s">
        <v>1</v>
      </c>
      <c r="N513" s="215" t="s">
        <v>43</v>
      </c>
      <c r="O513" s="68"/>
      <c r="P513" s="170">
        <f>O513*H513</f>
        <v>0</v>
      </c>
      <c r="Q513" s="170">
        <v>0</v>
      </c>
      <c r="R513" s="170">
        <f>Q513*H513</f>
        <v>0</v>
      </c>
      <c r="S513" s="170">
        <v>0</v>
      </c>
      <c r="T513" s="171">
        <f>S513*H513</f>
        <v>0</v>
      </c>
      <c r="U513" s="31"/>
      <c r="V513" s="31"/>
      <c r="W513" s="31"/>
      <c r="X513" s="31"/>
      <c r="Y513" s="31"/>
      <c r="Z513" s="31"/>
      <c r="AA513" s="31"/>
      <c r="AB513" s="31"/>
      <c r="AC513" s="31"/>
      <c r="AD513" s="31"/>
      <c r="AE513" s="31"/>
      <c r="AR513" s="172" t="s">
        <v>2955</v>
      </c>
      <c r="AT513" s="172" t="s">
        <v>2897</v>
      </c>
      <c r="AU513" s="172" t="s">
        <v>78</v>
      </c>
      <c r="AY513" s="14" t="s">
        <v>141</v>
      </c>
      <c r="BE513" s="173">
        <f>IF(N513="základní",J513,0)</f>
        <v>0</v>
      </c>
      <c r="BF513" s="173">
        <f>IF(N513="snížená",J513,0)</f>
        <v>0</v>
      </c>
      <c r="BG513" s="173">
        <f>IF(N513="zákl. přenesená",J513,0)</f>
        <v>0</v>
      </c>
      <c r="BH513" s="173">
        <f>IF(N513="sníž. přenesená",J513,0)</f>
        <v>0</v>
      </c>
      <c r="BI513" s="173">
        <f>IF(N513="nulová",J513,0)</f>
        <v>0</v>
      </c>
      <c r="BJ513" s="14" t="s">
        <v>86</v>
      </c>
      <c r="BK513" s="173">
        <f>ROUND(I513*H513,2)</f>
        <v>0</v>
      </c>
      <c r="BL513" s="14" t="s">
        <v>2955</v>
      </c>
      <c r="BM513" s="172" t="s">
        <v>3549</v>
      </c>
    </row>
    <row r="514" spans="1:65" s="2" customFormat="1">
      <c r="A514" s="31"/>
      <c r="B514" s="32"/>
      <c r="C514" s="33"/>
      <c r="D514" s="174" t="s">
        <v>143</v>
      </c>
      <c r="E514" s="33"/>
      <c r="F514" s="175" t="s">
        <v>3548</v>
      </c>
      <c r="G514" s="33"/>
      <c r="H514" s="33"/>
      <c r="I514" s="176"/>
      <c r="J514" s="33"/>
      <c r="K514" s="33"/>
      <c r="L514" s="36"/>
      <c r="M514" s="177"/>
      <c r="N514" s="178"/>
      <c r="O514" s="68"/>
      <c r="P514" s="68"/>
      <c r="Q514" s="68"/>
      <c r="R514" s="68"/>
      <c r="S514" s="68"/>
      <c r="T514" s="69"/>
      <c r="U514" s="31"/>
      <c r="V514" s="31"/>
      <c r="W514" s="31"/>
      <c r="X514" s="31"/>
      <c r="Y514" s="31"/>
      <c r="Z514" s="31"/>
      <c r="AA514" s="31"/>
      <c r="AB514" s="31"/>
      <c r="AC514" s="31"/>
      <c r="AD514" s="31"/>
      <c r="AE514" s="31"/>
      <c r="AT514" s="14" t="s">
        <v>143</v>
      </c>
      <c r="AU514" s="14" t="s">
        <v>78</v>
      </c>
    </row>
    <row r="515" spans="1:65" s="2" customFormat="1" ht="16.5" customHeight="1">
      <c r="A515" s="31"/>
      <c r="B515" s="32"/>
      <c r="C515" s="206" t="s">
        <v>1145</v>
      </c>
      <c r="D515" s="206" t="s">
        <v>2897</v>
      </c>
      <c r="E515" s="207" t="s">
        <v>3550</v>
      </c>
      <c r="F515" s="208" t="s">
        <v>3551</v>
      </c>
      <c r="G515" s="209" t="s">
        <v>147</v>
      </c>
      <c r="H515" s="210">
        <v>10</v>
      </c>
      <c r="I515" s="211"/>
      <c r="J515" s="212">
        <f>ROUND(I515*H515,2)</f>
        <v>0</v>
      </c>
      <c r="K515" s="208" t="s">
        <v>139</v>
      </c>
      <c r="L515" s="213"/>
      <c r="M515" s="214" t="s">
        <v>1</v>
      </c>
      <c r="N515" s="215" t="s">
        <v>43</v>
      </c>
      <c r="O515" s="68"/>
      <c r="P515" s="170">
        <f>O515*H515</f>
        <v>0</v>
      </c>
      <c r="Q515" s="170">
        <v>0</v>
      </c>
      <c r="R515" s="170">
        <f>Q515*H515</f>
        <v>0</v>
      </c>
      <c r="S515" s="170">
        <v>0</v>
      </c>
      <c r="T515" s="171">
        <f>S515*H515</f>
        <v>0</v>
      </c>
      <c r="U515" s="31"/>
      <c r="V515" s="31"/>
      <c r="W515" s="31"/>
      <c r="X515" s="31"/>
      <c r="Y515" s="31"/>
      <c r="Z515" s="31"/>
      <c r="AA515" s="31"/>
      <c r="AB515" s="31"/>
      <c r="AC515" s="31"/>
      <c r="AD515" s="31"/>
      <c r="AE515" s="31"/>
      <c r="AR515" s="172" t="s">
        <v>2955</v>
      </c>
      <c r="AT515" s="172" t="s">
        <v>2897</v>
      </c>
      <c r="AU515" s="172" t="s">
        <v>78</v>
      </c>
      <c r="AY515" s="14" t="s">
        <v>141</v>
      </c>
      <c r="BE515" s="173">
        <f>IF(N515="základní",J515,0)</f>
        <v>0</v>
      </c>
      <c r="BF515" s="173">
        <f>IF(N515="snížená",J515,0)</f>
        <v>0</v>
      </c>
      <c r="BG515" s="173">
        <f>IF(N515="zákl. přenesená",J515,0)</f>
        <v>0</v>
      </c>
      <c r="BH515" s="173">
        <f>IF(N515="sníž. přenesená",J515,0)</f>
        <v>0</v>
      </c>
      <c r="BI515" s="173">
        <f>IF(N515="nulová",J515,0)</f>
        <v>0</v>
      </c>
      <c r="BJ515" s="14" t="s">
        <v>86</v>
      </c>
      <c r="BK515" s="173">
        <f>ROUND(I515*H515,2)</f>
        <v>0</v>
      </c>
      <c r="BL515" s="14" t="s">
        <v>2955</v>
      </c>
      <c r="BM515" s="172" t="s">
        <v>3552</v>
      </c>
    </row>
    <row r="516" spans="1:65" s="2" customFormat="1">
      <c r="A516" s="31"/>
      <c r="B516" s="32"/>
      <c r="C516" s="33"/>
      <c r="D516" s="174" t="s">
        <v>143</v>
      </c>
      <c r="E516" s="33"/>
      <c r="F516" s="175" t="s">
        <v>3551</v>
      </c>
      <c r="G516" s="33"/>
      <c r="H516" s="33"/>
      <c r="I516" s="176"/>
      <c r="J516" s="33"/>
      <c r="K516" s="33"/>
      <c r="L516" s="36"/>
      <c r="M516" s="177"/>
      <c r="N516" s="178"/>
      <c r="O516" s="68"/>
      <c r="P516" s="68"/>
      <c r="Q516" s="68"/>
      <c r="R516" s="68"/>
      <c r="S516" s="68"/>
      <c r="T516" s="69"/>
      <c r="U516" s="31"/>
      <c r="V516" s="31"/>
      <c r="W516" s="31"/>
      <c r="X516" s="31"/>
      <c r="Y516" s="31"/>
      <c r="Z516" s="31"/>
      <c r="AA516" s="31"/>
      <c r="AB516" s="31"/>
      <c r="AC516" s="31"/>
      <c r="AD516" s="31"/>
      <c r="AE516" s="31"/>
      <c r="AT516" s="14" t="s">
        <v>143</v>
      </c>
      <c r="AU516" s="14" t="s">
        <v>78</v>
      </c>
    </row>
    <row r="517" spans="1:65" s="2" customFormat="1" ht="16.5" customHeight="1">
      <c r="A517" s="31"/>
      <c r="B517" s="32"/>
      <c r="C517" s="206" t="s">
        <v>1150</v>
      </c>
      <c r="D517" s="206" t="s">
        <v>2897</v>
      </c>
      <c r="E517" s="207" t="s">
        <v>3553</v>
      </c>
      <c r="F517" s="208" t="s">
        <v>3554</v>
      </c>
      <c r="G517" s="209" t="s">
        <v>147</v>
      </c>
      <c r="H517" s="210">
        <v>10</v>
      </c>
      <c r="I517" s="211"/>
      <c r="J517" s="212">
        <f>ROUND(I517*H517,2)</f>
        <v>0</v>
      </c>
      <c r="K517" s="208" t="s">
        <v>139</v>
      </c>
      <c r="L517" s="213"/>
      <c r="M517" s="214" t="s">
        <v>1</v>
      </c>
      <c r="N517" s="215" t="s">
        <v>43</v>
      </c>
      <c r="O517" s="68"/>
      <c r="P517" s="170">
        <f>O517*H517</f>
        <v>0</v>
      </c>
      <c r="Q517" s="170">
        <v>0</v>
      </c>
      <c r="R517" s="170">
        <f>Q517*H517</f>
        <v>0</v>
      </c>
      <c r="S517" s="170">
        <v>0</v>
      </c>
      <c r="T517" s="171">
        <f>S517*H517</f>
        <v>0</v>
      </c>
      <c r="U517" s="31"/>
      <c r="V517" s="31"/>
      <c r="W517" s="31"/>
      <c r="X517" s="31"/>
      <c r="Y517" s="31"/>
      <c r="Z517" s="31"/>
      <c r="AA517" s="31"/>
      <c r="AB517" s="31"/>
      <c r="AC517" s="31"/>
      <c r="AD517" s="31"/>
      <c r="AE517" s="31"/>
      <c r="AR517" s="172" t="s">
        <v>2955</v>
      </c>
      <c r="AT517" s="172" t="s">
        <v>2897</v>
      </c>
      <c r="AU517" s="172" t="s">
        <v>78</v>
      </c>
      <c r="AY517" s="14" t="s">
        <v>141</v>
      </c>
      <c r="BE517" s="173">
        <f>IF(N517="základní",J517,0)</f>
        <v>0</v>
      </c>
      <c r="BF517" s="173">
        <f>IF(N517="snížená",J517,0)</f>
        <v>0</v>
      </c>
      <c r="BG517" s="173">
        <f>IF(N517="zákl. přenesená",J517,0)</f>
        <v>0</v>
      </c>
      <c r="BH517" s="173">
        <f>IF(N517="sníž. přenesená",J517,0)</f>
        <v>0</v>
      </c>
      <c r="BI517" s="173">
        <f>IF(N517="nulová",J517,0)</f>
        <v>0</v>
      </c>
      <c r="BJ517" s="14" t="s">
        <v>86</v>
      </c>
      <c r="BK517" s="173">
        <f>ROUND(I517*H517,2)</f>
        <v>0</v>
      </c>
      <c r="BL517" s="14" t="s">
        <v>2955</v>
      </c>
      <c r="BM517" s="172" t="s">
        <v>3555</v>
      </c>
    </row>
    <row r="518" spans="1:65" s="2" customFormat="1">
      <c r="A518" s="31"/>
      <c r="B518" s="32"/>
      <c r="C518" s="33"/>
      <c r="D518" s="174" t="s">
        <v>143</v>
      </c>
      <c r="E518" s="33"/>
      <c r="F518" s="175" t="s">
        <v>3554</v>
      </c>
      <c r="G518" s="33"/>
      <c r="H518" s="33"/>
      <c r="I518" s="176"/>
      <c r="J518" s="33"/>
      <c r="K518" s="33"/>
      <c r="L518" s="36"/>
      <c r="M518" s="177"/>
      <c r="N518" s="178"/>
      <c r="O518" s="68"/>
      <c r="P518" s="68"/>
      <c r="Q518" s="68"/>
      <c r="R518" s="68"/>
      <c r="S518" s="68"/>
      <c r="T518" s="69"/>
      <c r="U518" s="31"/>
      <c r="V518" s="31"/>
      <c r="W518" s="31"/>
      <c r="X518" s="31"/>
      <c r="Y518" s="31"/>
      <c r="Z518" s="31"/>
      <c r="AA518" s="31"/>
      <c r="AB518" s="31"/>
      <c r="AC518" s="31"/>
      <c r="AD518" s="31"/>
      <c r="AE518" s="31"/>
      <c r="AT518" s="14" t="s">
        <v>143</v>
      </c>
      <c r="AU518" s="14" t="s">
        <v>78</v>
      </c>
    </row>
    <row r="519" spans="1:65" s="2" customFormat="1" ht="16.5" customHeight="1">
      <c r="A519" s="31"/>
      <c r="B519" s="32"/>
      <c r="C519" s="206" t="s">
        <v>1155</v>
      </c>
      <c r="D519" s="206" t="s">
        <v>2897</v>
      </c>
      <c r="E519" s="207" t="s">
        <v>3556</v>
      </c>
      <c r="F519" s="208" t="s">
        <v>3557</v>
      </c>
      <c r="G519" s="209" t="s">
        <v>147</v>
      </c>
      <c r="H519" s="210">
        <v>10</v>
      </c>
      <c r="I519" s="211"/>
      <c r="J519" s="212">
        <f>ROUND(I519*H519,2)</f>
        <v>0</v>
      </c>
      <c r="K519" s="208" t="s">
        <v>139</v>
      </c>
      <c r="L519" s="213"/>
      <c r="M519" s="214" t="s">
        <v>1</v>
      </c>
      <c r="N519" s="215" t="s">
        <v>43</v>
      </c>
      <c r="O519" s="68"/>
      <c r="P519" s="170">
        <f>O519*H519</f>
        <v>0</v>
      </c>
      <c r="Q519" s="170">
        <v>0</v>
      </c>
      <c r="R519" s="170">
        <f>Q519*H519</f>
        <v>0</v>
      </c>
      <c r="S519" s="170">
        <v>0</v>
      </c>
      <c r="T519" s="171">
        <f>S519*H519</f>
        <v>0</v>
      </c>
      <c r="U519" s="31"/>
      <c r="V519" s="31"/>
      <c r="W519" s="31"/>
      <c r="X519" s="31"/>
      <c r="Y519" s="31"/>
      <c r="Z519" s="31"/>
      <c r="AA519" s="31"/>
      <c r="AB519" s="31"/>
      <c r="AC519" s="31"/>
      <c r="AD519" s="31"/>
      <c r="AE519" s="31"/>
      <c r="AR519" s="172" t="s">
        <v>2955</v>
      </c>
      <c r="AT519" s="172" t="s">
        <v>2897</v>
      </c>
      <c r="AU519" s="172" t="s">
        <v>78</v>
      </c>
      <c r="AY519" s="14" t="s">
        <v>141</v>
      </c>
      <c r="BE519" s="173">
        <f>IF(N519="základní",J519,0)</f>
        <v>0</v>
      </c>
      <c r="BF519" s="173">
        <f>IF(N519="snížená",J519,0)</f>
        <v>0</v>
      </c>
      <c r="BG519" s="173">
        <f>IF(N519="zákl. přenesená",J519,0)</f>
        <v>0</v>
      </c>
      <c r="BH519" s="173">
        <f>IF(N519="sníž. přenesená",J519,0)</f>
        <v>0</v>
      </c>
      <c r="BI519" s="173">
        <f>IF(N519="nulová",J519,0)</f>
        <v>0</v>
      </c>
      <c r="BJ519" s="14" t="s">
        <v>86</v>
      </c>
      <c r="BK519" s="173">
        <f>ROUND(I519*H519,2)</f>
        <v>0</v>
      </c>
      <c r="BL519" s="14" t="s">
        <v>2955</v>
      </c>
      <c r="BM519" s="172" t="s">
        <v>3558</v>
      </c>
    </row>
    <row r="520" spans="1:65" s="2" customFormat="1">
      <c r="A520" s="31"/>
      <c r="B520" s="32"/>
      <c r="C520" s="33"/>
      <c r="D520" s="174" t="s">
        <v>143</v>
      </c>
      <c r="E520" s="33"/>
      <c r="F520" s="175" t="s">
        <v>3557</v>
      </c>
      <c r="G520" s="33"/>
      <c r="H520" s="33"/>
      <c r="I520" s="176"/>
      <c r="J520" s="33"/>
      <c r="K520" s="33"/>
      <c r="L520" s="36"/>
      <c r="M520" s="177"/>
      <c r="N520" s="178"/>
      <c r="O520" s="68"/>
      <c r="P520" s="68"/>
      <c r="Q520" s="68"/>
      <c r="R520" s="68"/>
      <c r="S520" s="68"/>
      <c r="T520" s="69"/>
      <c r="U520" s="31"/>
      <c r="V520" s="31"/>
      <c r="W520" s="31"/>
      <c r="X520" s="31"/>
      <c r="Y520" s="31"/>
      <c r="Z520" s="31"/>
      <c r="AA520" s="31"/>
      <c r="AB520" s="31"/>
      <c r="AC520" s="31"/>
      <c r="AD520" s="31"/>
      <c r="AE520" s="31"/>
      <c r="AT520" s="14" t="s">
        <v>143</v>
      </c>
      <c r="AU520" s="14" t="s">
        <v>78</v>
      </c>
    </row>
    <row r="521" spans="1:65" s="2" customFormat="1" ht="16.5" customHeight="1">
      <c r="A521" s="31"/>
      <c r="B521" s="32"/>
      <c r="C521" s="206" t="s">
        <v>1160</v>
      </c>
      <c r="D521" s="206" t="s">
        <v>2897</v>
      </c>
      <c r="E521" s="207" t="s">
        <v>3559</v>
      </c>
      <c r="F521" s="208" t="s">
        <v>3560</v>
      </c>
      <c r="G521" s="209" t="s">
        <v>147</v>
      </c>
      <c r="H521" s="210">
        <v>10</v>
      </c>
      <c r="I521" s="211"/>
      <c r="J521" s="212">
        <f>ROUND(I521*H521,2)</f>
        <v>0</v>
      </c>
      <c r="K521" s="208" t="s">
        <v>139</v>
      </c>
      <c r="L521" s="213"/>
      <c r="M521" s="214" t="s">
        <v>1</v>
      </c>
      <c r="N521" s="215" t="s">
        <v>43</v>
      </c>
      <c r="O521" s="68"/>
      <c r="P521" s="170">
        <f>O521*H521</f>
        <v>0</v>
      </c>
      <c r="Q521" s="170">
        <v>0</v>
      </c>
      <c r="R521" s="170">
        <f>Q521*H521</f>
        <v>0</v>
      </c>
      <c r="S521" s="170">
        <v>0</v>
      </c>
      <c r="T521" s="171">
        <f>S521*H521</f>
        <v>0</v>
      </c>
      <c r="U521" s="31"/>
      <c r="V521" s="31"/>
      <c r="W521" s="31"/>
      <c r="X521" s="31"/>
      <c r="Y521" s="31"/>
      <c r="Z521" s="31"/>
      <c r="AA521" s="31"/>
      <c r="AB521" s="31"/>
      <c r="AC521" s="31"/>
      <c r="AD521" s="31"/>
      <c r="AE521" s="31"/>
      <c r="AR521" s="172" t="s">
        <v>2955</v>
      </c>
      <c r="AT521" s="172" t="s">
        <v>2897</v>
      </c>
      <c r="AU521" s="172" t="s">
        <v>78</v>
      </c>
      <c r="AY521" s="14" t="s">
        <v>141</v>
      </c>
      <c r="BE521" s="173">
        <f>IF(N521="základní",J521,0)</f>
        <v>0</v>
      </c>
      <c r="BF521" s="173">
        <f>IF(N521="snížená",J521,0)</f>
        <v>0</v>
      </c>
      <c r="BG521" s="173">
        <f>IF(N521="zákl. přenesená",J521,0)</f>
        <v>0</v>
      </c>
      <c r="BH521" s="173">
        <f>IF(N521="sníž. přenesená",J521,0)</f>
        <v>0</v>
      </c>
      <c r="BI521" s="173">
        <f>IF(N521="nulová",J521,0)</f>
        <v>0</v>
      </c>
      <c r="BJ521" s="14" t="s">
        <v>86</v>
      </c>
      <c r="BK521" s="173">
        <f>ROUND(I521*H521,2)</f>
        <v>0</v>
      </c>
      <c r="BL521" s="14" t="s">
        <v>2955</v>
      </c>
      <c r="BM521" s="172" t="s">
        <v>3561</v>
      </c>
    </row>
    <row r="522" spans="1:65" s="2" customFormat="1">
      <c r="A522" s="31"/>
      <c r="B522" s="32"/>
      <c r="C522" s="33"/>
      <c r="D522" s="174" t="s">
        <v>143</v>
      </c>
      <c r="E522" s="33"/>
      <c r="F522" s="175" t="s">
        <v>3560</v>
      </c>
      <c r="G522" s="33"/>
      <c r="H522" s="33"/>
      <c r="I522" s="176"/>
      <c r="J522" s="33"/>
      <c r="K522" s="33"/>
      <c r="L522" s="36"/>
      <c r="M522" s="177"/>
      <c r="N522" s="178"/>
      <c r="O522" s="68"/>
      <c r="P522" s="68"/>
      <c r="Q522" s="68"/>
      <c r="R522" s="68"/>
      <c r="S522" s="68"/>
      <c r="T522" s="69"/>
      <c r="U522" s="31"/>
      <c r="V522" s="31"/>
      <c r="W522" s="31"/>
      <c r="X522" s="31"/>
      <c r="Y522" s="31"/>
      <c r="Z522" s="31"/>
      <c r="AA522" s="31"/>
      <c r="AB522" s="31"/>
      <c r="AC522" s="31"/>
      <c r="AD522" s="31"/>
      <c r="AE522" s="31"/>
      <c r="AT522" s="14" t="s">
        <v>143</v>
      </c>
      <c r="AU522" s="14" t="s">
        <v>78</v>
      </c>
    </row>
    <row r="523" spans="1:65" s="2" customFormat="1" ht="16.5" customHeight="1">
      <c r="A523" s="31"/>
      <c r="B523" s="32"/>
      <c r="C523" s="206" t="s">
        <v>1165</v>
      </c>
      <c r="D523" s="206" t="s">
        <v>2897</v>
      </c>
      <c r="E523" s="207" t="s">
        <v>3562</v>
      </c>
      <c r="F523" s="208" t="s">
        <v>3563</v>
      </c>
      <c r="G523" s="209" t="s">
        <v>147</v>
      </c>
      <c r="H523" s="210">
        <v>10</v>
      </c>
      <c r="I523" s="211"/>
      <c r="J523" s="212">
        <f>ROUND(I523*H523,2)</f>
        <v>0</v>
      </c>
      <c r="K523" s="208" t="s">
        <v>139</v>
      </c>
      <c r="L523" s="213"/>
      <c r="M523" s="214" t="s">
        <v>1</v>
      </c>
      <c r="N523" s="215" t="s">
        <v>43</v>
      </c>
      <c r="O523" s="68"/>
      <c r="P523" s="170">
        <f>O523*H523</f>
        <v>0</v>
      </c>
      <c r="Q523" s="170">
        <v>0</v>
      </c>
      <c r="R523" s="170">
        <f>Q523*H523</f>
        <v>0</v>
      </c>
      <c r="S523" s="170">
        <v>0</v>
      </c>
      <c r="T523" s="171">
        <f>S523*H523</f>
        <v>0</v>
      </c>
      <c r="U523" s="31"/>
      <c r="V523" s="31"/>
      <c r="W523" s="31"/>
      <c r="X523" s="31"/>
      <c r="Y523" s="31"/>
      <c r="Z523" s="31"/>
      <c r="AA523" s="31"/>
      <c r="AB523" s="31"/>
      <c r="AC523" s="31"/>
      <c r="AD523" s="31"/>
      <c r="AE523" s="31"/>
      <c r="AR523" s="172" t="s">
        <v>2955</v>
      </c>
      <c r="AT523" s="172" t="s">
        <v>2897</v>
      </c>
      <c r="AU523" s="172" t="s">
        <v>78</v>
      </c>
      <c r="AY523" s="14" t="s">
        <v>141</v>
      </c>
      <c r="BE523" s="173">
        <f>IF(N523="základní",J523,0)</f>
        <v>0</v>
      </c>
      <c r="BF523" s="173">
        <f>IF(N523="snížená",J523,0)</f>
        <v>0</v>
      </c>
      <c r="BG523" s="173">
        <f>IF(N523="zákl. přenesená",J523,0)</f>
        <v>0</v>
      </c>
      <c r="BH523" s="173">
        <f>IF(N523="sníž. přenesená",J523,0)</f>
        <v>0</v>
      </c>
      <c r="BI523" s="173">
        <f>IF(N523="nulová",J523,0)</f>
        <v>0</v>
      </c>
      <c r="BJ523" s="14" t="s">
        <v>86</v>
      </c>
      <c r="BK523" s="173">
        <f>ROUND(I523*H523,2)</f>
        <v>0</v>
      </c>
      <c r="BL523" s="14" t="s">
        <v>2955</v>
      </c>
      <c r="BM523" s="172" t="s">
        <v>3564</v>
      </c>
    </row>
    <row r="524" spans="1:65" s="2" customFormat="1">
      <c r="A524" s="31"/>
      <c r="B524" s="32"/>
      <c r="C524" s="33"/>
      <c r="D524" s="174" t="s">
        <v>143</v>
      </c>
      <c r="E524" s="33"/>
      <c r="F524" s="175" t="s">
        <v>3563</v>
      </c>
      <c r="G524" s="33"/>
      <c r="H524" s="33"/>
      <c r="I524" s="176"/>
      <c r="J524" s="33"/>
      <c r="K524" s="33"/>
      <c r="L524" s="36"/>
      <c r="M524" s="177"/>
      <c r="N524" s="178"/>
      <c r="O524" s="68"/>
      <c r="P524" s="68"/>
      <c r="Q524" s="68"/>
      <c r="R524" s="68"/>
      <c r="S524" s="68"/>
      <c r="T524" s="69"/>
      <c r="U524" s="31"/>
      <c r="V524" s="31"/>
      <c r="W524" s="31"/>
      <c r="X524" s="31"/>
      <c r="Y524" s="31"/>
      <c r="Z524" s="31"/>
      <c r="AA524" s="31"/>
      <c r="AB524" s="31"/>
      <c r="AC524" s="31"/>
      <c r="AD524" s="31"/>
      <c r="AE524" s="31"/>
      <c r="AT524" s="14" t="s">
        <v>143</v>
      </c>
      <c r="AU524" s="14" t="s">
        <v>78</v>
      </c>
    </row>
    <row r="525" spans="1:65" s="2" customFormat="1" ht="16.5" customHeight="1">
      <c r="A525" s="31"/>
      <c r="B525" s="32"/>
      <c r="C525" s="206" t="s">
        <v>1170</v>
      </c>
      <c r="D525" s="206" t="s">
        <v>2897</v>
      </c>
      <c r="E525" s="207" t="s">
        <v>3565</v>
      </c>
      <c r="F525" s="208" t="s">
        <v>3566</v>
      </c>
      <c r="G525" s="209" t="s">
        <v>147</v>
      </c>
      <c r="H525" s="210">
        <v>10</v>
      </c>
      <c r="I525" s="211"/>
      <c r="J525" s="212">
        <f>ROUND(I525*H525,2)</f>
        <v>0</v>
      </c>
      <c r="K525" s="208" t="s">
        <v>139</v>
      </c>
      <c r="L525" s="213"/>
      <c r="M525" s="214" t="s">
        <v>1</v>
      </c>
      <c r="N525" s="215" t="s">
        <v>43</v>
      </c>
      <c r="O525" s="68"/>
      <c r="P525" s="170">
        <f>O525*H525</f>
        <v>0</v>
      </c>
      <c r="Q525" s="170">
        <v>0</v>
      </c>
      <c r="R525" s="170">
        <f>Q525*H525</f>
        <v>0</v>
      </c>
      <c r="S525" s="170">
        <v>0</v>
      </c>
      <c r="T525" s="171">
        <f>S525*H525</f>
        <v>0</v>
      </c>
      <c r="U525" s="31"/>
      <c r="V525" s="31"/>
      <c r="W525" s="31"/>
      <c r="X525" s="31"/>
      <c r="Y525" s="31"/>
      <c r="Z525" s="31"/>
      <c r="AA525" s="31"/>
      <c r="AB525" s="31"/>
      <c r="AC525" s="31"/>
      <c r="AD525" s="31"/>
      <c r="AE525" s="31"/>
      <c r="AR525" s="172" t="s">
        <v>2955</v>
      </c>
      <c r="AT525" s="172" t="s">
        <v>2897</v>
      </c>
      <c r="AU525" s="172" t="s">
        <v>78</v>
      </c>
      <c r="AY525" s="14" t="s">
        <v>141</v>
      </c>
      <c r="BE525" s="173">
        <f>IF(N525="základní",J525,0)</f>
        <v>0</v>
      </c>
      <c r="BF525" s="173">
        <f>IF(N525="snížená",J525,0)</f>
        <v>0</v>
      </c>
      <c r="BG525" s="173">
        <f>IF(N525="zákl. přenesená",J525,0)</f>
        <v>0</v>
      </c>
      <c r="BH525" s="173">
        <f>IF(N525="sníž. přenesená",J525,0)</f>
        <v>0</v>
      </c>
      <c r="BI525" s="173">
        <f>IF(N525="nulová",J525,0)</f>
        <v>0</v>
      </c>
      <c r="BJ525" s="14" t="s">
        <v>86</v>
      </c>
      <c r="BK525" s="173">
        <f>ROUND(I525*H525,2)</f>
        <v>0</v>
      </c>
      <c r="BL525" s="14" t="s">
        <v>2955</v>
      </c>
      <c r="BM525" s="172" t="s">
        <v>3567</v>
      </c>
    </row>
    <row r="526" spans="1:65" s="2" customFormat="1">
      <c r="A526" s="31"/>
      <c r="B526" s="32"/>
      <c r="C526" s="33"/>
      <c r="D526" s="174" t="s">
        <v>143</v>
      </c>
      <c r="E526" s="33"/>
      <c r="F526" s="175" t="s">
        <v>3566</v>
      </c>
      <c r="G526" s="33"/>
      <c r="H526" s="33"/>
      <c r="I526" s="176"/>
      <c r="J526" s="33"/>
      <c r="K526" s="33"/>
      <c r="L526" s="36"/>
      <c r="M526" s="177"/>
      <c r="N526" s="178"/>
      <c r="O526" s="68"/>
      <c r="P526" s="68"/>
      <c r="Q526" s="68"/>
      <c r="R526" s="68"/>
      <c r="S526" s="68"/>
      <c r="T526" s="69"/>
      <c r="U526" s="31"/>
      <c r="V526" s="31"/>
      <c r="W526" s="31"/>
      <c r="X526" s="31"/>
      <c r="Y526" s="31"/>
      <c r="Z526" s="31"/>
      <c r="AA526" s="31"/>
      <c r="AB526" s="31"/>
      <c r="AC526" s="31"/>
      <c r="AD526" s="31"/>
      <c r="AE526" s="31"/>
      <c r="AT526" s="14" t="s">
        <v>143</v>
      </c>
      <c r="AU526" s="14" t="s">
        <v>78</v>
      </c>
    </row>
    <row r="527" spans="1:65" s="2" customFormat="1" ht="16.5" customHeight="1">
      <c r="A527" s="31"/>
      <c r="B527" s="32"/>
      <c r="C527" s="206" t="s">
        <v>1175</v>
      </c>
      <c r="D527" s="206" t="s">
        <v>2897</v>
      </c>
      <c r="E527" s="207" t="s">
        <v>3568</v>
      </c>
      <c r="F527" s="208" t="s">
        <v>3569</v>
      </c>
      <c r="G527" s="209" t="s">
        <v>147</v>
      </c>
      <c r="H527" s="210">
        <v>10</v>
      </c>
      <c r="I527" s="211"/>
      <c r="J527" s="212">
        <f>ROUND(I527*H527,2)</f>
        <v>0</v>
      </c>
      <c r="K527" s="208" t="s">
        <v>139</v>
      </c>
      <c r="L527" s="213"/>
      <c r="M527" s="214" t="s">
        <v>1</v>
      </c>
      <c r="N527" s="215" t="s">
        <v>43</v>
      </c>
      <c r="O527" s="68"/>
      <c r="P527" s="170">
        <f>O527*H527</f>
        <v>0</v>
      </c>
      <c r="Q527" s="170">
        <v>0</v>
      </c>
      <c r="R527" s="170">
        <f>Q527*H527</f>
        <v>0</v>
      </c>
      <c r="S527" s="170">
        <v>0</v>
      </c>
      <c r="T527" s="171">
        <f>S527*H527</f>
        <v>0</v>
      </c>
      <c r="U527" s="31"/>
      <c r="V527" s="31"/>
      <c r="W527" s="31"/>
      <c r="X527" s="31"/>
      <c r="Y527" s="31"/>
      <c r="Z527" s="31"/>
      <c r="AA527" s="31"/>
      <c r="AB527" s="31"/>
      <c r="AC527" s="31"/>
      <c r="AD527" s="31"/>
      <c r="AE527" s="31"/>
      <c r="AR527" s="172" t="s">
        <v>2955</v>
      </c>
      <c r="AT527" s="172" t="s">
        <v>2897</v>
      </c>
      <c r="AU527" s="172" t="s">
        <v>78</v>
      </c>
      <c r="AY527" s="14" t="s">
        <v>141</v>
      </c>
      <c r="BE527" s="173">
        <f>IF(N527="základní",J527,0)</f>
        <v>0</v>
      </c>
      <c r="BF527" s="173">
        <f>IF(N527="snížená",J527,0)</f>
        <v>0</v>
      </c>
      <c r="BG527" s="173">
        <f>IF(N527="zákl. přenesená",J527,0)</f>
        <v>0</v>
      </c>
      <c r="BH527" s="173">
        <f>IF(N527="sníž. přenesená",J527,0)</f>
        <v>0</v>
      </c>
      <c r="BI527" s="173">
        <f>IF(N527="nulová",J527,0)</f>
        <v>0</v>
      </c>
      <c r="BJ527" s="14" t="s">
        <v>86</v>
      </c>
      <c r="BK527" s="173">
        <f>ROUND(I527*H527,2)</f>
        <v>0</v>
      </c>
      <c r="BL527" s="14" t="s">
        <v>2955</v>
      </c>
      <c r="BM527" s="172" t="s">
        <v>3570</v>
      </c>
    </row>
    <row r="528" spans="1:65" s="2" customFormat="1">
      <c r="A528" s="31"/>
      <c r="B528" s="32"/>
      <c r="C528" s="33"/>
      <c r="D528" s="174" t="s">
        <v>143</v>
      </c>
      <c r="E528" s="33"/>
      <c r="F528" s="175" t="s">
        <v>3569</v>
      </c>
      <c r="G528" s="33"/>
      <c r="H528" s="33"/>
      <c r="I528" s="176"/>
      <c r="J528" s="33"/>
      <c r="K528" s="33"/>
      <c r="L528" s="36"/>
      <c r="M528" s="177"/>
      <c r="N528" s="178"/>
      <c r="O528" s="68"/>
      <c r="P528" s="68"/>
      <c r="Q528" s="68"/>
      <c r="R528" s="68"/>
      <c r="S528" s="68"/>
      <c r="T528" s="69"/>
      <c r="U528" s="31"/>
      <c r="V528" s="31"/>
      <c r="W528" s="31"/>
      <c r="X528" s="31"/>
      <c r="Y528" s="31"/>
      <c r="Z528" s="31"/>
      <c r="AA528" s="31"/>
      <c r="AB528" s="31"/>
      <c r="AC528" s="31"/>
      <c r="AD528" s="31"/>
      <c r="AE528" s="31"/>
      <c r="AT528" s="14" t="s">
        <v>143</v>
      </c>
      <c r="AU528" s="14" t="s">
        <v>78</v>
      </c>
    </row>
    <row r="529" spans="1:65" s="2" customFormat="1" ht="16.5" customHeight="1">
      <c r="A529" s="31"/>
      <c r="B529" s="32"/>
      <c r="C529" s="206" t="s">
        <v>1180</v>
      </c>
      <c r="D529" s="206" t="s">
        <v>2897</v>
      </c>
      <c r="E529" s="207" t="s">
        <v>3571</v>
      </c>
      <c r="F529" s="208" t="s">
        <v>3572</v>
      </c>
      <c r="G529" s="209" t="s">
        <v>147</v>
      </c>
      <c r="H529" s="210">
        <v>10</v>
      </c>
      <c r="I529" s="211"/>
      <c r="J529" s="212">
        <f>ROUND(I529*H529,2)</f>
        <v>0</v>
      </c>
      <c r="K529" s="208" t="s">
        <v>139</v>
      </c>
      <c r="L529" s="213"/>
      <c r="M529" s="214" t="s">
        <v>1</v>
      </c>
      <c r="N529" s="215" t="s">
        <v>43</v>
      </c>
      <c r="O529" s="68"/>
      <c r="P529" s="170">
        <f>O529*H529</f>
        <v>0</v>
      </c>
      <c r="Q529" s="170">
        <v>0</v>
      </c>
      <c r="R529" s="170">
        <f>Q529*H529</f>
        <v>0</v>
      </c>
      <c r="S529" s="170">
        <v>0</v>
      </c>
      <c r="T529" s="171">
        <f>S529*H529</f>
        <v>0</v>
      </c>
      <c r="U529" s="31"/>
      <c r="V529" s="31"/>
      <c r="W529" s="31"/>
      <c r="X529" s="31"/>
      <c r="Y529" s="31"/>
      <c r="Z529" s="31"/>
      <c r="AA529" s="31"/>
      <c r="AB529" s="31"/>
      <c r="AC529" s="31"/>
      <c r="AD529" s="31"/>
      <c r="AE529" s="31"/>
      <c r="AR529" s="172" t="s">
        <v>2955</v>
      </c>
      <c r="AT529" s="172" t="s">
        <v>2897</v>
      </c>
      <c r="AU529" s="172" t="s">
        <v>78</v>
      </c>
      <c r="AY529" s="14" t="s">
        <v>141</v>
      </c>
      <c r="BE529" s="173">
        <f>IF(N529="základní",J529,0)</f>
        <v>0</v>
      </c>
      <c r="BF529" s="173">
        <f>IF(N529="snížená",J529,0)</f>
        <v>0</v>
      </c>
      <c r="BG529" s="173">
        <f>IF(N529="zákl. přenesená",J529,0)</f>
        <v>0</v>
      </c>
      <c r="BH529" s="173">
        <f>IF(N529="sníž. přenesená",J529,0)</f>
        <v>0</v>
      </c>
      <c r="BI529" s="173">
        <f>IF(N529="nulová",J529,0)</f>
        <v>0</v>
      </c>
      <c r="BJ529" s="14" t="s">
        <v>86</v>
      </c>
      <c r="BK529" s="173">
        <f>ROUND(I529*H529,2)</f>
        <v>0</v>
      </c>
      <c r="BL529" s="14" t="s">
        <v>2955</v>
      </c>
      <c r="BM529" s="172" t="s">
        <v>3573</v>
      </c>
    </row>
    <row r="530" spans="1:65" s="2" customFormat="1">
      <c r="A530" s="31"/>
      <c r="B530" s="32"/>
      <c r="C530" s="33"/>
      <c r="D530" s="174" t="s">
        <v>143</v>
      </c>
      <c r="E530" s="33"/>
      <c r="F530" s="175" t="s">
        <v>3572</v>
      </c>
      <c r="G530" s="33"/>
      <c r="H530" s="33"/>
      <c r="I530" s="176"/>
      <c r="J530" s="33"/>
      <c r="K530" s="33"/>
      <c r="L530" s="36"/>
      <c r="M530" s="177"/>
      <c r="N530" s="178"/>
      <c r="O530" s="68"/>
      <c r="P530" s="68"/>
      <c r="Q530" s="68"/>
      <c r="R530" s="68"/>
      <c r="S530" s="68"/>
      <c r="T530" s="69"/>
      <c r="U530" s="31"/>
      <c r="V530" s="31"/>
      <c r="W530" s="31"/>
      <c r="X530" s="31"/>
      <c r="Y530" s="31"/>
      <c r="Z530" s="31"/>
      <c r="AA530" s="31"/>
      <c r="AB530" s="31"/>
      <c r="AC530" s="31"/>
      <c r="AD530" s="31"/>
      <c r="AE530" s="31"/>
      <c r="AT530" s="14" t="s">
        <v>143</v>
      </c>
      <c r="AU530" s="14" t="s">
        <v>78</v>
      </c>
    </row>
    <row r="531" spans="1:65" s="2" customFormat="1" ht="16.5" customHeight="1">
      <c r="A531" s="31"/>
      <c r="B531" s="32"/>
      <c r="C531" s="206" t="s">
        <v>1185</v>
      </c>
      <c r="D531" s="206" t="s">
        <v>2897</v>
      </c>
      <c r="E531" s="207" t="s">
        <v>3574</v>
      </c>
      <c r="F531" s="208" t="s">
        <v>3575</v>
      </c>
      <c r="G531" s="209" t="s">
        <v>147</v>
      </c>
      <c r="H531" s="210">
        <v>10</v>
      </c>
      <c r="I531" s="211"/>
      <c r="J531" s="212">
        <f>ROUND(I531*H531,2)</f>
        <v>0</v>
      </c>
      <c r="K531" s="208" t="s">
        <v>139</v>
      </c>
      <c r="L531" s="213"/>
      <c r="M531" s="214" t="s">
        <v>1</v>
      </c>
      <c r="N531" s="215" t="s">
        <v>43</v>
      </c>
      <c r="O531" s="68"/>
      <c r="P531" s="170">
        <f>O531*H531</f>
        <v>0</v>
      </c>
      <c r="Q531" s="170">
        <v>0.93100000000000005</v>
      </c>
      <c r="R531" s="170">
        <f>Q531*H531</f>
        <v>9.31</v>
      </c>
      <c r="S531" s="170">
        <v>0</v>
      </c>
      <c r="T531" s="171">
        <f>S531*H531</f>
        <v>0</v>
      </c>
      <c r="U531" s="31"/>
      <c r="V531" s="31"/>
      <c r="W531" s="31"/>
      <c r="X531" s="31"/>
      <c r="Y531" s="31"/>
      <c r="Z531" s="31"/>
      <c r="AA531" s="31"/>
      <c r="AB531" s="31"/>
      <c r="AC531" s="31"/>
      <c r="AD531" s="31"/>
      <c r="AE531" s="31"/>
      <c r="AR531" s="172" t="s">
        <v>2955</v>
      </c>
      <c r="AT531" s="172" t="s">
        <v>2897</v>
      </c>
      <c r="AU531" s="172" t="s">
        <v>78</v>
      </c>
      <c r="AY531" s="14" t="s">
        <v>141</v>
      </c>
      <c r="BE531" s="173">
        <f>IF(N531="základní",J531,0)</f>
        <v>0</v>
      </c>
      <c r="BF531" s="173">
        <f>IF(N531="snížená",J531,0)</f>
        <v>0</v>
      </c>
      <c r="BG531" s="173">
        <f>IF(N531="zákl. přenesená",J531,0)</f>
        <v>0</v>
      </c>
      <c r="BH531" s="173">
        <f>IF(N531="sníž. přenesená",J531,0)</f>
        <v>0</v>
      </c>
      <c r="BI531" s="173">
        <f>IF(N531="nulová",J531,0)</f>
        <v>0</v>
      </c>
      <c r="BJ531" s="14" t="s">
        <v>86</v>
      </c>
      <c r="BK531" s="173">
        <f>ROUND(I531*H531,2)</f>
        <v>0</v>
      </c>
      <c r="BL531" s="14" t="s">
        <v>2955</v>
      </c>
      <c r="BM531" s="172" t="s">
        <v>3576</v>
      </c>
    </row>
    <row r="532" spans="1:65" s="2" customFormat="1">
      <c r="A532" s="31"/>
      <c r="B532" s="32"/>
      <c r="C532" s="33"/>
      <c r="D532" s="174" t="s">
        <v>143</v>
      </c>
      <c r="E532" s="33"/>
      <c r="F532" s="175" t="s">
        <v>3575</v>
      </c>
      <c r="G532" s="33"/>
      <c r="H532" s="33"/>
      <c r="I532" s="176"/>
      <c r="J532" s="33"/>
      <c r="K532" s="33"/>
      <c r="L532" s="36"/>
      <c r="M532" s="177"/>
      <c r="N532" s="178"/>
      <c r="O532" s="68"/>
      <c r="P532" s="68"/>
      <c r="Q532" s="68"/>
      <c r="R532" s="68"/>
      <c r="S532" s="68"/>
      <c r="T532" s="69"/>
      <c r="U532" s="31"/>
      <c r="V532" s="31"/>
      <c r="W532" s="31"/>
      <c r="X532" s="31"/>
      <c r="Y532" s="31"/>
      <c r="Z532" s="31"/>
      <c r="AA532" s="31"/>
      <c r="AB532" s="31"/>
      <c r="AC532" s="31"/>
      <c r="AD532" s="31"/>
      <c r="AE532" s="31"/>
      <c r="AT532" s="14" t="s">
        <v>143</v>
      </c>
      <c r="AU532" s="14" t="s">
        <v>78</v>
      </c>
    </row>
    <row r="533" spans="1:65" s="2" customFormat="1" ht="16.5" customHeight="1">
      <c r="A533" s="31"/>
      <c r="B533" s="32"/>
      <c r="C533" s="206" t="s">
        <v>1190</v>
      </c>
      <c r="D533" s="206" t="s">
        <v>2897</v>
      </c>
      <c r="E533" s="207" t="s">
        <v>3577</v>
      </c>
      <c r="F533" s="208" t="s">
        <v>3578</v>
      </c>
      <c r="G533" s="209" t="s">
        <v>147</v>
      </c>
      <c r="H533" s="210">
        <v>10</v>
      </c>
      <c r="I533" s="211"/>
      <c r="J533" s="212">
        <f>ROUND(I533*H533,2)</f>
        <v>0</v>
      </c>
      <c r="K533" s="208" t="s">
        <v>139</v>
      </c>
      <c r="L533" s="213"/>
      <c r="M533" s="214" t="s">
        <v>1</v>
      </c>
      <c r="N533" s="215" t="s">
        <v>43</v>
      </c>
      <c r="O533" s="68"/>
      <c r="P533" s="170">
        <f>O533*H533</f>
        <v>0</v>
      </c>
      <c r="Q533" s="170">
        <v>0</v>
      </c>
      <c r="R533" s="170">
        <f>Q533*H533</f>
        <v>0</v>
      </c>
      <c r="S533" s="170">
        <v>0</v>
      </c>
      <c r="T533" s="171">
        <f>S533*H533</f>
        <v>0</v>
      </c>
      <c r="U533" s="31"/>
      <c r="V533" s="31"/>
      <c r="W533" s="31"/>
      <c r="X533" s="31"/>
      <c r="Y533" s="31"/>
      <c r="Z533" s="31"/>
      <c r="AA533" s="31"/>
      <c r="AB533" s="31"/>
      <c r="AC533" s="31"/>
      <c r="AD533" s="31"/>
      <c r="AE533" s="31"/>
      <c r="AR533" s="172" t="s">
        <v>2955</v>
      </c>
      <c r="AT533" s="172" t="s">
        <v>2897</v>
      </c>
      <c r="AU533" s="172" t="s">
        <v>78</v>
      </c>
      <c r="AY533" s="14" t="s">
        <v>141</v>
      </c>
      <c r="BE533" s="173">
        <f>IF(N533="základní",J533,0)</f>
        <v>0</v>
      </c>
      <c r="BF533" s="173">
        <f>IF(N533="snížená",J533,0)</f>
        <v>0</v>
      </c>
      <c r="BG533" s="173">
        <f>IF(N533="zákl. přenesená",J533,0)</f>
        <v>0</v>
      </c>
      <c r="BH533" s="173">
        <f>IF(N533="sníž. přenesená",J533,0)</f>
        <v>0</v>
      </c>
      <c r="BI533" s="173">
        <f>IF(N533="nulová",J533,0)</f>
        <v>0</v>
      </c>
      <c r="BJ533" s="14" t="s">
        <v>86</v>
      </c>
      <c r="BK533" s="173">
        <f>ROUND(I533*H533,2)</f>
        <v>0</v>
      </c>
      <c r="BL533" s="14" t="s">
        <v>2955</v>
      </c>
      <c r="BM533" s="172" t="s">
        <v>3579</v>
      </c>
    </row>
    <row r="534" spans="1:65" s="2" customFormat="1">
      <c r="A534" s="31"/>
      <c r="B534" s="32"/>
      <c r="C534" s="33"/>
      <c r="D534" s="174" t="s">
        <v>143</v>
      </c>
      <c r="E534" s="33"/>
      <c r="F534" s="175" t="s">
        <v>3578</v>
      </c>
      <c r="G534" s="33"/>
      <c r="H534" s="33"/>
      <c r="I534" s="176"/>
      <c r="J534" s="33"/>
      <c r="K534" s="33"/>
      <c r="L534" s="36"/>
      <c r="M534" s="177"/>
      <c r="N534" s="178"/>
      <c r="O534" s="68"/>
      <c r="P534" s="68"/>
      <c r="Q534" s="68"/>
      <c r="R534" s="68"/>
      <c r="S534" s="68"/>
      <c r="T534" s="69"/>
      <c r="U534" s="31"/>
      <c r="V534" s="31"/>
      <c r="W534" s="31"/>
      <c r="X534" s="31"/>
      <c r="Y534" s="31"/>
      <c r="Z534" s="31"/>
      <c r="AA534" s="31"/>
      <c r="AB534" s="31"/>
      <c r="AC534" s="31"/>
      <c r="AD534" s="31"/>
      <c r="AE534" s="31"/>
      <c r="AT534" s="14" t="s">
        <v>143</v>
      </c>
      <c r="AU534" s="14" t="s">
        <v>78</v>
      </c>
    </row>
    <row r="535" spans="1:65" s="2" customFormat="1" ht="16.5" customHeight="1">
      <c r="A535" s="31"/>
      <c r="B535" s="32"/>
      <c r="C535" s="206" t="s">
        <v>1195</v>
      </c>
      <c r="D535" s="206" t="s">
        <v>2897</v>
      </c>
      <c r="E535" s="207" t="s">
        <v>3580</v>
      </c>
      <c r="F535" s="208" t="s">
        <v>3581</v>
      </c>
      <c r="G535" s="209" t="s">
        <v>172</v>
      </c>
      <c r="H535" s="210">
        <v>10</v>
      </c>
      <c r="I535" s="211"/>
      <c r="J535" s="212">
        <f>ROUND(I535*H535,2)</f>
        <v>0</v>
      </c>
      <c r="K535" s="208" t="s">
        <v>139</v>
      </c>
      <c r="L535" s="213"/>
      <c r="M535" s="214" t="s">
        <v>1</v>
      </c>
      <c r="N535" s="215" t="s">
        <v>43</v>
      </c>
      <c r="O535" s="68"/>
      <c r="P535" s="170">
        <f>O535*H535</f>
        <v>0</v>
      </c>
      <c r="Q535" s="170">
        <v>0</v>
      </c>
      <c r="R535" s="170">
        <f>Q535*H535</f>
        <v>0</v>
      </c>
      <c r="S535" s="170">
        <v>0</v>
      </c>
      <c r="T535" s="171">
        <f>S535*H535</f>
        <v>0</v>
      </c>
      <c r="U535" s="31"/>
      <c r="V535" s="31"/>
      <c r="W535" s="31"/>
      <c r="X535" s="31"/>
      <c r="Y535" s="31"/>
      <c r="Z535" s="31"/>
      <c r="AA535" s="31"/>
      <c r="AB535" s="31"/>
      <c r="AC535" s="31"/>
      <c r="AD535" s="31"/>
      <c r="AE535" s="31"/>
      <c r="AR535" s="172" t="s">
        <v>2955</v>
      </c>
      <c r="AT535" s="172" t="s">
        <v>2897</v>
      </c>
      <c r="AU535" s="172" t="s">
        <v>78</v>
      </c>
      <c r="AY535" s="14" t="s">
        <v>141</v>
      </c>
      <c r="BE535" s="173">
        <f>IF(N535="základní",J535,0)</f>
        <v>0</v>
      </c>
      <c r="BF535" s="173">
        <f>IF(N535="snížená",J535,0)</f>
        <v>0</v>
      </c>
      <c r="BG535" s="173">
        <f>IF(N535="zákl. přenesená",J535,0)</f>
        <v>0</v>
      </c>
      <c r="BH535" s="173">
        <f>IF(N535="sníž. přenesená",J535,0)</f>
        <v>0</v>
      </c>
      <c r="BI535" s="173">
        <f>IF(N535="nulová",J535,0)</f>
        <v>0</v>
      </c>
      <c r="BJ535" s="14" t="s">
        <v>86</v>
      </c>
      <c r="BK535" s="173">
        <f>ROUND(I535*H535,2)</f>
        <v>0</v>
      </c>
      <c r="BL535" s="14" t="s">
        <v>2955</v>
      </c>
      <c r="BM535" s="172" t="s">
        <v>3582</v>
      </c>
    </row>
    <row r="536" spans="1:65" s="2" customFormat="1">
      <c r="A536" s="31"/>
      <c r="B536" s="32"/>
      <c r="C536" s="33"/>
      <c r="D536" s="174" t="s">
        <v>143</v>
      </c>
      <c r="E536" s="33"/>
      <c r="F536" s="175" t="s">
        <v>3581</v>
      </c>
      <c r="G536" s="33"/>
      <c r="H536" s="33"/>
      <c r="I536" s="176"/>
      <c r="J536" s="33"/>
      <c r="K536" s="33"/>
      <c r="L536" s="36"/>
      <c r="M536" s="177"/>
      <c r="N536" s="178"/>
      <c r="O536" s="68"/>
      <c r="P536" s="68"/>
      <c r="Q536" s="68"/>
      <c r="R536" s="68"/>
      <c r="S536" s="68"/>
      <c r="T536" s="69"/>
      <c r="U536" s="31"/>
      <c r="V536" s="31"/>
      <c r="W536" s="31"/>
      <c r="X536" s="31"/>
      <c r="Y536" s="31"/>
      <c r="Z536" s="31"/>
      <c r="AA536" s="31"/>
      <c r="AB536" s="31"/>
      <c r="AC536" s="31"/>
      <c r="AD536" s="31"/>
      <c r="AE536" s="31"/>
      <c r="AT536" s="14" t="s">
        <v>143</v>
      </c>
      <c r="AU536" s="14" t="s">
        <v>78</v>
      </c>
    </row>
    <row r="537" spans="1:65" s="2" customFormat="1" ht="16.5" customHeight="1">
      <c r="A537" s="31"/>
      <c r="B537" s="32"/>
      <c r="C537" s="206" t="s">
        <v>1200</v>
      </c>
      <c r="D537" s="206" t="s">
        <v>2897</v>
      </c>
      <c r="E537" s="207" t="s">
        <v>3583</v>
      </c>
      <c r="F537" s="208" t="s">
        <v>3584</v>
      </c>
      <c r="G537" s="209" t="s">
        <v>172</v>
      </c>
      <c r="H537" s="210">
        <v>10</v>
      </c>
      <c r="I537" s="211"/>
      <c r="J537" s="212">
        <f>ROUND(I537*H537,2)</f>
        <v>0</v>
      </c>
      <c r="K537" s="208" t="s">
        <v>139</v>
      </c>
      <c r="L537" s="213"/>
      <c r="M537" s="214" t="s">
        <v>1</v>
      </c>
      <c r="N537" s="215" t="s">
        <v>43</v>
      </c>
      <c r="O537" s="68"/>
      <c r="P537" s="170">
        <f>O537*H537</f>
        <v>0</v>
      </c>
      <c r="Q537" s="170">
        <v>0</v>
      </c>
      <c r="R537" s="170">
        <f>Q537*H537</f>
        <v>0</v>
      </c>
      <c r="S537" s="170">
        <v>0</v>
      </c>
      <c r="T537" s="171">
        <f>S537*H537</f>
        <v>0</v>
      </c>
      <c r="U537" s="31"/>
      <c r="V537" s="31"/>
      <c r="W537" s="31"/>
      <c r="X537" s="31"/>
      <c r="Y537" s="31"/>
      <c r="Z537" s="31"/>
      <c r="AA537" s="31"/>
      <c r="AB537" s="31"/>
      <c r="AC537" s="31"/>
      <c r="AD537" s="31"/>
      <c r="AE537" s="31"/>
      <c r="AR537" s="172" t="s">
        <v>2955</v>
      </c>
      <c r="AT537" s="172" t="s">
        <v>2897</v>
      </c>
      <c r="AU537" s="172" t="s">
        <v>78</v>
      </c>
      <c r="AY537" s="14" t="s">
        <v>141</v>
      </c>
      <c r="BE537" s="173">
        <f>IF(N537="základní",J537,0)</f>
        <v>0</v>
      </c>
      <c r="BF537" s="173">
        <f>IF(N537="snížená",J537,0)</f>
        <v>0</v>
      </c>
      <c r="BG537" s="173">
        <f>IF(N537="zákl. přenesená",J537,0)</f>
        <v>0</v>
      </c>
      <c r="BH537" s="173">
        <f>IF(N537="sníž. přenesená",J537,0)</f>
        <v>0</v>
      </c>
      <c r="BI537" s="173">
        <f>IF(N537="nulová",J537,0)</f>
        <v>0</v>
      </c>
      <c r="BJ537" s="14" t="s">
        <v>86</v>
      </c>
      <c r="BK537" s="173">
        <f>ROUND(I537*H537,2)</f>
        <v>0</v>
      </c>
      <c r="BL537" s="14" t="s">
        <v>2955</v>
      </c>
      <c r="BM537" s="172" t="s">
        <v>3585</v>
      </c>
    </row>
    <row r="538" spans="1:65" s="2" customFormat="1">
      <c r="A538" s="31"/>
      <c r="B538" s="32"/>
      <c r="C538" s="33"/>
      <c r="D538" s="174" t="s">
        <v>143</v>
      </c>
      <c r="E538" s="33"/>
      <c r="F538" s="175" t="s">
        <v>3584</v>
      </c>
      <c r="G538" s="33"/>
      <c r="H538" s="33"/>
      <c r="I538" s="176"/>
      <c r="J538" s="33"/>
      <c r="K538" s="33"/>
      <c r="L538" s="36"/>
      <c r="M538" s="177"/>
      <c r="N538" s="178"/>
      <c r="O538" s="68"/>
      <c r="P538" s="68"/>
      <c r="Q538" s="68"/>
      <c r="R538" s="68"/>
      <c r="S538" s="68"/>
      <c r="T538" s="69"/>
      <c r="U538" s="31"/>
      <c r="V538" s="31"/>
      <c r="W538" s="31"/>
      <c r="X538" s="31"/>
      <c r="Y538" s="31"/>
      <c r="Z538" s="31"/>
      <c r="AA538" s="31"/>
      <c r="AB538" s="31"/>
      <c r="AC538" s="31"/>
      <c r="AD538" s="31"/>
      <c r="AE538" s="31"/>
      <c r="AT538" s="14" t="s">
        <v>143</v>
      </c>
      <c r="AU538" s="14" t="s">
        <v>78</v>
      </c>
    </row>
    <row r="539" spans="1:65" s="2" customFormat="1" ht="16.5" customHeight="1">
      <c r="A539" s="31"/>
      <c r="B539" s="32"/>
      <c r="C539" s="206" t="s">
        <v>1205</v>
      </c>
      <c r="D539" s="206" t="s">
        <v>2897</v>
      </c>
      <c r="E539" s="207" t="s">
        <v>3586</v>
      </c>
      <c r="F539" s="208" t="s">
        <v>3587</v>
      </c>
      <c r="G539" s="209" t="s">
        <v>172</v>
      </c>
      <c r="H539" s="210">
        <v>10</v>
      </c>
      <c r="I539" s="211"/>
      <c r="J539" s="212">
        <f>ROUND(I539*H539,2)</f>
        <v>0</v>
      </c>
      <c r="K539" s="208" t="s">
        <v>139</v>
      </c>
      <c r="L539" s="213"/>
      <c r="M539" s="214" t="s">
        <v>1</v>
      </c>
      <c r="N539" s="215" t="s">
        <v>43</v>
      </c>
      <c r="O539" s="68"/>
      <c r="P539" s="170">
        <f>O539*H539</f>
        <v>0</v>
      </c>
      <c r="Q539" s="170">
        <v>0</v>
      </c>
      <c r="R539" s="170">
        <f>Q539*H539</f>
        <v>0</v>
      </c>
      <c r="S539" s="170">
        <v>0</v>
      </c>
      <c r="T539" s="171">
        <f>S539*H539</f>
        <v>0</v>
      </c>
      <c r="U539" s="31"/>
      <c r="V539" s="31"/>
      <c r="W539" s="31"/>
      <c r="X539" s="31"/>
      <c r="Y539" s="31"/>
      <c r="Z539" s="31"/>
      <c r="AA539" s="31"/>
      <c r="AB539" s="31"/>
      <c r="AC539" s="31"/>
      <c r="AD539" s="31"/>
      <c r="AE539" s="31"/>
      <c r="AR539" s="172" t="s">
        <v>2955</v>
      </c>
      <c r="AT539" s="172" t="s">
        <v>2897</v>
      </c>
      <c r="AU539" s="172" t="s">
        <v>78</v>
      </c>
      <c r="AY539" s="14" t="s">
        <v>141</v>
      </c>
      <c r="BE539" s="173">
        <f>IF(N539="základní",J539,0)</f>
        <v>0</v>
      </c>
      <c r="BF539" s="173">
        <f>IF(N539="snížená",J539,0)</f>
        <v>0</v>
      </c>
      <c r="BG539" s="173">
        <f>IF(N539="zákl. přenesená",J539,0)</f>
        <v>0</v>
      </c>
      <c r="BH539" s="173">
        <f>IF(N539="sníž. přenesená",J539,0)</f>
        <v>0</v>
      </c>
      <c r="BI539" s="173">
        <f>IF(N539="nulová",J539,0)</f>
        <v>0</v>
      </c>
      <c r="BJ539" s="14" t="s">
        <v>86</v>
      </c>
      <c r="BK539" s="173">
        <f>ROUND(I539*H539,2)</f>
        <v>0</v>
      </c>
      <c r="BL539" s="14" t="s">
        <v>2955</v>
      </c>
      <c r="BM539" s="172" t="s">
        <v>3588</v>
      </c>
    </row>
    <row r="540" spans="1:65" s="2" customFormat="1">
      <c r="A540" s="31"/>
      <c r="B540" s="32"/>
      <c r="C540" s="33"/>
      <c r="D540" s="174" t="s">
        <v>143</v>
      </c>
      <c r="E540" s="33"/>
      <c r="F540" s="175" t="s">
        <v>3587</v>
      </c>
      <c r="G540" s="33"/>
      <c r="H540" s="33"/>
      <c r="I540" s="176"/>
      <c r="J540" s="33"/>
      <c r="K540" s="33"/>
      <c r="L540" s="36"/>
      <c r="M540" s="177"/>
      <c r="N540" s="178"/>
      <c r="O540" s="68"/>
      <c r="P540" s="68"/>
      <c r="Q540" s="68"/>
      <c r="R540" s="68"/>
      <c r="S540" s="68"/>
      <c r="T540" s="69"/>
      <c r="U540" s="31"/>
      <c r="V540" s="31"/>
      <c r="W540" s="31"/>
      <c r="X540" s="31"/>
      <c r="Y540" s="31"/>
      <c r="Z540" s="31"/>
      <c r="AA540" s="31"/>
      <c r="AB540" s="31"/>
      <c r="AC540" s="31"/>
      <c r="AD540" s="31"/>
      <c r="AE540" s="31"/>
      <c r="AT540" s="14" t="s">
        <v>143</v>
      </c>
      <c r="AU540" s="14" t="s">
        <v>78</v>
      </c>
    </row>
    <row r="541" spans="1:65" s="2" customFormat="1" ht="16.5" customHeight="1">
      <c r="A541" s="31"/>
      <c r="B541" s="32"/>
      <c r="C541" s="206" t="s">
        <v>1210</v>
      </c>
      <c r="D541" s="206" t="s">
        <v>2897</v>
      </c>
      <c r="E541" s="207" t="s">
        <v>3589</v>
      </c>
      <c r="F541" s="208" t="s">
        <v>3590</v>
      </c>
      <c r="G541" s="209" t="s">
        <v>172</v>
      </c>
      <c r="H541" s="210">
        <v>10</v>
      </c>
      <c r="I541" s="211"/>
      <c r="J541" s="212">
        <f>ROUND(I541*H541,2)</f>
        <v>0</v>
      </c>
      <c r="K541" s="208" t="s">
        <v>139</v>
      </c>
      <c r="L541" s="213"/>
      <c r="M541" s="214" t="s">
        <v>1</v>
      </c>
      <c r="N541" s="215" t="s">
        <v>43</v>
      </c>
      <c r="O541" s="68"/>
      <c r="P541" s="170">
        <f>O541*H541</f>
        <v>0</v>
      </c>
      <c r="Q541" s="170">
        <v>4.0000000000000002E-4</v>
      </c>
      <c r="R541" s="170">
        <f>Q541*H541</f>
        <v>4.0000000000000001E-3</v>
      </c>
      <c r="S541" s="170">
        <v>0</v>
      </c>
      <c r="T541" s="171">
        <f>S541*H541</f>
        <v>0</v>
      </c>
      <c r="U541" s="31"/>
      <c r="V541" s="31"/>
      <c r="W541" s="31"/>
      <c r="X541" s="31"/>
      <c r="Y541" s="31"/>
      <c r="Z541" s="31"/>
      <c r="AA541" s="31"/>
      <c r="AB541" s="31"/>
      <c r="AC541" s="31"/>
      <c r="AD541" s="31"/>
      <c r="AE541" s="31"/>
      <c r="AR541" s="172" t="s">
        <v>2955</v>
      </c>
      <c r="AT541" s="172" t="s">
        <v>2897</v>
      </c>
      <c r="AU541" s="172" t="s">
        <v>78</v>
      </c>
      <c r="AY541" s="14" t="s">
        <v>141</v>
      </c>
      <c r="BE541" s="173">
        <f>IF(N541="základní",J541,0)</f>
        <v>0</v>
      </c>
      <c r="BF541" s="173">
        <f>IF(N541="snížená",J541,0)</f>
        <v>0</v>
      </c>
      <c r="BG541" s="173">
        <f>IF(N541="zákl. přenesená",J541,0)</f>
        <v>0</v>
      </c>
      <c r="BH541" s="173">
        <f>IF(N541="sníž. přenesená",J541,0)</f>
        <v>0</v>
      </c>
      <c r="BI541" s="173">
        <f>IF(N541="nulová",J541,0)</f>
        <v>0</v>
      </c>
      <c r="BJ541" s="14" t="s">
        <v>86</v>
      </c>
      <c r="BK541" s="173">
        <f>ROUND(I541*H541,2)</f>
        <v>0</v>
      </c>
      <c r="BL541" s="14" t="s">
        <v>2955</v>
      </c>
      <c r="BM541" s="172" t="s">
        <v>3591</v>
      </c>
    </row>
    <row r="542" spans="1:65" s="2" customFormat="1">
      <c r="A542" s="31"/>
      <c r="B542" s="32"/>
      <c r="C542" s="33"/>
      <c r="D542" s="174" t="s">
        <v>143</v>
      </c>
      <c r="E542" s="33"/>
      <c r="F542" s="175" t="s">
        <v>3590</v>
      </c>
      <c r="G542" s="33"/>
      <c r="H542" s="33"/>
      <c r="I542" s="176"/>
      <c r="J542" s="33"/>
      <c r="K542" s="33"/>
      <c r="L542" s="36"/>
      <c r="M542" s="177"/>
      <c r="N542" s="178"/>
      <c r="O542" s="68"/>
      <c r="P542" s="68"/>
      <c r="Q542" s="68"/>
      <c r="R542" s="68"/>
      <c r="S542" s="68"/>
      <c r="T542" s="69"/>
      <c r="U542" s="31"/>
      <c r="V542" s="31"/>
      <c r="W542" s="31"/>
      <c r="X542" s="31"/>
      <c r="Y542" s="31"/>
      <c r="Z542" s="31"/>
      <c r="AA542" s="31"/>
      <c r="AB542" s="31"/>
      <c r="AC542" s="31"/>
      <c r="AD542" s="31"/>
      <c r="AE542" s="31"/>
      <c r="AT542" s="14" t="s">
        <v>143</v>
      </c>
      <c r="AU542" s="14" t="s">
        <v>78</v>
      </c>
    </row>
    <row r="543" spans="1:65" s="2" customFormat="1" ht="16.5" customHeight="1">
      <c r="A543" s="31"/>
      <c r="B543" s="32"/>
      <c r="C543" s="206" t="s">
        <v>1215</v>
      </c>
      <c r="D543" s="206" t="s">
        <v>2897</v>
      </c>
      <c r="E543" s="207" t="s">
        <v>3592</v>
      </c>
      <c r="F543" s="208" t="s">
        <v>3593</v>
      </c>
      <c r="G543" s="209" t="s">
        <v>147</v>
      </c>
      <c r="H543" s="210">
        <v>2</v>
      </c>
      <c r="I543" s="211"/>
      <c r="J543" s="212">
        <f>ROUND(I543*H543,2)</f>
        <v>0</v>
      </c>
      <c r="K543" s="208" t="s">
        <v>139</v>
      </c>
      <c r="L543" s="213"/>
      <c r="M543" s="214" t="s">
        <v>1</v>
      </c>
      <c r="N543" s="215" t="s">
        <v>43</v>
      </c>
      <c r="O543" s="68"/>
      <c r="P543" s="170">
        <f>O543*H543</f>
        <v>0</v>
      </c>
      <c r="Q543" s="170">
        <v>0.13200000000000001</v>
      </c>
      <c r="R543" s="170">
        <f>Q543*H543</f>
        <v>0.26400000000000001</v>
      </c>
      <c r="S543" s="170">
        <v>0</v>
      </c>
      <c r="T543" s="171">
        <f>S543*H543</f>
        <v>0</v>
      </c>
      <c r="U543" s="31"/>
      <c r="V543" s="31"/>
      <c r="W543" s="31"/>
      <c r="X543" s="31"/>
      <c r="Y543" s="31"/>
      <c r="Z543" s="31"/>
      <c r="AA543" s="31"/>
      <c r="AB543" s="31"/>
      <c r="AC543" s="31"/>
      <c r="AD543" s="31"/>
      <c r="AE543" s="31"/>
      <c r="AR543" s="172" t="s">
        <v>2955</v>
      </c>
      <c r="AT543" s="172" t="s">
        <v>2897</v>
      </c>
      <c r="AU543" s="172" t="s">
        <v>78</v>
      </c>
      <c r="AY543" s="14" t="s">
        <v>141</v>
      </c>
      <c r="BE543" s="173">
        <f>IF(N543="základní",J543,0)</f>
        <v>0</v>
      </c>
      <c r="BF543" s="173">
        <f>IF(N543="snížená",J543,0)</f>
        <v>0</v>
      </c>
      <c r="BG543" s="173">
        <f>IF(N543="zákl. přenesená",J543,0)</f>
        <v>0</v>
      </c>
      <c r="BH543" s="173">
        <f>IF(N543="sníž. přenesená",J543,0)</f>
        <v>0</v>
      </c>
      <c r="BI543" s="173">
        <f>IF(N543="nulová",J543,0)</f>
        <v>0</v>
      </c>
      <c r="BJ543" s="14" t="s">
        <v>86</v>
      </c>
      <c r="BK543" s="173">
        <f>ROUND(I543*H543,2)</f>
        <v>0</v>
      </c>
      <c r="BL543" s="14" t="s">
        <v>2955</v>
      </c>
      <c r="BM543" s="172" t="s">
        <v>3594</v>
      </c>
    </row>
    <row r="544" spans="1:65" s="2" customFormat="1">
      <c r="A544" s="31"/>
      <c r="B544" s="32"/>
      <c r="C544" s="33"/>
      <c r="D544" s="174" t="s">
        <v>143</v>
      </c>
      <c r="E544" s="33"/>
      <c r="F544" s="175" t="s">
        <v>3593</v>
      </c>
      <c r="G544" s="33"/>
      <c r="H544" s="33"/>
      <c r="I544" s="176"/>
      <c r="J544" s="33"/>
      <c r="K544" s="33"/>
      <c r="L544" s="36"/>
      <c r="M544" s="177"/>
      <c r="N544" s="178"/>
      <c r="O544" s="68"/>
      <c r="P544" s="68"/>
      <c r="Q544" s="68"/>
      <c r="R544" s="68"/>
      <c r="S544" s="68"/>
      <c r="T544" s="69"/>
      <c r="U544" s="31"/>
      <c r="V544" s="31"/>
      <c r="W544" s="31"/>
      <c r="X544" s="31"/>
      <c r="Y544" s="31"/>
      <c r="Z544" s="31"/>
      <c r="AA544" s="31"/>
      <c r="AB544" s="31"/>
      <c r="AC544" s="31"/>
      <c r="AD544" s="31"/>
      <c r="AE544" s="31"/>
      <c r="AT544" s="14" t="s">
        <v>143</v>
      </c>
      <c r="AU544" s="14" t="s">
        <v>78</v>
      </c>
    </row>
    <row r="545" spans="1:65" s="2" customFormat="1" ht="16.5" customHeight="1">
      <c r="A545" s="31"/>
      <c r="B545" s="32"/>
      <c r="C545" s="206" t="s">
        <v>1220</v>
      </c>
      <c r="D545" s="206" t="s">
        <v>2897</v>
      </c>
      <c r="E545" s="207" t="s">
        <v>3595</v>
      </c>
      <c r="F545" s="208" t="s">
        <v>3596</v>
      </c>
      <c r="G545" s="209" t="s">
        <v>147</v>
      </c>
      <c r="H545" s="210">
        <v>2</v>
      </c>
      <c r="I545" s="211"/>
      <c r="J545" s="212">
        <f>ROUND(I545*H545,2)</f>
        <v>0</v>
      </c>
      <c r="K545" s="208" t="s">
        <v>139</v>
      </c>
      <c r="L545" s="213"/>
      <c r="M545" s="214" t="s">
        <v>1</v>
      </c>
      <c r="N545" s="215" t="s">
        <v>43</v>
      </c>
      <c r="O545" s="68"/>
      <c r="P545" s="170">
        <f>O545*H545</f>
        <v>0</v>
      </c>
      <c r="Q545" s="170">
        <v>0.17399999999999999</v>
      </c>
      <c r="R545" s="170">
        <f>Q545*H545</f>
        <v>0.34799999999999998</v>
      </c>
      <c r="S545" s="170">
        <v>0</v>
      </c>
      <c r="T545" s="171">
        <f>S545*H545</f>
        <v>0</v>
      </c>
      <c r="U545" s="31"/>
      <c r="V545" s="31"/>
      <c r="W545" s="31"/>
      <c r="X545" s="31"/>
      <c r="Y545" s="31"/>
      <c r="Z545" s="31"/>
      <c r="AA545" s="31"/>
      <c r="AB545" s="31"/>
      <c r="AC545" s="31"/>
      <c r="AD545" s="31"/>
      <c r="AE545" s="31"/>
      <c r="AR545" s="172" t="s">
        <v>2955</v>
      </c>
      <c r="AT545" s="172" t="s">
        <v>2897</v>
      </c>
      <c r="AU545" s="172" t="s">
        <v>78</v>
      </c>
      <c r="AY545" s="14" t="s">
        <v>141</v>
      </c>
      <c r="BE545" s="173">
        <f>IF(N545="základní",J545,0)</f>
        <v>0</v>
      </c>
      <c r="BF545" s="173">
        <f>IF(N545="snížená",J545,0)</f>
        <v>0</v>
      </c>
      <c r="BG545" s="173">
        <f>IF(N545="zákl. přenesená",J545,0)</f>
        <v>0</v>
      </c>
      <c r="BH545" s="173">
        <f>IF(N545="sníž. přenesená",J545,0)</f>
        <v>0</v>
      </c>
      <c r="BI545" s="173">
        <f>IF(N545="nulová",J545,0)</f>
        <v>0</v>
      </c>
      <c r="BJ545" s="14" t="s">
        <v>86</v>
      </c>
      <c r="BK545" s="173">
        <f>ROUND(I545*H545,2)</f>
        <v>0</v>
      </c>
      <c r="BL545" s="14" t="s">
        <v>2955</v>
      </c>
      <c r="BM545" s="172" t="s">
        <v>3597</v>
      </c>
    </row>
    <row r="546" spans="1:65" s="2" customFormat="1">
      <c r="A546" s="31"/>
      <c r="B546" s="32"/>
      <c r="C546" s="33"/>
      <c r="D546" s="174" t="s">
        <v>143</v>
      </c>
      <c r="E546" s="33"/>
      <c r="F546" s="175" t="s">
        <v>3596</v>
      </c>
      <c r="G546" s="33"/>
      <c r="H546" s="33"/>
      <c r="I546" s="176"/>
      <c r="J546" s="33"/>
      <c r="K546" s="33"/>
      <c r="L546" s="36"/>
      <c r="M546" s="177"/>
      <c r="N546" s="178"/>
      <c r="O546" s="68"/>
      <c r="P546" s="68"/>
      <c r="Q546" s="68"/>
      <c r="R546" s="68"/>
      <c r="S546" s="68"/>
      <c r="T546" s="69"/>
      <c r="U546" s="31"/>
      <c r="V546" s="31"/>
      <c r="W546" s="31"/>
      <c r="X546" s="31"/>
      <c r="Y546" s="31"/>
      <c r="Z546" s="31"/>
      <c r="AA546" s="31"/>
      <c r="AB546" s="31"/>
      <c r="AC546" s="31"/>
      <c r="AD546" s="31"/>
      <c r="AE546" s="31"/>
      <c r="AT546" s="14" t="s">
        <v>143</v>
      </c>
      <c r="AU546" s="14" t="s">
        <v>78</v>
      </c>
    </row>
    <row r="547" spans="1:65" s="2" customFormat="1" ht="16.5" customHeight="1">
      <c r="A547" s="31"/>
      <c r="B547" s="32"/>
      <c r="C547" s="206" t="s">
        <v>1225</v>
      </c>
      <c r="D547" s="206" t="s">
        <v>2897</v>
      </c>
      <c r="E547" s="207" t="s">
        <v>3598</v>
      </c>
      <c r="F547" s="208" t="s">
        <v>3599</v>
      </c>
      <c r="G547" s="209" t="s">
        <v>147</v>
      </c>
      <c r="H547" s="210">
        <v>2</v>
      </c>
      <c r="I547" s="211"/>
      <c r="J547" s="212">
        <f>ROUND(I547*H547,2)</f>
        <v>0</v>
      </c>
      <c r="K547" s="208" t="s">
        <v>139</v>
      </c>
      <c r="L547" s="213"/>
      <c r="M547" s="214" t="s">
        <v>1</v>
      </c>
      <c r="N547" s="215" t="s">
        <v>43</v>
      </c>
      <c r="O547" s="68"/>
      <c r="P547" s="170">
        <f>O547*H547</f>
        <v>0</v>
      </c>
      <c r="Q547" s="170">
        <v>9.9000000000000005E-2</v>
      </c>
      <c r="R547" s="170">
        <f>Q547*H547</f>
        <v>0.19800000000000001</v>
      </c>
      <c r="S547" s="170">
        <v>0</v>
      </c>
      <c r="T547" s="171">
        <f>S547*H547</f>
        <v>0</v>
      </c>
      <c r="U547" s="31"/>
      <c r="V547" s="31"/>
      <c r="W547" s="31"/>
      <c r="X547" s="31"/>
      <c r="Y547" s="31"/>
      <c r="Z547" s="31"/>
      <c r="AA547" s="31"/>
      <c r="AB547" s="31"/>
      <c r="AC547" s="31"/>
      <c r="AD547" s="31"/>
      <c r="AE547" s="31"/>
      <c r="AR547" s="172" t="s">
        <v>2955</v>
      </c>
      <c r="AT547" s="172" t="s">
        <v>2897</v>
      </c>
      <c r="AU547" s="172" t="s">
        <v>78</v>
      </c>
      <c r="AY547" s="14" t="s">
        <v>141</v>
      </c>
      <c r="BE547" s="173">
        <f>IF(N547="základní",J547,0)</f>
        <v>0</v>
      </c>
      <c r="BF547" s="173">
        <f>IF(N547="snížená",J547,0)</f>
        <v>0</v>
      </c>
      <c r="BG547" s="173">
        <f>IF(N547="zákl. přenesená",J547,0)</f>
        <v>0</v>
      </c>
      <c r="BH547" s="173">
        <f>IF(N547="sníž. přenesená",J547,0)</f>
        <v>0</v>
      </c>
      <c r="BI547" s="173">
        <f>IF(N547="nulová",J547,0)</f>
        <v>0</v>
      </c>
      <c r="BJ547" s="14" t="s">
        <v>86</v>
      </c>
      <c r="BK547" s="173">
        <f>ROUND(I547*H547,2)</f>
        <v>0</v>
      </c>
      <c r="BL547" s="14" t="s">
        <v>2955</v>
      </c>
      <c r="BM547" s="172" t="s">
        <v>3600</v>
      </c>
    </row>
    <row r="548" spans="1:65" s="2" customFormat="1">
      <c r="A548" s="31"/>
      <c r="B548" s="32"/>
      <c r="C548" s="33"/>
      <c r="D548" s="174" t="s">
        <v>143</v>
      </c>
      <c r="E548" s="33"/>
      <c r="F548" s="175" t="s">
        <v>3599</v>
      </c>
      <c r="G548" s="33"/>
      <c r="H548" s="33"/>
      <c r="I548" s="176"/>
      <c r="J548" s="33"/>
      <c r="K548" s="33"/>
      <c r="L548" s="36"/>
      <c r="M548" s="177"/>
      <c r="N548" s="178"/>
      <c r="O548" s="68"/>
      <c r="P548" s="68"/>
      <c r="Q548" s="68"/>
      <c r="R548" s="68"/>
      <c r="S548" s="68"/>
      <c r="T548" s="69"/>
      <c r="U548" s="31"/>
      <c r="V548" s="31"/>
      <c r="W548" s="31"/>
      <c r="X548" s="31"/>
      <c r="Y548" s="31"/>
      <c r="Z548" s="31"/>
      <c r="AA548" s="31"/>
      <c r="AB548" s="31"/>
      <c r="AC548" s="31"/>
      <c r="AD548" s="31"/>
      <c r="AE548" s="31"/>
      <c r="AT548" s="14" t="s">
        <v>143</v>
      </c>
      <c r="AU548" s="14" t="s">
        <v>78</v>
      </c>
    </row>
    <row r="549" spans="1:65" s="2" customFormat="1" ht="16.5" customHeight="1">
      <c r="A549" s="31"/>
      <c r="B549" s="32"/>
      <c r="C549" s="206" t="s">
        <v>1230</v>
      </c>
      <c r="D549" s="206" t="s">
        <v>2897</v>
      </c>
      <c r="E549" s="207" t="s">
        <v>3601</v>
      </c>
      <c r="F549" s="208" t="s">
        <v>3602</v>
      </c>
      <c r="G549" s="209" t="s">
        <v>147</v>
      </c>
      <c r="H549" s="210">
        <v>2</v>
      </c>
      <c r="I549" s="211"/>
      <c r="J549" s="212">
        <f>ROUND(I549*H549,2)</f>
        <v>0</v>
      </c>
      <c r="K549" s="208" t="s">
        <v>139</v>
      </c>
      <c r="L549" s="213"/>
      <c r="M549" s="214" t="s">
        <v>1</v>
      </c>
      <c r="N549" s="215" t="s">
        <v>43</v>
      </c>
      <c r="O549" s="68"/>
      <c r="P549" s="170">
        <f>O549*H549</f>
        <v>0</v>
      </c>
      <c r="Q549" s="170">
        <v>0.14899999999999999</v>
      </c>
      <c r="R549" s="170">
        <f>Q549*H549</f>
        <v>0.29799999999999999</v>
      </c>
      <c r="S549" s="170">
        <v>0</v>
      </c>
      <c r="T549" s="171">
        <f>S549*H549</f>
        <v>0</v>
      </c>
      <c r="U549" s="31"/>
      <c r="V549" s="31"/>
      <c r="W549" s="31"/>
      <c r="X549" s="31"/>
      <c r="Y549" s="31"/>
      <c r="Z549" s="31"/>
      <c r="AA549" s="31"/>
      <c r="AB549" s="31"/>
      <c r="AC549" s="31"/>
      <c r="AD549" s="31"/>
      <c r="AE549" s="31"/>
      <c r="AR549" s="172" t="s">
        <v>2955</v>
      </c>
      <c r="AT549" s="172" t="s">
        <v>2897</v>
      </c>
      <c r="AU549" s="172" t="s">
        <v>78</v>
      </c>
      <c r="AY549" s="14" t="s">
        <v>141</v>
      </c>
      <c r="BE549" s="173">
        <f>IF(N549="základní",J549,0)</f>
        <v>0</v>
      </c>
      <c r="BF549" s="173">
        <f>IF(N549="snížená",J549,0)</f>
        <v>0</v>
      </c>
      <c r="BG549" s="173">
        <f>IF(N549="zákl. přenesená",J549,0)</f>
        <v>0</v>
      </c>
      <c r="BH549" s="173">
        <f>IF(N549="sníž. přenesená",J549,0)</f>
        <v>0</v>
      </c>
      <c r="BI549" s="173">
        <f>IF(N549="nulová",J549,0)</f>
        <v>0</v>
      </c>
      <c r="BJ549" s="14" t="s">
        <v>86</v>
      </c>
      <c r="BK549" s="173">
        <f>ROUND(I549*H549,2)</f>
        <v>0</v>
      </c>
      <c r="BL549" s="14" t="s">
        <v>2955</v>
      </c>
      <c r="BM549" s="172" t="s">
        <v>3603</v>
      </c>
    </row>
    <row r="550" spans="1:65" s="2" customFormat="1">
      <c r="A550" s="31"/>
      <c r="B550" s="32"/>
      <c r="C550" s="33"/>
      <c r="D550" s="174" t="s">
        <v>143</v>
      </c>
      <c r="E550" s="33"/>
      <c r="F550" s="175" t="s">
        <v>3602</v>
      </c>
      <c r="G550" s="33"/>
      <c r="H550" s="33"/>
      <c r="I550" s="176"/>
      <c r="J550" s="33"/>
      <c r="K550" s="33"/>
      <c r="L550" s="36"/>
      <c r="M550" s="177"/>
      <c r="N550" s="178"/>
      <c r="O550" s="68"/>
      <c r="P550" s="68"/>
      <c r="Q550" s="68"/>
      <c r="R550" s="68"/>
      <c r="S550" s="68"/>
      <c r="T550" s="69"/>
      <c r="U550" s="31"/>
      <c r="V550" s="31"/>
      <c r="W550" s="31"/>
      <c r="X550" s="31"/>
      <c r="Y550" s="31"/>
      <c r="Z550" s="31"/>
      <c r="AA550" s="31"/>
      <c r="AB550" s="31"/>
      <c r="AC550" s="31"/>
      <c r="AD550" s="31"/>
      <c r="AE550" s="31"/>
      <c r="AT550" s="14" t="s">
        <v>143</v>
      </c>
      <c r="AU550" s="14" t="s">
        <v>78</v>
      </c>
    </row>
    <row r="551" spans="1:65" s="2" customFormat="1" ht="16.5" customHeight="1">
      <c r="A551" s="31"/>
      <c r="B551" s="32"/>
      <c r="C551" s="206" t="s">
        <v>1235</v>
      </c>
      <c r="D551" s="206" t="s">
        <v>2897</v>
      </c>
      <c r="E551" s="207" t="s">
        <v>3604</v>
      </c>
      <c r="F551" s="208" t="s">
        <v>3605</v>
      </c>
      <c r="G551" s="209" t="s">
        <v>147</v>
      </c>
      <c r="H551" s="210">
        <v>2</v>
      </c>
      <c r="I551" s="211"/>
      <c r="J551" s="212">
        <f>ROUND(I551*H551,2)</f>
        <v>0</v>
      </c>
      <c r="K551" s="208" t="s">
        <v>139</v>
      </c>
      <c r="L551" s="213"/>
      <c r="M551" s="214" t="s">
        <v>1</v>
      </c>
      <c r="N551" s="215" t="s">
        <v>43</v>
      </c>
      <c r="O551" s="68"/>
      <c r="P551" s="170">
        <f>O551*H551</f>
        <v>0</v>
      </c>
      <c r="Q551" s="170">
        <v>0.33100000000000002</v>
      </c>
      <c r="R551" s="170">
        <f>Q551*H551</f>
        <v>0.66200000000000003</v>
      </c>
      <c r="S551" s="170">
        <v>0</v>
      </c>
      <c r="T551" s="171">
        <f>S551*H551</f>
        <v>0</v>
      </c>
      <c r="U551" s="31"/>
      <c r="V551" s="31"/>
      <c r="W551" s="31"/>
      <c r="X551" s="31"/>
      <c r="Y551" s="31"/>
      <c r="Z551" s="31"/>
      <c r="AA551" s="31"/>
      <c r="AB551" s="31"/>
      <c r="AC551" s="31"/>
      <c r="AD551" s="31"/>
      <c r="AE551" s="31"/>
      <c r="AR551" s="172" t="s">
        <v>2955</v>
      </c>
      <c r="AT551" s="172" t="s">
        <v>2897</v>
      </c>
      <c r="AU551" s="172" t="s">
        <v>78</v>
      </c>
      <c r="AY551" s="14" t="s">
        <v>141</v>
      </c>
      <c r="BE551" s="173">
        <f>IF(N551="základní",J551,0)</f>
        <v>0</v>
      </c>
      <c r="BF551" s="173">
        <f>IF(N551="snížená",J551,0)</f>
        <v>0</v>
      </c>
      <c r="BG551" s="173">
        <f>IF(N551="zákl. přenesená",J551,0)</f>
        <v>0</v>
      </c>
      <c r="BH551" s="173">
        <f>IF(N551="sníž. přenesená",J551,0)</f>
        <v>0</v>
      </c>
      <c r="BI551" s="173">
        <f>IF(N551="nulová",J551,0)</f>
        <v>0</v>
      </c>
      <c r="BJ551" s="14" t="s">
        <v>86</v>
      </c>
      <c r="BK551" s="173">
        <f>ROUND(I551*H551,2)</f>
        <v>0</v>
      </c>
      <c r="BL551" s="14" t="s">
        <v>2955</v>
      </c>
      <c r="BM551" s="172" t="s">
        <v>3606</v>
      </c>
    </row>
    <row r="552" spans="1:65" s="2" customFormat="1">
      <c r="A552" s="31"/>
      <c r="B552" s="32"/>
      <c r="C552" s="33"/>
      <c r="D552" s="174" t="s">
        <v>143</v>
      </c>
      <c r="E552" s="33"/>
      <c r="F552" s="175" t="s">
        <v>3605</v>
      </c>
      <c r="G552" s="33"/>
      <c r="H552" s="33"/>
      <c r="I552" s="176"/>
      <c r="J552" s="33"/>
      <c r="K552" s="33"/>
      <c r="L552" s="36"/>
      <c r="M552" s="177"/>
      <c r="N552" s="178"/>
      <c r="O552" s="68"/>
      <c r="P552" s="68"/>
      <c r="Q552" s="68"/>
      <c r="R552" s="68"/>
      <c r="S552" s="68"/>
      <c r="T552" s="69"/>
      <c r="U552" s="31"/>
      <c r="V552" s="31"/>
      <c r="W552" s="31"/>
      <c r="X552" s="31"/>
      <c r="Y552" s="31"/>
      <c r="Z552" s="31"/>
      <c r="AA552" s="31"/>
      <c r="AB552" s="31"/>
      <c r="AC552" s="31"/>
      <c r="AD552" s="31"/>
      <c r="AE552" s="31"/>
      <c r="AT552" s="14" t="s">
        <v>143</v>
      </c>
      <c r="AU552" s="14" t="s">
        <v>78</v>
      </c>
    </row>
    <row r="553" spans="1:65" s="2" customFormat="1" ht="16.5" customHeight="1">
      <c r="A553" s="31"/>
      <c r="B553" s="32"/>
      <c r="C553" s="206" t="s">
        <v>1240</v>
      </c>
      <c r="D553" s="206" t="s">
        <v>2897</v>
      </c>
      <c r="E553" s="207" t="s">
        <v>3607</v>
      </c>
      <c r="F553" s="208" t="s">
        <v>3608</v>
      </c>
      <c r="G553" s="209" t="s">
        <v>147</v>
      </c>
      <c r="H553" s="210">
        <v>2</v>
      </c>
      <c r="I553" s="211"/>
      <c r="J553" s="212">
        <f>ROUND(I553*H553,2)</f>
        <v>0</v>
      </c>
      <c r="K553" s="208" t="s">
        <v>139</v>
      </c>
      <c r="L553" s="213"/>
      <c r="M553" s="214" t="s">
        <v>1</v>
      </c>
      <c r="N553" s="215" t="s">
        <v>43</v>
      </c>
      <c r="O553" s="68"/>
      <c r="P553" s="170">
        <f>O553*H553</f>
        <v>0</v>
      </c>
      <c r="Q553" s="170">
        <v>0.33300000000000002</v>
      </c>
      <c r="R553" s="170">
        <f>Q553*H553</f>
        <v>0.66600000000000004</v>
      </c>
      <c r="S553" s="170">
        <v>0</v>
      </c>
      <c r="T553" s="171">
        <f>S553*H553</f>
        <v>0</v>
      </c>
      <c r="U553" s="31"/>
      <c r="V553" s="31"/>
      <c r="W553" s="31"/>
      <c r="X553" s="31"/>
      <c r="Y553" s="31"/>
      <c r="Z553" s="31"/>
      <c r="AA553" s="31"/>
      <c r="AB553" s="31"/>
      <c r="AC553" s="31"/>
      <c r="AD553" s="31"/>
      <c r="AE553" s="31"/>
      <c r="AR553" s="172" t="s">
        <v>2955</v>
      </c>
      <c r="AT553" s="172" t="s">
        <v>2897</v>
      </c>
      <c r="AU553" s="172" t="s">
        <v>78</v>
      </c>
      <c r="AY553" s="14" t="s">
        <v>141</v>
      </c>
      <c r="BE553" s="173">
        <f>IF(N553="základní",J553,0)</f>
        <v>0</v>
      </c>
      <c r="BF553" s="173">
        <f>IF(N553="snížená",J553,0)</f>
        <v>0</v>
      </c>
      <c r="BG553" s="173">
        <f>IF(N553="zákl. přenesená",J553,0)</f>
        <v>0</v>
      </c>
      <c r="BH553" s="173">
        <f>IF(N553="sníž. přenesená",J553,0)</f>
        <v>0</v>
      </c>
      <c r="BI553" s="173">
        <f>IF(N553="nulová",J553,0)</f>
        <v>0</v>
      </c>
      <c r="BJ553" s="14" t="s">
        <v>86</v>
      </c>
      <c r="BK553" s="173">
        <f>ROUND(I553*H553,2)</f>
        <v>0</v>
      </c>
      <c r="BL553" s="14" t="s">
        <v>2955</v>
      </c>
      <c r="BM553" s="172" t="s">
        <v>3609</v>
      </c>
    </row>
    <row r="554" spans="1:65" s="2" customFormat="1">
      <c r="A554" s="31"/>
      <c r="B554" s="32"/>
      <c r="C554" s="33"/>
      <c r="D554" s="174" t="s">
        <v>143</v>
      </c>
      <c r="E554" s="33"/>
      <c r="F554" s="175" t="s">
        <v>3608</v>
      </c>
      <c r="G554" s="33"/>
      <c r="H554" s="33"/>
      <c r="I554" s="176"/>
      <c r="J554" s="33"/>
      <c r="K554" s="33"/>
      <c r="L554" s="36"/>
      <c r="M554" s="177"/>
      <c r="N554" s="178"/>
      <c r="O554" s="68"/>
      <c r="P554" s="68"/>
      <c r="Q554" s="68"/>
      <c r="R554" s="68"/>
      <c r="S554" s="68"/>
      <c r="T554" s="69"/>
      <c r="U554" s="31"/>
      <c r="V554" s="31"/>
      <c r="W554" s="31"/>
      <c r="X554" s="31"/>
      <c r="Y554" s="31"/>
      <c r="Z554" s="31"/>
      <c r="AA554" s="31"/>
      <c r="AB554" s="31"/>
      <c r="AC554" s="31"/>
      <c r="AD554" s="31"/>
      <c r="AE554" s="31"/>
      <c r="AT554" s="14" t="s">
        <v>143</v>
      </c>
      <c r="AU554" s="14" t="s">
        <v>78</v>
      </c>
    </row>
    <row r="555" spans="1:65" s="2" customFormat="1" ht="16.5" customHeight="1">
      <c r="A555" s="31"/>
      <c r="B555" s="32"/>
      <c r="C555" s="206" t="s">
        <v>1245</v>
      </c>
      <c r="D555" s="206" t="s">
        <v>2897</v>
      </c>
      <c r="E555" s="207" t="s">
        <v>3610</v>
      </c>
      <c r="F555" s="208" t="s">
        <v>3611</v>
      </c>
      <c r="G555" s="209" t="s">
        <v>147</v>
      </c>
      <c r="H555" s="210">
        <v>2</v>
      </c>
      <c r="I555" s="211"/>
      <c r="J555" s="212">
        <f>ROUND(I555*H555,2)</f>
        <v>0</v>
      </c>
      <c r="K555" s="208" t="s">
        <v>139</v>
      </c>
      <c r="L555" s="213"/>
      <c r="M555" s="214" t="s">
        <v>1</v>
      </c>
      <c r="N555" s="215" t="s">
        <v>43</v>
      </c>
      <c r="O555" s="68"/>
      <c r="P555" s="170">
        <f>O555*H555</f>
        <v>0</v>
      </c>
      <c r="Q555" s="170">
        <v>0.51</v>
      </c>
      <c r="R555" s="170">
        <f>Q555*H555</f>
        <v>1.02</v>
      </c>
      <c r="S555" s="170">
        <v>0</v>
      </c>
      <c r="T555" s="171">
        <f>S555*H555</f>
        <v>0</v>
      </c>
      <c r="U555" s="31"/>
      <c r="V555" s="31"/>
      <c r="W555" s="31"/>
      <c r="X555" s="31"/>
      <c r="Y555" s="31"/>
      <c r="Z555" s="31"/>
      <c r="AA555" s="31"/>
      <c r="AB555" s="31"/>
      <c r="AC555" s="31"/>
      <c r="AD555" s="31"/>
      <c r="AE555" s="31"/>
      <c r="AR555" s="172" t="s">
        <v>2955</v>
      </c>
      <c r="AT555" s="172" t="s">
        <v>2897</v>
      </c>
      <c r="AU555" s="172" t="s">
        <v>78</v>
      </c>
      <c r="AY555" s="14" t="s">
        <v>141</v>
      </c>
      <c r="BE555" s="173">
        <f>IF(N555="základní",J555,0)</f>
        <v>0</v>
      </c>
      <c r="BF555" s="173">
        <f>IF(N555="snížená",J555,0)</f>
        <v>0</v>
      </c>
      <c r="BG555" s="173">
        <f>IF(N555="zákl. přenesená",J555,0)</f>
        <v>0</v>
      </c>
      <c r="BH555" s="173">
        <f>IF(N555="sníž. přenesená",J555,0)</f>
        <v>0</v>
      </c>
      <c r="BI555" s="173">
        <f>IF(N555="nulová",J555,0)</f>
        <v>0</v>
      </c>
      <c r="BJ555" s="14" t="s">
        <v>86</v>
      </c>
      <c r="BK555" s="173">
        <f>ROUND(I555*H555,2)</f>
        <v>0</v>
      </c>
      <c r="BL555" s="14" t="s">
        <v>2955</v>
      </c>
      <c r="BM555" s="172" t="s">
        <v>3612</v>
      </c>
    </row>
    <row r="556" spans="1:65" s="2" customFormat="1">
      <c r="A556" s="31"/>
      <c r="B556" s="32"/>
      <c r="C556" s="33"/>
      <c r="D556" s="174" t="s">
        <v>143</v>
      </c>
      <c r="E556" s="33"/>
      <c r="F556" s="175" t="s">
        <v>3611</v>
      </c>
      <c r="G556" s="33"/>
      <c r="H556" s="33"/>
      <c r="I556" s="176"/>
      <c r="J556" s="33"/>
      <c r="K556" s="33"/>
      <c r="L556" s="36"/>
      <c r="M556" s="177"/>
      <c r="N556" s="178"/>
      <c r="O556" s="68"/>
      <c r="P556" s="68"/>
      <c r="Q556" s="68"/>
      <c r="R556" s="68"/>
      <c r="S556" s="68"/>
      <c r="T556" s="69"/>
      <c r="U556" s="31"/>
      <c r="V556" s="31"/>
      <c r="W556" s="31"/>
      <c r="X556" s="31"/>
      <c r="Y556" s="31"/>
      <c r="Z556" s="31"/>
      <c r="AA556" s="31"/>
      <c r="AB556" s="31"/>
      <c r="AC556" s="31"/>
      <c r="AD556" s="31"/>
      <c r="AE556" s="31"/>
      <c r="AT556" s="14" t="s">
        <v>143</v>
      </c>
      <c r="AU556" s="14" t="s">
        <v>78</v>
      </c>
    </row>
    <row r="557" spans="1:65" s="2" customFormat="1" ht="16.5" customHeight="1">
      <c r="A557" s="31"/>
      <c r="B557" s="32"/>
      <c r="C557" s="206" t="s">
        <v>1250</v>
      </c>
      <c r="D557" s="206" t="s">
        <v>2897</v>
      </c>
      <c r="E557" s="207" t="s">
        <v>3613</v>
      </c>
      <c r="F557" s="208" t="s">
        <v>3614</v>
      </c>
      <c r="G557" s="209" t="s">
        <v>147</v>
      </c>
      <c r="H557" s="210">
        <v>2</v>
      </c>
      <c r="I557" s="211"/>
      <c r="J557" s="212">
        <f>ROUND(I557*H557,2)</f>
        <v>0</v>
      </c>
      <c r="K557" s="208" t="s">
        <v>139</v>
      </c>
      <c r="L557" s="213"/>
      <c r="M557" s="214" t="s">
        <v>1</v>
      </c>
      <c r="N557" s="215" t="s">
        <v>43</v>
      </c>
      <c r="O557" s="68"/>
      <c r="P557" s="170">
        <f>O557*H557</f>
        <v>0</v>
      </c>
      <c r="Q557" s="170">
        <v>0</v>
      </c>
      <c r="R557" s="170">
        <f>Q557*H557</f>
        <v>0</v>
      </c>
      <c r="S557" s="170">
        <v>0</v>
      </c>
      <c r="T557" s="171">
        <f>S557*H557</f>
        <v>0</v>
      </c>
      <c r="U557" s="31"/>
      <c r="V557" s="31"/>
      <c r="W557" s="31"/>
      <c r="X557" s="31"/>
      <c r="Y557" s="31"/>
      <c r="Z557" s="31"/>
      <c r="AA557" s="31"/>
      <c r="AB557" s="31"/>
      <c r="AC557" s="31"/>
      <c r="AD557" s="31"/>
      <c r="AE557" s="31"/>
      <c r="AR557" s="172" t="s">
        <v>2955</v>
      </c>
      <c r="AT557" s="172" t="s">
        <v>2897</v>
      </c>
      <c r="AU557" s="172" t="s">
        <v>78</v>
      </c>
      <c r="AY557" s="14" t="s">
        <v>141</v>
      </c>
      <c r="BE557" s="173">
        <f>IF(N557="základní",J557,0)</f>
        <v>0</v>
      </c>
      <c r="BF557" s="173">
        <f>IF(N557="snížená",J557,0)</f>
        <v>0</v>
      </c>
      <c r="BG557" s="173">
        <f>IF(N557="zákl. přenesená",J557,0)</f>
        <v>0</v>
      </c>
      <c r="BH557" s="173">
        <f>IF(N557="sníž. přenesená",J557,0)</f>
        <v>0</v>
      </c>
      <c r="BI557" s="173">
        <f>IF(N557="nulová",J557,0)</f>
        <v>0</v>
      </c>
      <c r="BJ557" s="14" t="s">
        <v>86</v>
      </c>
      <c r="BK557" s="173">
        <f>ROUND(I557*H557,2)</f>
        <v>0</v>
      </c>
      <c r="BL557" s="14" t="s">
        <v>2955</v>
      </c>
      <c r="BM557" s="172" t="s">
        <v>3615</v>
      </c>
    </row>
    <row r="558" spans="1:65" s="2" customFormat="1">
      <c r="A558" s="31"/>
      <c r="B558" s="32"/>
      <c r="C558" s="33"/>
      <c r="D558" s="174" t="s">
        <v>143</v>
      </c>
      <c r="E558" s="33"/>
      <c r="F558" s="175" t="s">
        <v>3614</v>
      </c>
      <c r="G558" s="33"/>
      <c r="H558" s="33"/>
      <c r="I558" s="176"/>
      <c r="J558" s="33"/>
      <c r="K558" s="33"/>
      <c r="L558" s="36"/>
      <c r="M558" s="177"/>
      <c r="N558" s="178"/>
      <c r="O558" s="68"/>
      <c r="P558" s="68"/>
      <c r="Q558" s="68"/>
      <c r="R558" s="68"/>
      <c r="S558" s="68"/>
      <c r="T558" s="69"/>
      <c r="U558" s="31"/>
      <c r="V558" s="31"/>
      <c r="W558" s="31"/>
      <c r="X558" s="31"/>
      <c r="Y558" s="31"/>
      <c r="Z558" s="31"/>
      <c r="AA558" s="31"/>
      <c r="AB558" s="31"/>
      <c r="AC558" s="31"/>
      <c r="AD558" s="31"/>
      <c r="AE558" s="31"/>
      <c r="AT558" s="14" t="s">
        <v>143</v>
      </c>
      <c r="AU558" s="14" t="s">
        <v>78</v>
      </c>
    </row>
    <row r="559" spans="1:65" s="2" customFormat="1" ht="16.5" customHeight="1">
      <c r="A559" s="31"/>
      <c r="B559" s="32"/>
      <c r="C559" s="206" t="s">
        <v>1255</v>
      </c>
      <c r="D559" s="206" t="s">
        <v>2897</v>
      </c>
      <c r="E559" s="207" t="s">
        <v>3616</v>
      </c>
      <c r="F559" s="208" t="s">
        <v>3617</v>
      </c>
      <c r="G559" s="209" t="s">
        <v>172</v>
      </c>
      <c r="H559" s="210">
        <v>2</v>
      </c>
      <c r="I559" s="211"/>
      <c r="J559" s="212">
        <f>ROUND(I559*H559,2)</f>
        <v>0</v>
      </c>
      <c r="K559" s="208" t="s">
        <v>139</v>
      </c>
      <c r="L559" s="213"/>
      <c r="M559" s="214" t="s">
        <v>1</v>
      </c>
      <c r="N559" s="215" t="s">
        <v>43</v>
      </c>
      <c r="O559" s="68"/>
      <c r="P559" s="170">
        <f>O559*H559</f>
        <v>0</v>
      </c>
      <c r="Q559" s="170">
        <v>0</v>
      </c>
      <c r="R559" s="170">
        <f>Q559*H559</f>
        <v>0</v>
      </c>
      <c r="S559" s="170">
        <v>0</v>
      </c>
      <c r="T559" s="171">
        <f>S559*H559</f>
        <v>0</v>
      </c>
      <c r="U559" s="31"/>
      <c r="V559" s="31"/>
      <c r="W559" s="31"/>
      <c r="X559" s="31"/>
      <c r="Y559" s="31"/>
      <c r="Z559" s="31"/>
      <c r="AA559" s="31"/>
      <c r="AB559" s="31"/>
      <c r="AC559" s="31"/>
      <c r="AD559" s="31"/>
      <c r="AE559" s="31"/>
      <c r="AR559" s="172" t="s">
        <v>2955</v>
      </c>
      <c r="AT559" s="172" t="s">
        <v>2897</v>
      </c>
      <c r="AU559" s="172" t="s">
        <v>78</v>
      </c>
      <c r="AY559" s="14" t="s">
        <v>141</v>
      </c>
      <c r="BE559" s="173">
        <f>IF(N559="základní",J559,0)</f>
        <v>0</v>
      </c>
      <c r="BF559" s="173">
        <f>IF(N559="snížená",J559,0)</f>
        <v>0</v>
      </c>
      <c r="BG559" s="173">
        <f>IF(N559="zákl. přenesená",J559,0)</f>
        <v>0</v>
      </c>
      <c r="BH559" s="173">
        <f>IF(N559="sníž. přenesená",J559,0)</f>
        <v>0</v>
      </c>
      <c r="BI559" s="173">
        <f>IF(N559="nulová",J559,0)</f>
        <v>0</v>
      </c>
      <c r="BJ559" s="14" t="s">
        <v>86</v>
      </c>
      <c r="BK559" s="173">
        <f>ROUND(I559*H559,2)</f>
        <v>0</v>
      </c>
      <c r="BL559" s="14" t="s">
        <v>2955</v>
      </c>
      <c r="BM559" s="172" t="s">
        <v>3618</v>
      </c>
    </row>
    <row r="560" spans="1:65" s="2" customFormat="1">
      <c r="A560" s="31"/>
      <c r="B560" s="32"/>
      <c r="C560" s="33"/>
      <c r="D560" s="174" t="s">
        <v>143</v>
      </c>
      <c r="E560" s="33"/>
      <c r="F560" s="175" t="s">
        <v>3617</v>
      </c>
      <c r="G560" s="33"/>
      <c r="H560" s="33"/>
      <c r="I560" s="176"/>
      <c r="J560" s="33"/>
      <c r="K560" s="33"/>
      <c r="L560" s="36"/>
      <c r="M560" s="177"/>
      <c r="N560" s="178"/>
      <c r="O560" s="68"/>
      <c r="P560" s="68"/>
      <c r="Q560" s="68"/>
      <c r="R560" s="68"/>
      <c r="S560" s="68"/>
      <c r="T560" s="69"/>
      <c r="U560" s="31"/>
      <c r="V560" s="31"/>
      <c r="W560" s="31"/>
      <c r="X560" s="31"/>
      <c r="Y560" s="31"/>
      <c r="Z560" s="31"/>
      <c r="AA560" s="31"/>
      <c r="AB560" s="31"/>
      <c r="AC560" s="31"/>
      <c r="AD560" s="31"/>
      <c r="AE560" s="31"/>
      <c r="AT560" s="14" t="s">
        <v>143</v>
      </c>
      <c r="AU560" s="14" t="s">
        <v>78</v>
      </c>
    </row>
    <row r="561" spans="1:65" s="2" customFormat="1" ht="16.5" customHeight="1">
      <c r="A561" s="31"/>
      <c r="B561" s="32"/>
      <c r="C561" s="206" t="s">
        <v>1260</v>
      </c>
      <c r="D561" s="206" t="s">
        <v>2897</v>
      </c>
      <c r="E561" s="207" t="s">
        <v>3619</v>
      </c>
      <c r="F561" s="208" t="s">
        <v>3620</v>
      </c>
      <c r="G561" s="209" t="s">
        <v>172</v>
      </c>
      <c r="H561" s="210">
        <v>2</v>
      </c>
      <c r="I561" s="211"/>
      <c r="J561" s="212">
        <f>ROUND(I561*H561,2)</f>
        <v>0</v>
      </c>
      <c r="K561" s="208" t="s">
        <v>139</v>
      </c>
      <c r="L561" s="213"/>
      <c r="M561" s="214" t="s">
        <v>1</v>
      </c>
      <c r="N561" s="215" t="s">
        <v>43</v>
      </c>
      <c r="O561" s="68"/>
      <c r="P561" s="170">
        <f>O561*H561</f>
        <v>0</v>
      </c>
      <c r="Q561" s="170">
        <v>0</v>
      </c>
      <c r="R561" s="170">
        <f>Q561*H561</f>
        <v>0</v>
      </c>
      <c r="S561" s="170">
        <v>0</v>
      </c>
      <c r="T561" s="171">
        <f>S561*H561</f>
        <v>0</v>
      </c>
      <c r="U561" s="31"/>
      <c r="V561" s="31"/>
      <c r="W561" s="31"/>
      <c r="X561" s="31"/>
      <c r="Y561" s="31"/>
      <c r="Z561" s="31"/>
      <c r="AA561" s="31"/>
      <c r="AB561" s="31"/>
      <c r="AC561" s="31"/>
      <c r="AD561" s="31"/>
      <c r="AE561" s="31"/>
      <c r="AR561" s="172" t="s">
        <v>2955</v>
      </c>
      <c r="AT561" s="172" t="s">
        <v>2897</v>
      </c>
      <c r="AU561" s="172" t="s">
        <v>78</v>
      </c>
      <c r="AY561" s="14" t="s">
        <v>141</v>
      </c>
      <c r="BE561" s="173">
        <f>IF(N561="základní",J561,0)</f>
        <v>0</v>
      </c>
      <c r="BF561" s="173">
        <f>IF(N561="snížená",J561,0)</f>
        <v>0</v>
      </c>
      <c r="BG561" s="173">
        <f>IF(N561="zákl. přenesená",J561,0)</f>
        <v>0</v>
      </c>
      <c r="BH561" s="173">
        <f>IF(N561="sníž. přenesená",J561,0)</f>
        <v>0</v>
      </c>
      <c r="BI561" s="173">
        <f>IF(N561="nulová",J561,0)</f>
        <v>0</v>
      </c>
      <c r="BJ561" s="14" t="s">
        <v>86</v>
      </c>
      <c r="BK561" s="173">
        <f>ROUND(I561*H561,2)</f>
        <v>0</v>
      </c>
      <c r="BL561" s="14" t="s">
        <v>2955</v>
      </c>
      <c r="BM561" s="172" t="s">
        <v>3621</v>
      </c>
    </row>
    <row r="562" spans="1:65" s="2" customFormat="1">
      <c r="A562" s="31"/>
      <c r="B562" s="32"/>
      <c r="C562" s="33"/>
      <c r="D562" s="174" t="s">
        <v>143</v>
      </c>
      <c r="E562" s="33"/>
      <c r="F562" s="175" t="s">
        <v>3620</v>
      </c>
      <c r="G562" s="33"/>
      <c r="H562" s="33"/>
      <c r="I562" s="176"/>
      <c r="J562" s="33"/>
      <c r="K562" s="33"/>
      <c r="L562" s="36"/>
      <c r="M562" s="177"/>
      <c r="N562" s="178"/>
      <c r="O562" s="68"/>
      <c r="P562" s="68"/>
      <c r="Q562" s="68"/>
      <c r="R562" s="68"/>
      <c r="S562" s="68"/>
      <c r="T562" s="69"/>
      <c r="U562" s="31"/>
      <c r="V562" s="31"/>
      <c r="W562" s="31"/>
      <c r="X562" s="31"/>
      <c r="Y562" s="31"/>
      <c r="Z562" s="31"/>
      <c r="AA562" s="31"/>
      <c r="AB562" s="31"/>
      <c r="AC562" s="31"/>
      <c r="AD562" s="31"/>
      <c r="AE562" s="31"/>
      <c r="AT562" s="14" t="s">
        <v>143</v>
      </c>
      <c r="AU562" s="14" t="s">
        <v>78</v>
      </c>
    </row>
    <row r="563" spans="1:65" s="2" customFormat="1" ht="16.5" customHeight="1">
      <c r="A563" s="31"/>
      <c r="B563" s="32"/>
      <c r="C563" s="206" t="s">
        <v>1265</v>
      </c>
      <c r="D563" s="206" t="s">
        <v>2897</v>
      </c>
      <c r="E563" s="207" t="s">
        <v>3622</v>
      </c>
      <c r="F563" s="208" t="s">
        <v>3623</v>
      </c>
      <c r="G563" s="209" t="s">
        <v>172</v>
      </c>
      <c r="H563" s="210">
        <v>2</v>
      </c>
      <c r="I563" s="211"/>
      <c r="J563" s="212">
        <f>ROUND(I563*H563,2)</f>
        <v>0</v>
      </c>
      <c r="K563" s="208" t="s">
        <v>139</v>
      </c>
      <c r="L563" s="213"/>
      <c r="M563" s="214" t="s">
        <v>1</v>
      </c>
      <c r="N563" s="215" t="s">
        <v>43</v>
      </c>
      <c r="O563" s="68"/>
      <c r="P563" s="170">
        <f>O563*H563</f>
        <v>0</v>
      </c>
      <c r="Q563" s="170">
        <v>0</v>
      </c>
      <c r="R563" s="170">
        <f>Q563*H563</f>
        <v>0</v>
      </c>
      <c r="S563" s="170">
        <v>0</v>
      </c>
      <c r="T563" s="171">
        <f>S563*H563</f>
        <v>0</v>
      </c>
      <c r="U563" s="31"/>
      <c r="V563" s="31"/>
      <c r="W563" s="31"/>
      <c r="X563" s="31"/>
      <c r="Y563" s="31"/>
      <c r="Z563" s="31"/>
      <c r="AA563" s="31"/>
      <c r="AB563" s="31"/>
      <c r="AC563" s="31"/>
      <c r="AD563" s="31"/>
      <c r="AE563" s="31"/>
      <c r="AR563" s="172" t="s">
        <v>2955</v>
      </c>
      <c r="AT563" s="172" t="s">
        <v>2897</v>
      </c>
      <c r="AU563" s="172" t="s">
        <v>78</v>
      </c>
      <c r="AY563" s="14" t="s">
        <v>141</v>
      </c>
      <c r="BE563" s="173">
        <f>IF(N563="základní",J563,0)</f>
        <v>0</v>
      </c>
      <c r="BF563" s="173">
        <f>IF(N563="snížená",J563,0)</f>
        <v>0</v>
      </c>
      <c r="BG563" s="173">
        <f>IF(N563="zákl. přenesená",J563,0)</f>
        <v>0</v>
      </c>
      <c r="BH563" s="173">
        <f>IF(N563="sníž. přenesená",J563,0)</f>
        <v>0</v>
      </c>
      <c r="BI563" s="173">
        <f>IF(N563="nulová",J563,0)</f>
        <v>0</v>
      </c>
      <c r="BJ563" s="14" t="s">
        <v>86</v>
      </c>
      <c r="BK563" s="173">
        <f>ROUND(I563*H563,2)</f>
        <v>0</v>
      </c>
      <c r="BL563" s="14" t="s">
        <v>2955</v>
      </c>
      <c r="BM563" s="172" t="s">
        <v>3624</v>
      </c>
    </row>
    <row r="564" spans="1:65" s="2" customFormat="1">
      <c r="A564" s="31"/>
      <c r="B564" s="32"/>
      <c r="C564" s="33"/>
      <c r="D564" s="174" t="s">
        <v>143</v>
      </c>
      <c r="E564" s="33"/>
      <c r="F564" s="175" t="s">
        <v>3623</v>
      </c>
      <c r="G564" s="33"/>
      <c r="H564" s="33"/>
      <c r="I564" s="176"/>
      <c r="J564" s="33"/>
      <c r="K564" s="33"/>
      <c r="L564" s="36"/>
      <c r="M564" s="177"/>
      <c r="N564" s="178"/>
      <c r="O564" s="68"/>
      <c r="P564" s="68"/>
      <c r="Q564" s="68"/>
      <c r="R564" s="68"/>
      <c r="S564" s="68"/>
      <c r="T564" s="69"/>
      <c r="U564" s="31"/>
      <c r="V564" s="31"/>
      <c r="W564" s="31"/>
      <c r="X564" s="31"/>
      <c r="Y564" s="31"/>
      <c r="Z564" s="31"/>
      <c r="AA564" s="31"/>
      <c r="AB564" s="31"/>
      <c r="AC564" s="31"/>
      <c r="AD564" s="31"/>
      <c r="AE564" s="31"/>
      <c r="AT564" s="14" t="s">
        <v>143</v>
      </c>
      <c r="AU564" s="14" t="s">
        <v>78</v>
      </c>
    </row>
    <row r="565" spans="1:65" s="2" customFormat="1" ht="16.5" customHeight="1">
      <c r="A565" s="31"/>
      <c r="B565" s="32"/>
      <c r="C565" s="206" t="s">
        <v>1270</v>
      </c>
      <c r="D565" s="206" t="s">
        <v>2897</v>
      </c>
      <c r="E565" s="207" t="s">
        <v>3625</v>
      </c>
      <c r="F565" s="208" t="s">
        <v>3626</v>
      </c>
      <c r="G565" s="209" t="s">
        <v>172</v>
      </c>
      <c r="H565" s="210">
        <v>2</v>
      </c>
      <c r="I565" s="211"/>
      <c r="J565" s="212">
        <f>ROUND(I565*H565,2)</f>
        <v>0</v>
      </c>
      <c r="K565" s="208" t="s">
        <v>139</v>
      </c>
      <c r="L565" s="213"/>
      <c r="M565" s="214" t="s">
        <v>1</v>
      </c>
      <c r="N565" s="215" t="s">
        <v>43</v>
      </c>
      <c r="O565" s="68"/>
      <c r="P565" s="170">
        <f>O565*H565</f>
        <v>0</v>
      </c>
      <c r="Q565" s="170">
        <v>0</v>
      </c>
      <c r="R565" s="170">
        <f>Q565*H565</f>
        <v>0</v>
      </c>
      <c r="S565" s="170">
        <v>0</v>
      </c>
      <c r="T565" s="171">
        <f>S565*H565</f>
        <v>0</v>
      </c>
      <c r="U565" s="31"/>
      <c r="V565" s="31"/>
      <c r="W565" s="31"/>
      <c r="X565" s="31"/>
      <c r="Y565" s="31"/>
      <c r="Z565" s="31"/>
      <c r="AA565" s="31"/>
      <c r="AB565" s="31"/>
      <c r="AC565" s="31"/>
      <c r="AD565" s="31"/>
      <c r="AE565" s="31"/>
      <c r="AR565" s="172" t="s">
        <v>2955</v>
      </c>
      <c r="AT565" s="172" t="s">
        <v>2897</v>
      </c>
      <c r="AU565" s="172" t="s">
        <v>78</v>
      </c>
      <c r="AY565" s="14" t="s">
        <v>141</v>
      </c>
      <c r="BE565" s="173">
        <f>IF(N565="základní",J565,0)</f>
        <v>0</v>
      </c>
      <c r="BF565" s="173">
        <f>IF(N565="snížená",J565,0)</f>
        <v>0</v>
      </c>
      <c r="BG565" s="173">
        <f>IF(N565="zákl. přenesená",J565,0)</f>
        <v>0</v>
      </c>
      <c r="BH565" s="173">
        <f>IF(N565="sníž. přenesená",J565,0)</f>
        <v>0</v>
      </c>
      <c r="BI565" s="173">
        <f>IF(N565="nulová",J565,0)</f>
        <v>0</v>
      </c>
      <c r="BJ565" s="14" t="s">
        <v>86</v>
      </c>
      <c r="BK565" s="173">
        <f>ROUND(I565*H565,2)</f>
        <v>0</v>
      </c>
      <c r="BL565" s="14" t="s">
        <v>2955</v>
      </c>
      <c r="BM565" s="172" t="s">
        <v>3627</v>
      </c>
    </row>
    <row r="566" spans="1:65" s="2" customFormat="1">
      <c r="A566" s="31"/>
      <c r="B566" s="32"/>
      <c r="C566" s="33"/>
      <c r="D566" s="174" t="s">
        <v>143</v>
      </c>
      <c r="E566" s="33"/>
      <c r="F566" s="175" t="s">
        <v>3626</v>
      </c>
      <c r="G566" s="33"/>
      <c r="H566" s="33"/>
      <c r="I566" s="176"/>
      <c r="J566" s="33"/>
      <c r="K566" s="33"/>
      <c r="L566" s="36"/>
      <c r="M566" s="177"/>
      <c r="N566" s="178"/>
      <c r="O566" s="68"/>
      <c r="P566" s="68"/>
      <c r="Q566" s="68"/>
      <c r="R566" s="68"/>
      <c r="S566" s="68"/>
      <c r="T566" s="69"/>
      <c r="U566" s="31"/>
      <c r="V566" s="31"/>
      <c r="W566" s="31"/>
      <c r="X566" s="31"/>
      <c r="Y566" s="31"/>
      <c r="Z566" s="31"/>
      <c r="AA566" s="31"/>
      <c r="AB566" s="31"/>
      <c r="AC566" s="31"/>
      <c r="AD566" s="31"/>
      <c r="AE566" s="31"/>
      <c r="AT566" s="14" t="s">
        <v>143</v>
      </c>
      <c r="AU566" s="14" t="s">
        <v>78</v>
      </c>
    </row>
    <row r="567" spans="1:65" s="2" customFormat="1" ht="16.5" customHeight="1">
      <c r="A567" s="31"/>
      <c r="B567" s="32"/>
      <c r="C567" s="206" t="s">
        <v>1275</v>
      </c>
      <c r="D567" s="206" t="s">
        <v>2897</v>
      </c>
      <c r="E567" s="207" t="s">
        <v>3628</v>
      </c>
      <c r="F567" s="208" t="s">
        <v>3629</v>
      </c>
      <c r="G567" s="209" t="s">
        <v>147</v>
      </c>
      <c r="H567" s="210">
        <v>2</v>
      </c>
      <c r="I567" s="211"/>
      <c r="J567" s="212">
        <f>ROUND(I567*H567,2)</f>
        <v>0</v>
      </c>
      <c r="K567" s="208" t="s">
        <v>139</v>
      </c>
      <c r="L567" s="213"/>
      <c r="M567" s="214" t="s">
        <v>1</v>
      </c>
      <c r="N567" s="215" t="s">
        <v>43</v>
      </c>
      <c r="O567" s="68"/>
      <c r="P567" s="170">
        <f>O567*H567</f>
        <v>0</v>
      </c>
      <c r="Q567" s="170">
        <v>0</v>
      </c>
      <c r="R567" s="170">
        <f>Q567*H567</f>
        <v>0</v>
      </c>
      <c r="S567" s="170">
        <v>0</v>
      </c>
      <c r="T567" s="171">
        <f>S567*H567</f>
        <v>0</v>
      </c>
      <c r="U567" s="31"/>
      <c r="V567" s="31"/>
      <c r="W567" s="31"/>
      <c r="X567" s="31"/>
      <c r="Y567" s="31"/>
      <c r="Z567" s="31"/>
      <c r="AA567" s="31"/>
      <c r="AB567" s="31"/>
      <c r="AC567" s="31"/>
      <c r="AD567" s="31"/>
      <c r="AE567" s="31"/>
      <c r="AR567" s="172" t="s">
        <v>2955</v>
      </c>
      <c r="AT567" s="172" t="s">
        <v>2897</v>
      </c>
      <c r="AU567" s="172" t="s">
        <v>78</v>
      </c>
      <c r="AY567" s="14" t="s">
        <v>141</v>
      </c>
      <c r="BE567" s="173">
        <f>IF(N567="základní",J567,0)</f>
        <v>0</v>
      </c>
      <c r="BF567" s="173">
        <f>IF(N567="snížená",J567,0)</f>
        <v>0</v>
      </c>
      <c r="BG567" s="173">
        <f>IF(N567="zákl. přenesená",J567,0)</f>
        <v>0</v>
      </c>
      <c r="BH567" s="173">
        <f>IF(N567="sníž. přenesená",J567,0)</f>
        <v>0</v>
      </c>
      <c r="BI567" s="173">
        <f>IF(N567="nulová",J567,0)</f>
        <v>0</v>
      </c>
      <c r="BJ567" s="14" t="s">
        <v>86</v>
      </c>
      <c r="BK567" s="173">
        <f>ROUND(I567*H567,2)</f>
        <v>0</v>
      </c>
      <c r="BL567" s="14" t="s">
        <v>2955</v>
      </c>
      <c r="BM567" s="172" t="s">
        <v>3630</v>
      </c>
    </row>
    <row r="568" spans="1:65" s="2" customFormat="1">
      <c r="A568" s="31"/>
      <c r="B568" s="32"/>
      <c r="C568" s="33"/>
      <c r="D568" s="174" t="s">
        <v>143</v>
      </c>
      <c r="E568" s="33"/>
      <c r="F568" s="175" t="s">
        <v>3629</v>
      </c>
      <c r="G568" s="33"/>
      <c r="H568" s="33"/>
      <c r="I568" s="176"/>
      <c r="J568" s="33"/>
      <c r="K568" s="33"/>
      <c r="L568" s="36"/>
      <c r="M568" s="177"/>
      <c r="N568" s="178"/>
      <c r="O568" s="68"/>
      <c r="P568" s="68"/>
      <c r="Q568" s="68"/>
      <c r="R568" s="68"/>
      <c r="S568" s="68"/>
      <c r="T568" s="69"/>
      <c r="U568" s="31"/>
      <c r="V568" s="31"/>
      <c r="W568" s="31"/>
      <c r="X568" s="31"/>
      <c r="Y568" s="31"/>
      <c r="Z568" s="31"/>
      <c r="AA568" s="31"/>
      <c r="AB568" s="31"/>
      <c r="AC568" s="31"/>
      <c r="AD568" s="31"/>
      <c r="AE568" s="31"/>
      <c r="AT568" s="14" t="s">
        <v>143</v>
      </c>
      <c r="AU568" s="14" t="s">
        <v>78</v>
      </c>
    </row>
    <row r="569" spans="1:65" s="2" customFormat="1" ht="16.5" customHeight="1">
      <c r="A569" s="31"/>
      <c r="B569" s="32"/>
      <c r="C569" s="206" t="s">
        <v>1280</v>
      </c>
      <c r="D569" s="206" t="s">
        <v>2897</v>
      </c>
      <c r="E569" s="207" t="s">
        <v>3631</v>
      </c>
      <c r="F569" s="208" t="s">
        <v>3632</v>
      </c>
      <c r="G569" s="209" t="s">
        <v>147</v>
      </c>
      <c r="H569" s="210">
        <v>2</v>
      </c>
      <c r="I569" s="211"/>
      <c r="J569" s="212">
        <f>ROUND(I569*H569,2)</f>
        <v>0</v>
      </c>
      <c r="K569" s="208" t="s">
        <v>139</v>
      </c>
      <c r="L569" s="213"/>
      <c r="M569" s="214" t="s">
        <v>1</v>
      </c>
      <c r="N569" s="215" t="s">
        <v>43</v>
      </c>
      <c r="O569" s="68"/>
      <c r="P569" s="170">
        <f>O569*H569</f>
        <v>0</v>
      </c>
      <c r="Q569" s="170">
        <v>0</v>
      </c>
      <c r="R569" s="170">
        <f>Q569*H569</f>
        <v>0</v>
      </c>
      <c r="S569" s="170">
        <v>0</v>
      </c>
      <c r="T569" s="171">
        <f>S569*H569</f>
        <v>0</v>
      </c>
      <c r="U569" s="31"/>
      <c r="V569" s="31"/>
      <c r="W569" s="31"/>
      <c r="X569" s="31"/>
      <c r="Y569" s="31"/>
      <c r="Z569" s="31"/>
      <c r="AA569" s="31"/>
      <c r="AB569" s="31"/>
      <c r="AC569" s="31"/>
      <c r="AD569" s="31"/>
      <c r="AE569" s="31"/>
      <c r="AR569" s="172" t="s">
        <v>2955</v>
      </c>
      <c r="AT569" s="172" t="s">
        <v>2897</v>
      </c>
      <c r="AU569" s="172" t="s">
        <v>78</v>
      </c>
      <c r="AY569" s="14" t="s">
        <v>141</v>
      </c>
      <c r="BE569" s="173">
        <f>IF(N569="základní",J569,0)</f>
        <v>0</v>
      </c>
      <c r="BF569" s="173">
        <f>IF(N569="snížená",J569,0)</f>
        <v>0</v>
      </c>
      <c r="BG569" s="173">
        <f>IF(N569="zákl. přenesená",J569,0)</f>
        <v>0</v>
      </c>
      <c r="BH569" s="173">
        <f>IF(N569="sníž. přenesená",J569,0)</f>
        <v>0</v>
      </c>
      <c r="BI569" s="173">
        <f>IF(N569="nulová",J569,0)</f>
        <v>0</v>
      </c>
      <c r="BJ569" s="14" t="s">
        <v>86</v>
      </c>
      <c r="BK569" s="173">
        <f>ROUND(I569*H569,2)</f>
        <v>0</v>
      </c>
      <c r="BL569" s="14" t="s">
        <v>2955</v>
      </c>
      <c r="BM569" s="172" t="s">
        <v>3633</v>
      </c>
    </row>
    <row r="570" spans="1:65" s="2" customFormat="1">
      <c r="A570" s="31"/>
      <c r="B570" s="32"/>
      <c r="C570" s="33"/>
      <c r="D570" s="174" t="s">
        <v>143</v>
      </c>
      <c r="E570" s="33"/>
      <c r="F570" s="175" t="s">
        <v>3632</v>
      </c>
      <c r="G570" s="33"/>
      <c r="H570" s="33"/>
      <c r="I570" s="176"/>
      <c r="J570" s="33"/>
      <c r="K570" s="33"/>
      <c r="L570" s="36"/>
      <c r="M570" s="177"/>
      <c r="N570" s="178"/>
      <c r="O570" s="68"/>
      <c r="P570" s="68"/>
      <c r="Q570" s="68"/>
      <c r="R570" s="68"/>
      <c r="S570" s="68"/>
      <c r="T570" s="69"/>
      <c r="U570" s="31"/>
      <c r="V570" s="31"/>
      <c r="W570" s="31"/>
      <c r="X570" s="31"/>
      <c r="Y570" s="31"/>
      <c r="Z570" s="31"/>
      <c r="AA570" s="31"/>
      <c r="AB570" s="31"/>
      <c r="AC570" s="31"/>
      <c r="AD570" s="31"/>
      <c r="AE570" s="31"/>
      <c r="AT570" s="14" t="s">
        <v>143</v>
      </c>
      <c r="AU570" s="14" t="s">
        <v>78</v>
      </c>
    </row>
    <row r="571" spans="1:65" s="2" customFormat="1" ht="16.5" customHeight="1">
      <c r="A571" s="31"/>
      <c r="B571" s="32"/>
      <c r="C571" s="206" t="s">
        <v>1285</v>
      </c>
      <c r="D571" s="206" t="s">
        <v>2897</v>
      </c>
      <c r="E571" s="207" t="s">
        <v>3634</v>
      </c>
      <c r="F571" s="208" t="s">
        <v>3635</v>
      </c>
      <c r="G571" s="209" t="s">
        <v>147</v>
      </c>
      <c r="H571" s="210">
        <v>2</v>
      </c>
      <c r="I571" s="211"/>
      <c r="J571" s="212">
        <f>ROUND(I571*H571,2)</f>
        <v>0</v>
      </c>
      <c r="K571" s="208" t="s">
        <v>139</v>
      </c>
      <c r="L571" s="213"/>
      <c r="M571" s="214" t="s">
        <v>1</v>
      </c>
      <c r="N571" s="215" t="s">
        <v>43</v>
      </c>
      <c r="O571" s="68"/>
      <c r="P571" s="170">
        <f>O571*H571</f>
        <v>0</v>
      </c>
      <c r="Q571" s="170">
        <v>6.8599999999999994E-2</v>
      </c>
      <c r="R571" s="170">
        <f>Q571*H571</f>
        <v>0.13719999999999999</v>
      </c>
      <c r="S571" s="170">
        <v>0</v>
      </c>
      <c r="T571" s="171">
        <f>S571*H571</f>
        <v>0</v>
      </c>
      <c r="U571" s="31"/>
      <c r="V571" s="31"/>
      <c r="W571" s="31"/>
      <c r="X571" s="31"/>
      <c r="Y571" s="31"/>
      <c r="Z571" s="31"/>
      <c r="AA571" s="31"/>
      <c r="AB571" s="31"/>
      <c r="AC571" s="31"/>
      <c r="AD571" s="31"/>
      <c r="AE571" s="31"/>
      <c r="AR571" s="172" t="s">
        <v>2955</v>
      </c>
      <c r="AT571" s="172" t="s">
        <v>2897</v>
      </c>
      <c r="AU571" s="172" t="s">
        <v>78</v>
      </c>
      <c r="AY571" s="14" t="s">
        <v>141</v>
      </c>
      <c r="BE571" s="173">
        <f>IF(N571="základní",J571,0)</f>
        <v>0</v>
      </c>
      <c r="BF571" s="173">
        <f>IF(N571="snížená",J571,0)</f>
        <v>0</v>
      </c>
      <c r="BG571" s="173">
        <f>IF(N571="zákl. přenesená",J571,0)</f>
        <v>0</v>
      </c>
      <c r="BH571" s="173">
        <f>IF(N571="sníž. přenesená",J571,0)</f>
        <v>0</v>
      </c>
      <c r="BI571" s="173">
        <f>IF(N571="nulová",J571,0)</f>
        <v>0</v>
      </c>
      <c r="BJ571" s="14" t="s">
        <v>86</v>
      </c>
      <c r="BK571" s="173">
        <f>ROUND(I571*H571,2)</f>
        <v>0</v>
      </c>
      <c r="BL571" s="14" t="s">
        <v>2955</v>
      </c>
      <c r="BM571" s="172" t="s">
        <v>3636</v>
      </c>
    </row>
    <row r="572" spans="1:65" s="2" customFormat="1">
      <c r="A572" s="31"/>
      <c r="B572" s="32"/>
      <c r="C572" s="33"/>
      <c r="D572" s="174" t="s">
        <v>143</v>
      </c>
      <c r="E572" s="33"/>
      <c r="F572" s="175" t="s">
        <v>3635</v>
      </c>
      <c r="G572" s="33"/>
      <c r="H572" s="33"/>
      <c r="I572" s="176"/>
      <c r="J572" s="33"/>
      <c r="K572" s="33"/>
      <c r="L572" s="36"/>
      <c r="M572" s="177"/>
      <c r="N572" s="178"/>
      <c r="O572" s="68"/>
      <c r="P572" s="68"/>
      <c r="Q572" s="68"/>
      <c r="R572" s="68"/>
      <c r="S572" s="68"/>
      <c r="T572" s="69"/>
      <c r="U572" s="31"/>
      <c r="V572" s="31"/>
      <c r="W572" s="31"/>
      <c r="X572" s="31"/>
      <c r="Y572" s="31"/>
      <c r="Z572" s="31"/>
      <c r="AA572" s="31"/>
      <c r="AB572" s="31"/>
      <c r="AC572" s="31"/>
      <c r="AD572" s="31"/>
      <c r="AE572" s="31"/>
      <c r="AT572" s="14" t="s">
        <v>143</v>
      </c>
      <c r="AU572" s="14" t="s">
        <v>78</v>
      </c>
    </row>
    <row r="573" spans="1:65" s="2" customFormat="1" ht="16.5" customHeight="1">
      <c r="A573" s="31"/>
      <c r="B573" s="32"/>
      <c r="C573" s="206" t="s">
        <v>1290</v>
      </c>
      <c r="D573" s="206" t="s">
        <v>2897</v>
      </c>
      <c r="E573" s="207" t="s">
        <v>3637</v>
      </c>
      <c r="F573" s="208" t="s">
        <v>3638</v>
      </c>
      <c r="G573" s="209" t="s">
        <v>147</v>
      </c>
      <c r="H573" s="210">
        <v>2</v>
      </c>
      <c r="I573" s="211"/>
      <c r="J573" s="212">
        <f>ROUND(I573*H573,2)</f>
        <v>0</v>
      </c>
      <c r="K573" s="208" t="s">
        <v>139</v>
      </c>
      <c r="L573" s="213"/>
      <c r="M573" s="214" t="s">
        <v>1</v>
      </c>
      <c r="N573" s="215" t="s">
        <v>43</v>
      </c>
      <c r="O573" s="68"/>
      <c r="P573" s="170">
        <f>O573*H573</f>
        <v>0</v>
      </c>
      <c r="Q573" s="170">
        <v>5.8999999999999997E-2</v>
      </c>
      <c r="R573" s="170">
        <f>Q573*H573</f>
        <v>0.11799999999999999</v>
      </c>
      <c r="S573" s="170">
        <v>0</v>
      </c>
      <c r="T573" s="171">
        <f>S573*H573</f>
        <v>0</v>
      </c>
      <c r="U573" s="31"/>
      <c r="V573" s="31"/>
      <c r="W573" s="31"/>
      <c r="X573" s="31"/>
      <c r="Y573" s="31"/>
      <c r="Z573" s="31"/>
      <c r="AA573" s="31"/>
      <c r="AB573" s="31"/>
      <c r="AC573" s="31"/>
      <c r="AD573" s="31"/>
      <c r="AE573" s="31"/>
      <c r="AR573" s="172" t="s">
        <v>2955</v>
      </c>
      <c r="AT573" s="172" t="s">
        <v>2897</v>
      </c>
      <c r="AU573" s="172" t="s">
        <v>78</v>
      </c>
      <c r="AY573" s="14" t="s">
        <v>141</v>
      </c>
      <c r="BE573" s="173">
        <f>IF(N573="základní",J573,0)</f>
        <v>0</v>
      </c>
      <c r="BF573" s="173">
        <f>IF(N573="snížená",J573,0)</f>
        <v>0</v>
      </c>
      <c r="BG573" s="173">
        <f>IF(N573="zákl. přenesená",J573,0)</f>
        <v>0</v>
      </c>
      <c r="BH573" s="173">
        <f>IF(N573="sníž. přenesená",J573,0)</f>
        <v>0</v>
      </c>
      <c r="BI573" s="173">
        <f>IF(N573="nulová",J573,0)</f>
        <v>0</v>
      </c>
      <c r="BJ573" s="14" t="s">
        <v>86</v>
      </c>
      <c r="BK573" s="173">
        <f>ROUND(I573*H573,2)</f>
        <v>0</v>
      </c>
      <c r="BL573" s="14" t="s">
        <v>2955</v>
      </c>
      <c r="BM573" s="172" t="s">
        <v>3639</v>
      </c>
    </row>
    <row r="574" spans="1:65" s="2" customFormat="1">
      <c r="A574" s="31"/>
      <c r="B574" s="32"/>
      <c r="C574" s="33"/>
      <c r="D574" s="174" t="s">
        <v>143</v>
      </c>
      <c r="E574" s="33"/>
      <c r="F574" s="175" t="s">
        <v>3638</v>
      </c>
      <c r="G574" s="33"/>
      <c r="H574" s="33"/>
      <c r="I574" s="176"/>
      <c r="J574" s="33"/>
      <c r="K574" s="33"/>
      <c r="L574" s="36"/>
      <c r="M574" s="177"/>
      <c r="N574" s="178"/>
      <c r="O574" s="68"/>
      <c r="P574" s="68"/>
      <c r="Q574" s="68"/>
      <c r="R574" s="68"/>
      <c r="S574" s="68"/>
      <c r="T574" s="69"/>
      <c r="U574" s="31"/>
      <c r="V574" s="31"/>
      <c r="W574" s="31"/>
      <c r="X574" s="31"/>
      <c r="Y574" s="31"/>
      <c r="Z574" s="31"/>
      <c r="AA574" s="31"/>
      <c r="AB574" s="31"/>
      <c r="AC574" s="31"/>
      <c r="AD574" s="31"/>
      <c r="AE574" s="31"/>
      <c r="AT574" s="14" t="s">
        <v>143</v>
      </c>
      <c r="AU574" s="14" t="s">
        <v>78</v>
      </c>
    </row>
    <row r="575" spans="1:65" s="2" customFormat="1" ht="21.75" customHeight="1">
      <c r="A575" s="31"/>
      <c r="B575" s="32"/>
      <c r="C575" s="206" t="s">
        <v>1295</v>
      </c>
      <c r="D575" s="206" t="s">
        <v>2897</v>
      </c>
      <c r="E575" s="207" t="s">
        <v>3640</v>
      </c>
      <c r="F575" s="208" t="s">
        <v>3641</v>
      </c>
      <c r="G575" s="209" t="s">
        <v>503</v>
      </c>
      <c r="H575" s="210">
        <v>2</v>
      </c>
      <c r="I575" s="211"/>
      <c r="J575" s="212">
        <f>ROUND(I575*H575,2)</f>
        <v>0</v>
      </c>
      <c r="K575" s="208" t="s">
        <v>139</v>
      </c>
      <c r="L575" s="213"/>
      <c r="M575" s="214" t="s">
        <v>1</v>
      </c>
      <c r="N575" s="215" t="s">
        <v>43</v>
      </c>
      <c r="O575" s="68"/>
      <c r="P575" s="170">
        <f>O575*H575</f>
        <v>0</v>
      </c>
      <c r="Q575" s="170">
        <v>2.234</v>
      </c>
      <c r="R575" s="170">
        <f>Q575*H575</f>
        <v>4.468</v>
      </c>
      <c r="S575" s="170">
        <v>0</v>
      </c>
      <c r="T575" s="171">
        <f>S575*H575</f>
        <v>0</v>
      </c>
      <c r="U575" s="31"/>
      <c r="V575" s="31"/>
      <c r="W575" s="31"/>
      <c r="X575" s="31"/>
      <c r="Y575" s="31"/>
      <c r="Z575" s="31"/>
      <c r="AA575" s="31"/>
      <c r="AB575" s="31"/>
      <c r="AC575" s="31"/>
      <c r="AD575" s="31"/>
      <c r="AE575" s="31"/>
      <c r="AR575" s="172" t="s">
        <v>2955</v>
      </c>
      <c r="AT575" s="172" t="s">
        <v>2897</v>
      </c>
      <c r="AU575" s="172" t="s">
        <v>78</v>
      </c>
      <c r="AY575" s="14" t="s">
        <v>141</v>
      </c>
      <c r="BE575" s="173">
        <f>IF(N575="základní",J575,0)</f>
        <v>0</v>
      </c>
      <c r="BF575" s="173">
        <f>IF(N575="snížená",J575,0)</f>
        <v>0</v>
      </c>
      <c r="BG575" s="173">
        <f>IF(N575="zákl. přenesená",J575,0)</f>
        <v>0</v>
      </c>
      <c r="BH575" s="173">
        <f>IF(N575="sníž. přenesená",J575,0)</f>
        <v>0</v>
      </c>
      <c r="BI575" s="173">
        <f>IF(N575="nulová",J575,0)</f>
        <v>0</v>
      </c>
      <c r="BJ575" s="14" t="s">
        <v>86</v>
      </c>
      <c r="BK575" s="173">
        <f>ROUND(I575*H575,2)</f>
        <v>0</v>
      </c>
      <c r="BL575" s="14" t="s">
        <v>2955</v>
      </c>
      <c r="BM575" s="172" t="s">
        <v>3642</v>
      </c>
    </row>
    <row r="576" spans="1:65" s="2" customFormat="1">
      <c r="A576" s="31"/>
      <c r="B576" s="32"/>
      <c r="C576" s="33"/>
      <c r="D576" s="174" t="s">
        <v>143</v>
      </c>
      <c r="E576" s="33"/>
      <c r="F576" s="175" t="s">
        <v>3641</v>
      </c>
      <c r="G576" s="33"/>
      <c r="H576" s="33"/>
      <c r="I576" s="176"/>
      <c r="J576" s="33"/>
      <c r="K576" s="33"/>
      <c r="L576" s="36"/>
      <c r="M576" s="177"/>
      <c r="N576" s="178"/>
      <c r="O576" s="68"/>
      <c r="P576" s="68"/>
      <c r="Q576" s="68"/>
      <c r="R576" s="68"/>
      <c r="S576" s="68"/>
      <c r="T576" s="69"/>
      <c r="U576" s="31"/>
      <c r="V576" s="31"/>
      <c r="W576" s="31"/>
      <c r="X576" s="31"/>
      <c r="Y576" s="31"/>
      <c r="Z576" s="31"/>
      <c r="AA576" s="31"/>
      <c r="AB576" s="31"/>
      <c r="AC576" s="31"/>
      <c r="AD576" s="31"/>
      <c r="AE576" s="31"/>
      <c r="AT576" s="14" t="s">
        <v>143</v>
      </c>
      <c r="AU576" s="14" t="s">
        <v>78</v>
      </c>
    </row>
    <row r="577" spans="1:65" s="2" customFormat="1" ht="21.75" customHeight="1">
      <c r="A577" s="31"/>
      <c r="B577" s="32"/>
      <c r="C577" s="206" t="s">
        <v>1300</v>
      </c>
      <c r="D577" s="206" t="s">
        <v>2897</v>
      </c>
      <c r="E577" s="207" t="s">
        <v>3643</v>
      </c>
      <c r="F577" s="208" t="s">
        <v>3644</v>
      </c>
      <c r="G577" s="209" t="s">
        <v>503</v>
      </c>
      <c r="H577" s="210">
        <v>2</v>
      </c>
      <c r="I577" s="211"/>
      <c r="J577" s="212">
        <f>ROUND(I577*H577,2)</f>
        <v>0</v>
      </c>
      <c r="K577" s="208" t="s">
        <v>139</v>
      </c>
      <c r="L577" s="213"/>
      <c r="M577" s="214" t="s">
        <v>1</v>
      </c>
      <c r="N577" s="215" t="s">
        <v>43</v>
      </c>
      <c r="O577" s="68"/>
      <c r="P577" s="170">
        <f>O577*H577</f>
        <v>0</v>
      </c>
      <c r="Q577" s="170">
        <v>2.234</v>
      </c>
      <c r="R577" s="170">
        <f>Q577*H577</f>
        <v>4.468</v>
      </c>
      <c r="S577" s="170">
        <v>0</v>
      </c>
      <c r="T577" s="171">
        <f>S577*H577</f>
        <v>0</v>
      </c>
      <c r="U577" s="31"/>
      <c r="V577" s="31"/>
      <c r="W577" s="31"/>
      <c r="X577" s="31"/>
      <c r="Y577" s="31"/>
      <c r="Z577" s="31"/>
      <c r="AA577" s="31"/>
      <c r="AB577" s="31"/>
      <c r="AC577" s="31"/>
      <c r="AD577" s="31"/>
      <c r="AE577" s="31"/>
      <c r="AR577" s="172" t="s">
        <v>2955</v>
      </c>
      <c r="AT577" s="172" t="s">
        <v>2897</v>
      </c>
      <c r="AU577" s="172" t="s">
        <v>78</v>
      </c>
      <c r="AY577" s="14" t="s">
        <v>141</v>
      </c>
      <c r="BE577" s="173">
        <f>IF(N577="základní",J577,0)</f>
        <v>0</v>
      </c>
      <c r="BF577" s="173">
        <f>IF(N577="snížená",J577,0)</f>
        <v>0</v>
      </c>
      <c r="BG577" s="173">
        <f>IF(N577="zákl. přenesená",J577,0)</f>
        <v>0</v>
      </c>
      <c r="BH577" s="173">
        <f>IF(N577="sníž. přenesená",J577,0)</f>
        <v>0</v>
      </c>
      <c r="BI577" s="173">
        <f>IF(N577="nulová",J577,0)</f>
        <v>0</v>
      </c>
      <c r="BJ577" s="14" t="s">
        <v>86</v>
      </c>
      <c r="BK577" s="173">
        <f>ROUND(I577*H577,2)</f>
        <v>0</v>
      </c>
      <c r="BL577" s="14" t="s">
        <v>2955</v>
      </c>
      <c r="BM577" s="172" t="s">
        <v>3645</v>
      </c>
    </row>
    <row r="578" spans="1:65" s="2" customFormat="1">
      <c r="A578" s="31"/>
      <c r="B578" s="32"/>
      <c r="C578" s="33"/>
      <c r="D578" s="174" t="s">
        <v>143</v>
      </c>
      <c r="E578" s="33"/>
      <c r="F578" s="175" t="s">
        <v>3644</v>
      </c>
      <c r="G578" s="33"/>
      <c r="H578" s="33"/>
      <c r="I578" s="176"/>
      <c r="J578" s="33"/>
      <c r="K578" s="33"/>
      <c r="L578" s="36"/>
      <c r="M578" s="177"/>
      <c r="N578" s="178"/>
      <c r="O578" s="68"/>
      <c r="P578" s="68"/>
      <c r="Q578" s="68"/>
      <c r="R578" s="68"/>
      <c r="S578" s="68"/>
      <c r="T578" s="69"/>
      <c r="U578" s="31"/>
      <c r="V578" s="31"/>
      <c r="W578" s="31"/>
      <c r="X578" s="31"/>
      <c r="Y578" s="31"/>
      <c r="Z578" s="31"/>
      <c r="AA578" s="31"/>
      <c r="AB578" s="31"/>
      <c r="AC578" s="31"/>
      <c r="AD578" s="31"/>
      <c r="AE578" s="31"/>
      <c r="AT578" s="14" t="s">
        <v>143</v>
      </c>
      <c r="AU578" s="14" t="s">
        <v>78</v>
      </c>
    </row>
    <row r="579" spans="1:65" s="2" customFormat="1" ht="21.75" customHeight="1">
      <c r="A579" s="31"/>
      <c r="B579" s="32"/>
      <c r="C579" s="206" t="s">
        <v>1305</v>
      </c>
      <c r="D579" s="206" t="s">
        <v>2897</v>
      </c>
      <c r="E579" s="207" t="s">
        <v>3646</v>
      </c>
      <c r="F579" s="208" t="s">
        <v>3647</v>
      </c>
      <c r="G579" s="209" t="s">
        <v>503</v>
      </c>
      <c r="H579" s="210">
        <v>2</v>
      </c>
      <c r="I579" s="211"/>
      <c r="J579" s="212">
        <f>ROUND(I579*H579,2)</f>
        <v>0</v>
      </c>
      <c r="K579" s="208" t="s">
        <v>139</v>
      </c>
      <c r="L579" s="213"/>
      <c r="M579" s="214" t="s">
        <v>1</v>
      </c>
      <c r="N579" s="215" t="s">
        <v>43</v>
      </c>
      <c r="O579" s="68"/>
      <c r="P579" s="170">
        <f>O579*H579</f>
        <v>0</v>
      </c>
      <c r="Q579" s="170">
        <v>2.4289999999999998</v>
      </c>
      <c r="R579" s="170">
        <f>Q579*H579</f>
        <v>4.8579999999999997</v>
      </c>
      <c r="S579" s="170">
        <v>0</v>
      </c>
      <c r="T579" s="171">
        <f>S579*H579</f>
        <v>0</v>
      </c>
      <c r="U579" s="31"/>
      <c r="V579" s="31"/>
      <c r="W579" s="31"/>
      <c r="X579" s="31"/>
      <c r="Y579" s="31"/>
      <c r="Z579" s="31"/>
      <c r="AA579" s="31"/>
      <c r="AB579" s="31"/>
      <c r="AC579" s="31"/>
      <c r="AD579" s="31"/>
      <c r="AE579" s="31"/>
      <c r="AR579" s="172" t="s">
        <v>2955</v>
      </c>
      <c r="AT579" s="172" t="s">
        <v>2897</v>
      </c>
      <c r="AU579" s="172" t="s">
        <v>78</v>
      </c>
      <c r="AY579" s="14" t="s">
        <v>141</v>
      </c>
      <c r="BE579" s="173">
        <f>IF(N579="základní",J579,0)</f>
        <v>0</v>
      </c>
      <c r="BF579" s="173">
        <f>IF(N579="snížená",J579,0)</f>
        <v>0</v>
      </c>
      <c r="BG579" s="173">
        <f>IF(N579="zákl. přenesená",J579,0)</f>
        <v>0</v>
      </c>
      <c r="BH579" s="173">
        <f>IF(N579="sníž. přenesená",J579,0)</f>
        <v>0</v>
      </c>
      <c r="BI579" s="173">
        <f>IF(N579="nulová",J579,0)</f>
        <v>0</v>
      </c>
      <c r="BJ579" s="14" t="s">
        <v>86</v>
      </c>
      <c r="BK579" s="173">
        <f>ROUND(I579*H579,2)</f>
        <v>0</v>
      </c>
      <c r="BL579" s="14" t="s">
        <v>2955</v>
      </c>
      <c r="BM579" s="172" t="s">
        <v>3648</v>
      </c>
    </row>
    <row r="580" spans="1:65" s="2" customFormat="1">
      <c r="A580" s="31"/>
      <c r="B580" s="32"/>
      <c r="C580" s="33"/>
      <c r="D580" s="174" t="s">
        <v>143</v>
      </c>
      <c r="E580" s="33"/>
      <c r="F580" s="175" t="s">
        <v>3647</v>
      </c>
      <c r="G580" s="33"/>
      <c r="H580" s="33"/>
      <c r="I580" s="176"/>
      <c r="J580" s="33"/>
      <c r="K580" s="33"/>
      <c r="L580" s="36"/>
      <c r="M580" s="177"/>
      <c r="N580" s="178"/>
      <c r="O580" s="68"/>
      <c r="P580" s="68"/>
      <c r="Q580" s="68"/>
      <c r="R580" s="68"/>
      <c r="S580" s="68"/>
      <c r="T580" s="69"/>
      <c r="U580" s="31"/>
      <c r="V580" s="31"/>
      <c r="W580" s="31"/>
      <c r="X580" s="31"/>
      <c r="Y580" s="31"/>
      <c r="Z580" s="31"/>
      <c r="AA580" s="31"/>
      <c r="AB580" s="31"/>
      <c r="AC580" s="31"/>
      <c r="AD580" s="31"/>
      <c r="AE580" s="31"/>
      <c r="AT580" s="14" t="s">
        <v>143</v>
      </c>
      <c r="AU580" s="14" t="s">
        <v>78</v>
      </c>
    </row>
    <row r="581" spans="1:65" s="2" customFormat="1" ht="24.2" customHeight="1">
      <c r="A581" s="31"/>
      <c r="B581" s="32"/>
      <c r="C581" s="206" t="s">
        <v>1310</v>
      </c>
      <c r="D581" s="206" t="s">
        <v>2897</v>
      </c>
      <c r="E581" s="207" t="s">
        <v>3649</v>
      </c>
      <c r="F581" s="208" t="s">
        <v>3650</v>
      </c>
      <c r="G581" s="209" t="s">
        <v>503</v>
      </c>
      <c r="H581" s="210">
        <v>2</v>
      </c>
      <c r="I581" s="211"/>
      <c r="J581" s="212">
        <f>ROUND(I581*H581,2)</f>
        <v>0</v>
      </c>
      <c r="K581" s="208" t="s">
        <v>139</v>
      </c>
      <c r="L581" s="213"/>
      <c r="M581" s="214" t="s">
        <v>1</v>
      </c>
      <c r="N581" s="215" t="s">
        <v>43</v>
      </c>
      <c r="O581" s="68"/>
      <c r="P581" s="170">
        <f>O581*H581</f>
        <v>0</v>
      </c>
      <c r="Q581" s="170">
        <v>2.4289999999999998</v>
      </c>
      <c r="R581" s="170">
        <f>Q581*H581</f>
        <v>4.8579999999999997</v>
      </c>
      <c r="S581" s="170">
        <v>0</v>
      </c>
      <c r="T581" s="171">
        <f>S581*H581</f>
        <v>0</v>
      </c>
      <c r="U581" s="31"/>
      <c r="V581" s="31"/>
      <c r="W581" s="31"/>
      <c r="X581" s="31"/>
      <c r="Y581" s="31"/>
      <c r="Z581" s="31"/>
      <c r="AA581" s="31"/>
      <c r="AB581" s="31"/>
      <c r="AC581" s="31"/>
      <c r="AD581" s="31"/>
      <c r="AE581" s="31"/>
      <c r="AR581" s="172" t="s">
        <v>2955</v>
      </c>
      <c r="AT581" s="172" t="s">
        <v>2897</v>
      </c>
      <c r="AU581" s="172" t="s">
        <v>78</v>
      </c>
      <c r="AY581" s="14" t="s">
        <v>141</v>
      </c>
      <c r="BE581" s="173">
        <f>IF(N581="základní",J581,0)</f>
        <v>0</v>
      </c>
      <c r="BF581" s="173">
        <f>IF(N581="snížená",J581,0)</f>
        <v>0</v>
      </c>
      <c r="BG581" s="173">
        <f>IF(N581="zákl. přenesená",J581,0)</f>
        <v>0</v>
      </c>
      <c r="BH581" s="173">
        <f>IF(N581="sníž. přenesená",J581,0)</f>
        <v>0</v>
      </c>
      <c r="BI581" s="173">
        <f>IF(N581="nulová",J581,0)</f>
        <v>0</v>
      </c>
      <c r="BJ581" s="14" t="s">
        <v>86</v>
      </c>
      <c r="BK581" s="173">
        <f>ROUND(I581*H581,2)</f>
        <v>0</v>
      </c>
      <c r="BL581" s="14" t="s">
        <v>2955</v>
      </c>
      <c r="BM581" s="172" t="s">
        <v>3651</v>
      </c>
    </row>
    <row r="582" spans="1:65" s="2" customFormat="1">
      <c r="A582" s="31"/>
      <c r="B582" s="32"/>
      <c r="C582" s="33"/>
      <c r="D582" s="174" t="s">
        <v>143</v>
      </c>
      <c r="E582" s="33"/>
      <c r="F582" s="175" t="s">
        <v>3650</v>
      </c>
      <c r="G582" s="33"/>
      <c r="H582" s="33"/>
      <c r="I582" s="176"/>
      <c r="J582" s="33"/>
      <c r="K582" s="33"/>
      <c r="L582" s="36"/>
      <c r="M582" s="177"/>
      <c r="N582" s="178"/>
      <c r="O582" s="68"/>
      <c r="P582" s="68"/>
      <c r="Q582" s="68"/>
      <c r="R582" s="68"/>
      <c r="S582" s="68"/>
      <c r="T582" s="69"/>
      <c r="U582" s="31"/>
      <c r="V582" s="31"/>
      <c r="W582" s="31"/>
      <c r="X582" s="31"/>
      <c r="Y582" s="31"/>
      <c r="Z582" s="31"/>
      <c r="AA582" s="31"/>
      <c r="AB582" s="31"/>
      <c r="AC582" s="31"/>
      <c r="AD582" s="31"/>
      <c r="AE582" s="31"/>
      <c r="AT582" s="14" t="s">
        <v>143</v>
      </c>
      <c r="AU582" s="14" t="s">
        <v>78</v>
      </c>
    </row>
    <row r="583" spans="1:65" s="2" customFormat="1" ht="21.75" customHeight="1">
      <c r="A583" s="31"/>
      <c r="B583" s="32"/>
      <c r="C583" s="206" t="s">
        <v>1315</v>
      </c>
      <c r="D583" s="206" t="s">
        <v>2897</v>
      </c>
      <c r="E583" s="207" t="s">
        <v>3652</v>
      </c>
      <c r="F583" s="208" t="s">
        <v>3653</v>
      </c>
      <c r="G583" s="209" t="s">
        <v>503</v>
      </c>
      <c r="H583" s="210">
        <v>2</v>
      </c>
      <c r="I583" s="211"/>
      <c r="J583" s="212">
        <f>ROUND(I583*H583,2)</f>
        <v>0</v>
      </c>
      <c r="K583" s="208" t="s">
        <v>139</v>
      </c>
      <c r="L583" s="213"/>
      <c r="M583" s="214" t="s">
        <v>1</v>
      </c>
      <c r="N583" s="215" t="s">
        <v>43</v>
      </c>
      <c r="O583" s="68"/>
      <c r="P583" s="170">
        <f>O583*H583</f>
        <v>0</v>
      </c>
      <c r="Q583" s="170">
        <v>2.4289999999999998</v>
      </c>
      <c r="R583" s="170">
        <f>Q583*H583</f>
        <v>4.8579999999999997</v>
      </c>
      <c r="S583" s="170">
        <v>0</v>
      </c>
      <c r="T583" s="171">
        <f>S583*H583</f>
        <v>0</v>
      </c>
      <c r="U583" s="31"/>
      <c r="V583" s="31"/>
      <c r="W583" s="31"/>
      <c r="X583" s="31"/>
      <c r="Y583" s="31"/>
      <c r="Z583" s="31"/>
      <c r="AA583" s="31"/>
      <c r="AB583" s="31"/>
      <c r="AC583" s="31"/>
      <c r="AD583" s="31"/>
      <c r="AE583" s="31"/>
      <c r="AR583" s="172" t="s">
        <v>2955</v>
      </c>
      <c r="AT583" s="172" t="s">
        <v>2897</v>
      </c>
      <c r="AU583" s="172" t="s">
        <v>78</v>
      </c>
      <c r="AY583" s="14" t="s">
        <v>141</v>
      </c>
      <c r="BE583" s="173">
        <f>IF(N583="základní",J583,0)</f>
        <v>0</v>
      </c>
      <c r="BF583" s="173">
        <f>IF(N583="snížená",J583,0)</f>
        <v>0</v>
      </c>
      <c r="BG583" s="173">
        <f>IF(N583="zákl. přenesená",J583,0)</f>
        <v>0</v>
      </c>
      <c r="BH583" s="173">
        <f>IF(N583="sníž. přenesená",J583,0)</f>
        <v>0</v>
      </c>
      <c r="BI583" s="173">
        <f>IF(N583="nulová",J583,0)</f>
        <v>0</v>
      </c>
      <c r="BJ583" s="14" t="s">
        <v>86</v>
      </c>
      <c r="BK583" s="173">
        <f>ROUND(I583*H583,2)</f>
        <v>0</v>
      </c>
      <c r="BL583" s="14" t="s">
        <v>2955</v>
      </c>
      <c r="BM583" s="172" t="s">
        <v>3654</v>
      </c>
    </row>
    <row r="584" spans="1:65" s="2" customFormat="1">
      <c r="A584" s="31"/>
      <c r="B584" s="32"/>
      <c r="C584" s="33"/>
      <c r="D584" s="174" t="s">
        <v>143</v>
      </c>
      <c r="E584" s="33"/>
      <c r="F584" s="175" t="s">
        <v>3653</v>
      </c>
      <c r="G584" s="33"/>
      <c r="H584" s="33"/>
      <c r="I584" s="176"/>
      <c r="J584" s="33"/>
      <c r="K584" s="33"/>
      <c r="L584" s="36"/>
      <c r="M584" s="177"/>
      <c r="N584" s="178"/>
      <c r="O584" s="68"/>
      <c r="P584" s="68"/>
      <c r="Q584" s="68"/>
      <c r="R584" s="68"/>
      <c r="S584" s="68"/>
      <c r="T584" s="69"/>
      <c r="U584" s="31"/>
      <c r="V584" s="31"/>
      <c r="W584" s="31"/>
      <c r="X584" s="31"/>
      <c r="Y584" s="31"/>
      <c r="Z584" s="31"/>
      <c r="AA584" s="31"/>
      <c r="AB584" s="31"/>
      <c r="AC584" s="31"/>
      <c r="AD584" s="31"/>
      <c r="AE584" s="31"/>
      <c r="AT584" s="14" t="s">
        <v>143</v>
      </c>
      <c r="AU584" s="14" t="s">
        <v>78</v>
      </c>
    </row>
    <row r="585" spans="1:65" s="2" customFormat="1" ht="16.5" customHeight="1">
      <c r="A585" s="31"/>
      <c r="B585" s="32"/>
      <c r="C585" s="206" t="s">
        <v>1321</v>
      </c>
      <c r="D585" s="206" t="s">
        <v>2897</v>
      </c>
      <c r="E585" s="207" t="s">
        <v>3655</v>
      </c>
      <c r="F585" s="208" t="s">
        <v>3656</v>
      </c>
      <c r="G585" s="209" t="s">
        <v>503</v>
      </c>
      <c r="H585" s="210">
        <v>2</v>
      </c>
      <c r="I585" s="211"/>
      <c r="J585" s="212">
        <f>ROUND(I585*H585,2)</f>
        <v>0</v>
      </c>
      <c r="K585" s="208" t="s">
        <v>139</v>
      </c>
      <c r="L585" s="213"/>
      <c r="M585" s="214" t="s">
        <v>1</v>
      </c>
      <c r="N585" s="215" t="s">
        <v>43</v>
      </c>
      <c r="O585" s="68"/>
      <c r="P585" s="170">
        <f>O585*H585</f>
        <v>0</v>
      </c>
      <c r="Q585" s="170">
        <v>0.55000000000000004</v>
      </c>
      <c r="R585" s="170">
        <f>Q585*H585</f>
        <v>1.1000000000000001</v>
      </c>
      <c r="S585" s="170">
        <v>0</v>
      </c>
      <c r="T585" s="171">
        <f>S585*H585</f>
        <v>0</v>
      </c>
      <c r="U585" s="31"/>
      <c r="V585" s="31"/>
      <c r="W585" s="31"/>
      <c r="X585" s="31"/>
      <c r="Y585" s="31"/>
      <c r="Z585" s="31"/>
      <c r="AA585" s="31"/>
      <c r="AB585" s="31"/>
      <c r="AC585" s="31"/>
      <c r="AD585" s="31"/>
      <c r="AE585" s="31"/>
      <c r="AR585" s="172" t="s">
        <v>2955</v>
      </c>
      <c r="AT585" s="172" t="s">
        <v>2897</v>
      </c>
      <c r="AU585" s="172" t="s">
        <v>78</v>
      </c>
      <c r="AY585" s="14" t="s">
        <v>141</v>
      </c>
      <c r="BE585" s="173">
        <f>IF(N585="základní",J585,0)</f>
        <v>0</v>
      </c>
      <c r="BF585" s="173">
        <f>IF(N585="snížená",J585,0)</f>
        <v>0</v>
      </c>
      <c r="BG585" s="173">
        <f>IF(N585="zákl. přenesená",J585,0)</f>
        <v>0</v>
      </c>
      <c r="BH585" s="173">
        <f>IF(N585="sníž. přenesená",J585,0)</f>
        <v>0</v>
      </c>
      <c r="BI585" s="173">
        <f>IF(N585="nulová",J585,0)</f>
        <v>0</v>
      </c>
      <c r="BJ585" s="14" t="s">
        <v>86</v>
      </c>
      <c r="BK585" s="173">
        <f>ROUND(I585*H585,2)</f>
        <v>0</v>
      </c>
      <c r="BL585" s="14" t="s">
        <v>2955</v>
      </c>
      <c r="BM585" s="172" t="s">
        <v>3657</v>
      </c>
    </row>
    <row r="586" spans="1:65" s="2" customFormat="1">
      <c r="A586" s="31"/>
      <c r="B586" s="32"/>
      <c r="C586" s="33"/>
      <c r="D586" s="174" t="s">
        <v>143</v>
      </c>
      <c r="E586" s="33"/>
      <c r="F586" s="175" t="s">
        <v>3656</v>
      </c>
      <c r="G586" s="33"/>
      <c r="H586" s="33"/>
      <c r="I586" s="176"/>
      <c r="J586" s="33"/>
      <c r="K586" s="33"/>
      <c r="L586" s="36"/>
      <c r="M586" s="177"/>
      <c r="N586" s="178"/>
      <c r="O586" s="68"/>
      <c r="P586" s="68"/>
      <c r="Q586" s="68"/>
      <c r="R586" s="68"/>
      <c r="S586" s="68"/>
      <c r="T586" s="69"/>
      <c r="U586" s="31"/>
      <c r="V586" s="31"/>
      <c r="W586" s="31"/>
      <c r="X586" s="31"/>
      <c r="Y586" s="31"/>
      <c r="Z586" s="31"/>
      <c r="AA586" s="31"/>
      <c r="AB586" s="31"/>
      <c r="AC586" s="31"/>
      <c r="AD586" s="31"/>
      <c r="AE586" s="31"/>
      <c r="AT586" s="14" t="s">
        <v>143</v>
      </c>
      <c r="AU586" s="14" t="s">
        <v>78</v>
      </c>
    </row>
    <row r="587" spans="1:65" s="2" customFormat="1" ht="16.5" customHeight="1">
      <c r="A587" s="31"/>
      <c r="B587" s="32"/>
      <c r="C587" s="206" t="s">
        <v>1326</v>
      </c>
      <c r="D587" s="206" t="s">
        <v>2897</v>
      </c>
      <c r="E587" s="207" t="s">
        <v>3658</v>
      </c>
      <c r="F587" s="208" t="s">
        <v>3659</v>
      </c>
      <c r="G587" s="209" t="s">
        <v>503</v>
      </c>
      <c r="H587" s="210">
        <v>2</v>
      </c>
      <c r="I587" s="211"/>
      <c r="J587" s="212">
        <f>ROUND(I587*H587,2)</f>
        <v>0</v>
      </c>
      <c r="K587" s="208" t="s">
        <v>139</v>
      </c>
      <c r="L587" s="213"/>
      <c r="M587" s="214" t="s">
        <v>1</v>
      </c>
      <c r="N587" s="215" t="s">
        <v>43</v>
      </c>
      <c r="O587" s="68"/>
      <c r="P587" s="170">
        <f>O587*H587</f>
        <v>0</v>
      </c>
      <c r="Q587" s="170">
        <v>0.55000000000000004</v>
      </c>
      <c r="R587" s="170">
        <f>Q587*H587</f>
        <v>1.1000000000000001</v>
      </c>
      <c r="S587" s="170">
        <v>0</v>
      </c>
      <c r="T587" s="171">
        <f>S587*H587</f>
        <v>0</v>
      </c>
      <c r="U587" s="31"/>
      <c r="V587" s="31"/>
      <c r="W587" s="31"/>
      <c r="X587" s="31"/>
      <c r="Y587" s="31"/>
      <c r="Z587" s="31"/>
      <c r="AA587" s="31"/>
      <c r="AB587" s="31"/>
      <c r="AC587" s="31"/>
      <c r="AD587" s="31"/>
      <c r="AE587" s="31"/>
      <c r="AR587" s="172" t="s">
        <v>2955</v>
      </c>
      <c r="AT587" s="172" t="s">
        <v>2897</v>
      </c>
      <c r="AU587" s="172" t="s">
        <v>78</v>
      </c>
      <c r="AY587" s="14" t="s">
        <v>141</v>
      </c>
      <c r="BE587" s="173">
        <f>IF(N587="základní",J587,0)</f>
        <v>0</v>
      </c>
      <c r="BF587" s="173">
        <f>IF(N587="snížená",J587,0)</f>
        <v>0</v>
      </c>
      <c r="BG587" s="173">
        <f>IF(N587="zákl. přenesená",J587,0)</f>
        <v>0</v>
      </c>
      <c r="BH587" s="173">
        <f>IF(N587="sníž. přenesená",J587,0)</f>
        <v>0</v>
      </c>
      <c r="BI587" s="173">
        <f>IF(N587="nulová",J587,0)</f>
        <v>0</v>
      </c>
      <c r="BJ587" s="14" t="s">
        <v>86</v>
      </c>
      <c r="BK587" s="173">
        <f>ROUND(I587*H587,2)</f>
        <v>0</v>
      </c>
      <c r="BL587" s="14" t="s">
        <v>2955</v>
      </c>
      <c r="BM587" s="172" t="s">
        <v>3660</v>
      </c>
    </row>
    <row r="588" spans="1:65" s="2" customFormat="1">
      <c r="A588" s="31"/>
      <c r="B588" s="32"/>
      <c r="C588" s="33"/>
      <c r="D588" s="174" t="s">
        <v>143</v>
      </c>
      <c r="E588" s="33"/>
      <c r="F588" s="175" t="s">
        <v>3659</v>
      </c>
      <c r="G588" s="33"/>
      <c r="H588" s="33"/>
      <c r="I588" s="176"/>
      <c r="J588" s="33"/>
      <c r="K588" s="33"/>
      <c r="L588" s="36"/>
      <c r="M588" s="177"/>
      <c r="N588" s="178"/>
      <c r="O588" s="68"/>
      <c r="P588" s="68"/>
      <c r="Q588" s="68"/>
      <c r="R588" s="68"/>
      <c r="S588" s="68"/>
      <c r="T588" s="69"/>
      <c r="U588" s="31"/>
      <c r="V588" s="31"/>
      <c r="W588" s="31"/>
      <c r="X588" s="31"/>
      <c r="Y588" s="31"/>
      <c r="Z588" s="31"/>
      <c r="AA588" s="31"/>
      <c r="AB588" s="31"/>
      <c r="AC588" s="31"/>
      <c r="AD588" s="31"/>
      <c r="AE588" s="31"/>
      <c r="AT588" s="14" t="s">
        <v>143</v>
      </c>
      <c r="AU588" s="14" t="s">
        <v>78</v>
      </c>
    </row>
    <row r="589" spans="1:65" s="2" customFormat="1" ht="16.5" customHeight="1">
      <c r="A589" s="31"/>
      <c r="B589" s="32"/>
      <c r="C589" s="206" t="s">
        <v>1332</v>
      </c>
      <c r="D589" s="206" t="s">
        <v>2897</v>
      </c>
      <c r="E589" s="207" t="s">
        <v>3661</v>
      </c>
      <c r="F589" s="208" t="s">
        <v>3662</v>
      </c>
      <c r="G589" s="209" t="s">
        <v>503</v>
      </c>
      <c r="H589" s="210">
        <v>2</v>
      </c>
      <c r="I589" s="211"/>
      <c r="J589" s="212">
        <f>ROUND(I589*H589,2)</f>
        <v>0</v>
      </c>
      <c r="K589" s="208" t="s">
        <v>139</v>
      </c>
      <c r="L589" s="213"/>
      <c r="M589" s="214" t="s">
        <v>1</v>
      </c>
      <c r="N589" s="215" t="s">
        <v>43</v>
      </c>
      <c r="O589" s="68"/>
      <c r="P589" s="170">
        <f>O589*H589</f>
        <v>0</v>
      </c>
      <c r="Q589" s="170">
        <v>0.55000000000000004</v>
      </c>
      <c r="R589" s="170">
        <f>Q589*H589</f>
        <v>1.1000000000000001</v>
      </c>
      <c r="S589" s="170">
        <v>0</v>
      </c>
      <c r="T589" s="171">
        <f>S589*H589</f>
        <v>0</v>
      </c>
      <c r="U589" s="31"/>
      <c r="V589" s="31"/>
      <c r="W589" s="31"/>
      <c r="X589" s="31"/>
      <c r="Y589" s="31"/>
      <c r="Z589" s="31"/>
      <c r="AA589" s="31"/>
      <c r="AB589" s="31"/>
      <c r="AC589" s="31"/>
      <c r="AD589" s="31"/>
      <c r="AE589" s="31"/>
      <c r="AR589" s="172" t="s">
        <v>2955</v>
      </c>
      <c r="AT589" s="172" t="s">
        <v>2897</v>
      </c>
      <c r="AU589" s="172" t="s">
        <v>78</v>
      </c>
      <c r="AY589" s="14" t="s">
        <v>141</v>
      </c>
      <c r="BE589" s="173">
        <f>IF(N589="základní",J589,0)</f>
        <v>0</v>
      </c>
      <c r="BF589" s="173">
        <f>IF(N589="snížená",J589,0)</f>
        <v>0</v>
      </c>
      <c r="BG589" s="173">
        <f>IF(N589="zákl. přenesená",J589,0)</f>
        <v>0</v>
      </c>
      <c r="BH589" s="173">
        <f>IF(N589="sníž. přenesená",J589,0)</f>
        <v>0</v>
      </c>
      <c r="BI589" s="173">
        <f>IF(N589="nulová",J589,0)</f>
        <v>0</v>
      </c>
      <c r="BJ589" s="14" t="s">
        <v>86</v>
      </c>
      <c r="BK589" s="173">
        <f>ROUND(I589*H589,2)</f>
        <v>0</v>
      </c>
      <c r="BL589" s="14" t="s">
        <v>2955</v>
      </c>
      <c r="BM589" s="172" t="s">
        <v>3663</v>
      </c>
    </row>
    <row r="590" spans="1:65" s="2" customFormat="1">
      <c r="A590" s="31"/>
      <c r="B590" s="32"/>
      <c r="C590" s="33"/>
      <c r="D590" s="174" t="s">
        <v>143</v>
      </c>
      <c r="E590" s="33"/>
      <c r="F590" s="175" t="s">
        <v>3662</v>
      </c>
      <c r="G590" s="33"/>
      <c r="H590" s="33"/>
      <c r="I590" s="176"/>
      <c r="J590" s="33"/>
      <c r="K590" s="33"/>
      <c r="L590" s="36"/>
      <c r="M590" s="177"/>
      <c r="N590" s="178"/>
      <c r="O590" s="68"/>
      <c r="P590" s="68"/>
      <c r="Q590" s="68"/>
      <c r="R590" s="68"/>
      <c r="S590" s="68"/>
      <c r="T590" s="69"/>
      <c r="U590" s="31"/>
      <c r="V590" s="31"/>
      <c r="W590" s="31"/>
      <c r="X590" s="31"/>
      <c r="Y590" s="31"/>
      <c r="Z590" s="31"/>
      <c r="AA590" s="31"/>
      <c r="AB590" s="31"/>
      <c r="AC590" s="31"/>
      <c r="AD590" s="31"/>
      <c r="AE590" s="31"/>
      <c r="AT590" s="14" t="s">
        <v>143</v>
      </c>
      <c r="AU590" s="14" t="s">
        <v>78</v>
      </c>
    </row>
    <row r="591" spans="1:65" s="2" customFormat="1" ht="16.5" customHeight="1">
      <c r="A591" s="31"/>
      <c r="B591" s="32"/>
      <c r="C591" s="206" t="s">
        <v>1337</v>
      </c>
      <c r="D591" s="206" t="s">
        <v>2897</v>
      </c>
      <c r="E591" s="207" t="s">
        <v>3664</v>
      </c>
      <c r="F591" s="208" t="s">
        <v>3665</v>
      </c>
      <c r="G591" s="209" t="s">
        <v>503</v>
      </c>
      <c r="H591" s="210">
        <v>2</v>
      </c>
      <c r="I591" s="211"/>
      <c r="J591" s="212">
        <f>ROUND(I591*H591,2)</f>
        <v>0</v>
      </c>
      <c r="K591" s="208" t="s">
        <v>139</v>
      </c>
      <c r="L591" s="213"/>
      <c r="M591" s="214" t="s">
        <v>1</v>
      </c>
      <c r="N591" s="215" t="s">
        <v>43</v>
      </c>
      <c r="O591" s="68"/>
      <c r="P591" s="170">
        <f>O591*H591</f>
        <v>0</v>
      </c>
      <c r="Q591" s="170">
        <v>0.55000000000000004</v>
      </c>
      <c r="R591" s="170">
        <f>Q591*H591</f>
        <v>1.1000000000000001</v>
      </c>
      <c r="S591" s="170">
        <v>0</v>
      </c>
      <c r="T591" s="171">
        <f>S591*H591</f>
        <v>0</v>
      </c>
      <c r="U591" s="31"/>
      <c r="V591" s="31"/>
      <c r="W591" s="31"/>
      <c r="X591" s="31"/>
      <c r="Y591" s="31"/>
      <c r="Z591" s="31"/>
      <c r="AA591" s="31"/>
      <c r="AB591" s="31"/>
      <c r="AC591" s="31"/>
      <c r="AD591" s="31"/>
      <c r="AE591" s="31"/>
      <c r="AR591" s="172" t="s">
        <v>2955</v>
      </c>
      <c r="AT591" s="172" t="s">
        <v>2897</v>
      </c>
      <c r="AU591" s="172" t="s">
        <v>78</v>
      </c>
      <c r="AY591" s="14" t="s">
        <v>141</v>
      </c>
      <c r="BE591" s="173">
        <f>IF(N591="základní",J591,0)</f>
        <v>0</v>
      </c>
      <c r="BF591" s="173">
        <f>IF(N591="snížená",J591,0)</f>
        <v>0</v>
      </c>
      <c r="BG591" s="173">
        <f>IF(N591="zákl. přenesená",J591,0)</f>
        <v>0</v>
      </c>
      <c r="BH591" s="173">
        <f>IF(N591="sníž. přenesená",J591,0)</f>
        <v>0</v>
      </c>
      <c r="BI591" s="173">
        <f>IF(N591="nulová",J591,0)</f>
        <v>0</v>
      </c>
      <c r="BJ591" s="14" t="s">
        <v>86</v>
      </c>
      <c r="BK591" s="173">
        <f>ROUND(I591*H591,2)</f>
        <v>0</v>
      </c>
      <c r="BL591" s="14" t="s">
        <v>2955</v>
      </c>
      <c r="BM591" s="172" t="s">
        <v>3666</v>
      </c>
    </row>
    <row r="592" spans="1:65" s="2" customFormat="1">
      <c r="A592" s="31"/>
      <c r="B592" s="32"/>
      <c r="C592" s="33"/>
      <c r="D592" s="174" t="s">
        <v>143</v>
      </c>
      <c r="E592" s="33"/>
      <c r="F592" s="175" t="s">
        <v>3665</v>
      </c>
      <c r="G592" s="33"/>
      <c r="H592" s="33"/>
      <c r="I592" s="176"/>
      <c r="J592" s="33"/>
      <c r="K592" s="33"/>
      <c r="L592" s="36"/>
      <c r="M592" s="177"/>
      <c r="N592" s="178"/>
      <c r="O592" s="68"/>
      <c r="P592" s="68"/>
      <c r="Q592" s="68"/>
      <c r="R592" s="68"/>
      <c r="S592" s="68"/>
      <c r="T592" s="69"/>
      <c r="U592" s="31"/>
      <c r="V592" s="31"/>
      <c r="W592" s="31"/>
      <c r="X592" s="31"/>
      <c r="Y592" s="31"/>
      <c r="Z592" s="31"/>
      <c r="AA592" s="31"/>
      <c r="AB592" s="31"/>
      <c r="AC592" s="31"/>
      <c r="AD592" s="31"/>
      <c r="AE592" s="31"/>
      <c r="AT592" s="14" t="s">
        <v>143</v>
      </c>
      <c r="AU592" s="14" t="s">
        <v>78</v>
      </c>
    </row>
    <row r="593" spans="1:65" s="2" customFormat="1" ht="16.5" customHeight="1">
      <c r="A593" s="31"/>
      <c r="B593" s="32"/>
      <c r="C593" s="206" t="s">
        <v>1344</v>
      </c>
      <c r="D593" s="206" t="s">
        <v>2897</v>
      </c>
      <c r="E593" s="207" t="s">
        <v>3667</v>
      </c>
      <c r="F593" s="208" t="s">
        <v>3668</v>
      </c>
      <c r="G593" s="209" t="s">
        <v>147</v>
      </c>
      <c r="H593" s="210">
        <v>2</v>
      </c>
      <c r="I593" s="211"/>
      <c r="J593" s="212">
        <f>ROUND(I593*H593,2)</f>
        <v>0</v>
      </c>
      <c r="K593" s="208" t="s">
        <v>139</v>
      </c>
      <c r="L593" s="213"/>
      <c r="M593" s="214" t="s">
        <v>1</v>
      </c>
      <c r="N593" s="215" t="s">
        <v>43</v>
      </c>
      <c r="O593" s="68"/>
      <c r="P593" s="170">
        <f>O593*H593</f>
        <v>0</v>
      </c>
      <c r="Q593" s="170">
        <v>0</v>
      </c>
      <c r="R593" s="170">
        <f>Q593*H593</f>
        <v>0</v>
      </c>
      <c r="S593" s="170">
        <v>0</v>
      </c>
      <c r="T593" s="171">
        <f>S593*H593</f>
        <v>0</v>
      </c>
      <c r="U593" s="31"/>
      <c r="V593" s="31"/>
      <c r="W593" s="31"/>
      <c r="X593" s="31"/>
      <c r="Y593" s="31"/>
      <c r="Z593" s="31"/>
      <c r="AA593" s="31"/>
      <c r="AB593" s="31"/>
      <c r="AC593" s="31"/>
      <c r="AD593" s="31"/>
      <c r="AE593" s="31"/>
      <c r="AR593" s="172" t="s">
        <v>2955</v>
      </c>
      <c r="AT593" s="172" t="s">
        <v>2897</v>
      </c>
      <c r="AU593" s="172" t="s">
        <v>78</v>
      </c>
      <c r="AY593" s="14" t="s">
        <v>141</v>
      </c>
      <c r="BE593" s="173">
        <f>IF(N593="základní",J593,0)</f>
        <v>0</v>
      </c>
      <c r="BF593" s="173">
        <f>IF(N593="snížená",J593,0)</f>
        <v>0</v>
      </c>
      <c r="BG593" s="173">
        <f>IF(N593="zákl. přenesená",J593,0)</f>
        <v>0</v>
      </c>
      <c r="BH593" s="173">
        <f>IF(N593="sníž. přenesená",J593,0)</f>
        <v>0</v>
      </c>
      <c r="BI593" s="173">
        <f>IF(N593="nulová",J593,0)</f>
        <v>0</v>
      </c>
      <c r="BJ593" s="14" t="s">
        <v>86</v>
      </c>
      <c r="BK593" s="173">
        <f>ROUND(I593*H593,2)</f>
        <v>0</v>
      </c>
      <c r="BL593" s="14" t="s">
        <v>2955</v>
      </c>
      <c r="BM593" s="172" t="s">
        <v>3669</v>
      </c>
    </row>
    <row r="594" spans="1:65" s="2" customFormat="1">
      <c r="A594" s="31"/>
      <c r="B594" s="32"/>
      <c r="C594" s="33"/>
      <c r="D594" s="174" t="s">
        <v>143</v>
      </c>
      <c r="E594" s="33"/>
      <c r="F594" s="175" t="s">
        <v>3668</v>
      </c>
      <c r="G594" s="33"/>
      <c r="H594" s="33"/>
      <c r="I594" s="176"/>
      <c r="J594" s="33"/>
      <c r="K594" s="33"/>
      <c r="L594" s="36"/>
      <c r="M594" s="177"/>
      <c r="N594" s="178"/>
      <c r="O594" s="68"/>
      <c r="P594" s="68"/>
      <c r="Q594" s="68"/>
      <c r="R594" s="68"/>
      <c r="S594" s="68"/>
      <c r="T594" s="69"/>
      <c r="U594" s="31"/>
      <c r="V594" s="31"/>
      <c r="W594" s="31"/>
      <c r="X594" s="31"/>
      <c r="Y594" s="31"/>
      <c r="Z594" s="31"/>
      <c r="AA594" s="31"/>
      <c r="AB594" s="31"/>
      <c r="AC594" s="31"/>
      <c r="AD594" s="31"/>
      <c r="AE594" s="31"/>
      <c r="AT594" s="14" t="s">
        <v>143</v>
      </c>
      <c r="AU594" s="14" t="s">
        <v>78</v>
      </c>
    </row>
    <row r="595" spans="1:65" s="2" customFormat="1" ht="16.5" customHeight="1">
      <c r="A595" s="31"/>
      <c r="B595" s="32"/>
      <c r="C595" s="206" t="s">
        <v>1349</v>
      </c>
      <c r="D595" s="206" t="s">
        <v>2897</v>
      </c>
      <c r="E595" s="207" t="s">
        <v>3670</v>
      </c>
      <c r="F595" s="208" t="s">
        <v>3671</v>
      </c>
      <c r="G595" s="209" t="s">
        <v>147</v>
      </c>
      <c r="H595" s="210">
        <v>20</v>
      </c>
      <c r="I595" s="211"/>
      <c r="J595" s="212">
        <f>ROUND(I595*H595,2)</f>
        <v>0</v>
      </c>
      <c r="K595" s="208" t="s">
        <v>139</v>
      </c>
      <c r="L595" s="213"/>
      <c r="M595" s="214" t="s">
        <v>1</v>
      </c>
      <c r="N595" s="215" t="s">
        <v>43</v>
      </c>
      <c r="O595" s="68"/>
      <c r="P595" s="170">
        <f>O595*H595</f>
        <v>0</v>
      </c>
      <c r="Q595" s="170">
        <v>0</v>
      </c>
      <c r="R595" s="170">
        <f>Q595*H595</f>
        <v>0</v>
      </c>
      <c r="S595" s="170">
        <v>0</v>
      </c>
      <c r="T595" s="171">
        <f>S595*H595</f>
        <v>0</v>
      </c>
      <c r="U595" s="31"/>
      <c r="V595" s="31"/>
      <c r="W595" s="31"/>
      <c r="X595" s="31"/>
      <c r="Y595" s="31"/>
      <c r="Z595" s="31"/>
      <c r="AA595" s="31"/>
      <c r="AB595" s="31"/>
      <c r="AC595" s="31"/>
      <c r="AD595" s="31"/>
      <c r="AE595" s="31"/>
      <c r="AR595" s="172" t="s">
        <v>2955</v>
      </c>
      <c r="AT595" s="172" t="s">
        <v>2897</v>
      </c>
      <c r="AU595" s="172" t="s">
        <v>78</v>
      </c>
      <c r="AY595" s="14" t="s">
        <v>141</v>
      </c>
      <c r="BE595" s="173">
        <f>IF(N595="základní",J595,0)</f>
        <v>0</v>
      </c>
      <c r="BF595" s="173">
        <f>IF(N595="snížená",J595,0)</f>
        <v>0</v>
      </c>
      <c r="BG595" s="173">
        <f>IF(N595="zákl. přenesená",J595,0)</f>
        <v>0</v>
      </c>
      <c r="BH595" s="173">
        <f>IF(N595="sníž. přenesená",J595,0)</f>
        <v>0</v>
      </c>
      <c r="BI595" s="173">
        <f>IF(N595="nulová",J595,0)</f>
        <v>0</v>
      </c>
      <c r="BJ595" s="14" t="s">
        <v>86</v>
      </c>
      <c r="BK595" s="173">
        <f>ROUND(I595*H595,2)</f>
        <v>0</v>
      </c>
      <c r="BL595" s="14" t="s">
        <v>2955</v>
      </c>
      <c r="BM595" s="172" t="s">
        <v>3672</v>
      </c>
    </row>
    <row r="596" spans="1:65" s="2" customFormat="1">
      <c r="A596" s="31"/>
      <c r="B596" s="32"/>
      <c r="C596" s="33"/>
      <c r="D596" s="174" t="s">
        <v>143</v>
      </c>
      <c r="E596" s="33"/>
      <c r="F596" s="175" t="s">
        <v>3671</v>
      </c>
      <c r="G596" s="33"/>
      <c r="H596" s="33"/>
      <c r="I596" s="176"/>
      <c r="J596" s="33"/>
      <c r="K596" s="33"/>
      <c r="L596" s="36"/>
      <c r="M596" s="177"/>
      <c r="N596" s="178"/>
      <c r="O596" s="68"/>
      <c r="P596" s="68"/>
      <c r="Q596" s="68"/>
      <c r="R596" s="68"/>
      <c r="S596" s="68"/>
      <c r="T596" s="69"/>
      <c r="U596" s="31"/>
      <c r="V596" s="31"/>
      <c r="W596" s="31"/>
      <c r="X596" s="31"/>
      <c r="Y596" s="31"/>
      <c r="Z596" s="31"/>
      <c r="AA596" s="31"/>
      <c r="AB596" s="31"/>
      <c r="AC596" s="31"/>
      <c r="AD596" s="31"/>
      <c r="AE596" s="31"/>
      <c r="AT596" s="14" t="s">
        <v>143</v>
      </c>
      <c r="AU596" s="14" t="s">
        <v>78</v>
      </c>
    </row>
    <row r="597" spans="1:65" s="2" customFormat="1" ht="16.5" customHeight="1">
      <c r="A597" s="31"/>
      <c r="B597" s="32"/>
      <c r="C597" s="206" t="s">
        <v>1355</v>
      </c>
      <c r="D597" s="206" t="s">
        <v>2897</v>
      </c>
      <c r="E597" s="207" t="s">
        <v>3673</v>
      </c>
      <c r="F597" s="208" t="s">
        <v>3674</v>
      </c>
      <c r="G597" s="209" t="s">
        <v>147</v>
      </c>
      <c r="H597" s="210">
        <v>20</v>
      </c>
      <c r="I597" s="211"/>
      <c r="J597" s="212">
        <f>ROUND(I597*H597,2)</f>
        <v>0</v>
      </c>
      <c r="K597" s="208" t="s">
        <v>139</v>
      </c>
      <c r="L597" s="213"/>
      <c r="M597" s="214" t="s">
        <v>1</v>
      </c>
      <c r="N597" s="215" t="s">
        <v>43</v>
      </c>
      <c r="O597" s="68"/>
      <c r="P597" s="170">
        <f>O597*H597</f>
        <v>0</v>
      </c>
      <c r="Q597" s="170">
        <v>0</v>
      </c>
      <c r="R597" s="170">
        <f>Q597*H597</f>
        <v>0</v>
      </c>
      <c r="S597" s="170">
        <v>0</v>
      </c>
      <c r="T597" s="171">
        <f>S597*H597</f>
        <v>0</v>
      </c>
      <c r="U597" s="31"/>
      <c r="V597" s="31"/>
      <c r="W597" s="31"/>
      <c r="X597" s="31"/>
      <c r="Y597" s="31"/>
      <c r="Z597" s="31"/>
      <c r="AA597" s="31"/>
      <c r="AB597" s="31"/>
      <c r="AC597" s="31"/>
      <c r="AD597" s="31"/>
      <c r="AE597" s="31"/>
      <c r="AR597" s="172" t="s">
        <v>2955</v>
      </c>
      <c r="AT597" s="172" t="s">
        <v>2897</v>
      </c>
      <c r="AU597" s="172" t="s">
        <v>78</v>
      </c>
      <c r="AY597" s="14" t="s">
        <v>141</v>
      </c>
      <c r="BE597" s="173">
        <f>IF(N597="základní",J597,0)</f>
        <v>0</v>
      </c>
      <c r="BF597" s="173">
        <f>IF(N597="snížená",J597,0)</f>
        <v>0</v>
      </c>
      <c r="BG597" s="173">
        <f>IF(N597="zákl. přenesená",J597,0)</f>
        <v>0</v>
      </c>
      <c r="BH597" s="173">
        <f>IF(N597="sníž. přenesená",J597,0)</f>
        <v>0</v>
      </c>
      <c r="BI597" s="173">
        <f>IF(N597="nulová",J597,0)</f>
        <v>0</v>
      </c>
      <c r="BJ597" s="14" t="s">
        <v>86</v>
      </c>
      <c r="BK597" s="173">
        <f>ROUND(I597*H597,2)</f>
        <v>0</v>
      </c>
      <c r="BL597" s="14" t="s">
        <v>2955</v>
      </c>
      <c r="BM597" s="172" t="s">
        <v>3675</v>
      </c>
    </row>
    <row r="598" spans="1:65" s="2" customFormat="1">
      <c r="A598" s="31"/>
      <c r="B598" s="32"/>
      <c r="C598" s="33"/>
      <c r="D598" s="174" t="s">
        <v>143</v>
      </c>
      <c r="E598" s="33"/>
      <c r="F598" s="175" t="s">
        <v>3674</v>
      </c>
      <c r="G598" s="33"/>
      <c r="H598" s="33"/>
      <c r="I598" s="176"/>
      <c r="J598" s="33"/>
      <c r="K598" s="33"/>
      <c r="L598" s="36"/>
      <c r="M598" s="177"/>
      <c r="N598" s="178"/>
      <c r="O598" s="68"/>
      <c r="P598" s="68"/>
      <c r="Q598" s="68"/>
      <c r="R598" s="68"/>
      <c r="S598" s="68"/>
      <c r="T598" s="69"/>
      <c r="U598" s="31"/>
      <c r="V598" s="31"/>
      <c r="W598" s="31"/>
      <c r="X598" s="31"/>
      <c r="Y598" s="31"/>
      <c r="Z598" s="31"/>
      <c r="AA598" s="31"/>
      <c r="AB598" s="31"/>
      <c r="AC598" s="31"/>
      <c r="AD598" s="31"/>
      <c r="AE598" s="31"/>
      <c r="AT598" s="14" t="s">
        <v>143</v>
      </c>
      <c r="AU598" s="14" t="s">
        <v>78</v>
      </c>
    </row>
    <row r="599" spans="1:65" s="2" customFormat="1" ht="16.5" customHeight="1">
      <c r="A599" s="31"/>
      <c r="B599" s="32"/>
      <c r="C599" s="206" t="s">
        <v>1360</v>
      </c>
      <c r="D599" s="206" t="s">
        <v>2897</v>
      </c>
      <c r="E599" s="207" t="s">
        <v>3676</v>
      </c>
      <c r="F599" s="208" t="s">
        <v>3677</v>
      </c>
      <c r="G599" s="209" t="s">
        <v>147</v>
      </c>
      <c r="H599" s="210">
        <v>20</v>
      </c>
      <c r="I599" s="211"/>
      <c r="J599" s="212">
        <f>ROUND(I599*H599,2)</f>
        <v>0</v>
      </c>
      <c r="K599" s="208" t="s">
        <v>139</v>
      </c>
      <c r="L599" s="213"/>
      <c r="M599" s="214" t="s">
        <v>1</v>
      </c>
      <c r="N599" s="215" t="s">
        <v>43</v>
      </c>
      <c r="O599" s="68"/>
      <c r="P599" s="170">
        <f>O599*H599</f>
        <v>0</v>
      </c>
      <c r="Q599" s="170">
        <v>0</v>
      </c>
      <c r="R599" s="170">
        <f>Q599*H599</f>
        <v>0</v>
      </c>
      <c r="S599" s="170">
        <v>0</v>
      </c>
      <c r="T599" s="171">
        <f>S599*H599</f>
        <v>0</v>
      </c>
      <c r="U599" s="31"/>
      <c r="V599" s="31"/>
      <c r="W599" s="31"/>
      <c r="X599" s="31"/>
      <c r="Y599" s="31"/>
      <c r="Z599" s="31"/>
      <c r="AA599" s="31"/>
      <c r="AB599" s="31"/>
      <c r="AC599" s="31"/>
      <c r="AD599" s="31"/>
      <c r="AE599" s="31"/>
      <c r="AR599" s="172" t="s">
        <v>2955</v>
      </c>
      <c r="AT599" s="172" t="s">
        <v>2897</v>
      </c>
      <c r="AU599" s="172" t="s">
        <v>78</v>
      </c>
      <c r="AY599" s="14" t="s">
        <v>141</v>
      </c>
      <c r="BE599" s="173">
        <f>IF(N599="základní",J599,0)</f>
        <v>0</v>
      </c>
      <c r="BF599" s="173">
        <f>IF(N599="snížená",J599,0)</f>
        <v>0</v>
      </c>
      <c r="BG599" s="173">
        <f>IF(N599="zákl. přenesená",J599,0)</f>
        <v>0</v>
      </c>
      <c r="BH599" s="173">
        <f>IF(N599="sníž. přenesená",J599,0)</f>
        <v>0</v>
      </c>
      <c r="BI599" s="173">
        <f>IF(N599="nulová",J599,0)</f>
        <v>0</v>
      </c>
      <c r="BJ599" s="14" t="s">
        <v>86</v>
      </c>
      <c r="BK599" s="173">
        <f>ROUND(I599*H599,2)</f>
        <v>0</v>
      </c>
      <c r="BL599" s="14" t="s">
        <v>2955</v>
      </c>
      <c r="BM599" s="172" t="s">
        <v>3678</v>
      </c>
    </row>
    <row r="600" spans="1:65" s="2" customFormat="1">
      <c r="A600" s="31"/>
      <c r="B600" s="32"/>
      <c r="C600" s="33"/>
      <c r="D600" s="174" t="s">
        <v>143</v>
      </c>
      <c r="E600" s="33"/>
      <c r="F600" s="175" t="s">
        <v>3677</v>
      </c>
      <c r="G600" s="33"/>
      <c r="H600" s="33"/>
      <c r="I600" s="176"/>
      <c r="J600" s="33"/>
      <c r="K600" s="33"/>
      <c r="L600" s="36"/>
      <c r="M600" s="177"/>
      <c r="N600" s="178"/>
      <c r="O600" s="68"/>
      <c r="P600" s="68"/>
      <c r="Q600" s="68"/>
      <c r="R600" s="68"/>
      <c r="S600" s="68"/>
      <c r="T600" s="69"/>
      <c r="U600" s="31"/>
      <c r="V600" s="31"/>
      <c r="W600" s="31"/>
      <c r="X600" s="31"/>
      <c r="Y600" s="31"/>
      <c r="Z600" s="31"/>
      <c r="AA600" s="31"/>
      <c r="AB600" s="31"/>
      <c r="AC600" s="31"/>
      <c r="AD600" s="31"/>
      <c r="AE600" s="31"/>
      <c r="AT600" s="14" t="s">
        <v>143</v>
      </c>
      <c r="AU600" s="14" t="s">
        <v>78</v>
      </c>
    </row>
    <row r="601" spans="1:65" s="2" customFormat="1" ht="16.5" customHeight="1">
      <c r="A601" s="31"/>
      <c r="B601" s="32"/>
      <c r="C601" s="206" t="s">
        <v>1365</v>
      </c>
      <c r="D601" s="206" t="s">
        <v>2897</v>
      </c>
      <c r="E601" s="207" t="s">
        <v>3679</v>
      </c>
      <c r="F601" s="208" t="s">
        <v>3680</v>
      </c>
      <c r="G601" s="209" t="s">
        <v>147</v>
      </c>
      <c r="H601" s="210">
        <v>20</v>
      </c>
      <c r="I601" s="211"/>
      <c r="J601" s="212">
        <f>ROUND(I601*H601,2)</f>
        <v>0</v>
      </c>
      <c r="K601" s="208" t="s">
        <v>139</v>
      </c>
      <c r="L601" s="213"/>
      <c r="M601" s="214" t="s">
        <v>1</v>
      </c>
      <c r="N601" s="215" t="s">
        <v>43</v>
      </c>
      <c r="O601" s="68"/>
      <c r="P601" s="170">
        <f>O601*H601</f>
        <v>0</v>
      </c>
      <c r="Q601" s="170">
        <v>0</v>
      </c>
      <c r="R601" s="170">
        <f>Q601*H601</f>
        <v>0</v>
      </c>
      <c r="S601" s="170">
        <v>0</v>
      </c>
      <c r="T601" s="171">
        <f>S601*H601</f>
        <v>0</v>
      </c>
      <c r="U601" s="31"/>
      <c r="V601" s="31"/>
      <c r="W601" s="31"/>
      <c r="X601" s="31"/>
      <c r="Y601" s="31"/>
      <c r="Z601" s="31"/>
      <c r="AA601" s="31"/>
      <c r="AB601" s="31"/>
      <c r="AC601" s="31"/>
      <c r="AD601" s="31"/>
      <c r="AE601" s="31"/>
      <c r="AR601" s="172" t="s">
        <v>2955</v>
      </c>
      <c r="AT601" s="172" t="s">
        <v>2897</v>
      </c>
      <c r="AU601" s="172" t="s">
        <v>78</v>
      </c>
      <c r="AY601" s="14" t="s">
        <v>141</v>
      </c>
      <c r="BE601" s="173">
        <f>IF(N601="základní",J601,0)</f>
        <v>0</v>
      </c>
      <c r="BF601" s="173">
        <f>IF(N601="snížená",J601,0)</f>
        <v>0</v>
      </c>
      <c r="BG601" s="173">
        <f>IF(N601="zákl. přenesená",J601,0)</f>
        <v>0</v>
      </c>
      <c r="BH601" s="173">
        <f>IF(N601="sníž. přenesená",J601,0)</f>
        <v>0</v>
      </c>
      <c r="BI601" s="173">
        <f>IF(N601="nulová",J601,0)</f>
        <v>0</v>
      </c>
      <c r="BJ601" s="14" t="s">
        <v>86</v>
      </c>
      <c r="BK601" s="173">
        <f>ROUND(I601*H601,2)</f>
        <v>0</v>
      </c>
      <c r="BL601" s="14" t="s">
        <v>2955</v>
      </c>
      <c r="BM601" s="172" t="s">
        <v>3681</v>
      </c>
    </row>
    <row r="602" spans="1:65" s="2" customFormat="1">
      <c r="A602" s="31"/>
      <c r="B602" s="32"/>
      <c r="C602" s="33"/>
      <c r="D602" s="174" t="s">
        <v>143</v>
      </c>
      <c r="E602" s="33"/>
      <c r="F602" s="175" t="s">
        <v>3680</v>
      </c>
      <c r="G602" s="33"/>
      <c r="H602" s="33"/>
      <c r="I602" s="176"/>
      <c r="J602" s="33"/>
      <c r="K602" s="33"/>
      <c r="L602" s="36"/>
      <c r="M602" s="177"/>
      <c r="N602" s="178"/>
      <c r="O602" s="68"/>
      <c r="P602" s="68"/>
      <c r="Q602" s="68"/>
      <c r="R602" s="68"/>
      <c r="S602" s="68"/>
      <c r="T602" s="69"/>
      <c r="U602" s="31"/>
      <c r="V602" s="31"/>
      <c r="W602" s="31"/>
      <c r="X602" s="31"/>
      <c r="Y602" s="31"/>
      <c r="Z602" s="31"/>
      <c r="AA602" s="31"/>
      <c r="AB602" s="31"/>
      <c r="AC602" s="31"/>
      <c r="AD602" s="31"/>
      <c r="AE602" s="31"/>
      <c r="AT602" s="14" t="s">
        <v>143</v>
      </c>
      <c r="AU602" s="14" t="s">
        <v>78</v>
      </c>
    </row>
    <row r="603" spans="1:65" s="2" customFormat="1" ht="16.5" customHeight="1">
      <c r="A603" s="31"/>
      <c r="B603" s="32"/>
      <c r="C603" s="206" t="s">
        <v>1370</v>
      </c>
      <c r="D603" s="206" t="s">
        <v>2897</v>
      </c>
      <c r="E603" s="207" t="s">
        <v>3682</v>
      </c>
      <c r="F603" s="208" t="s">
        <v>3683</v>
      </c>
      <c r="G603" s="209" t="s">
        <v>147</v>
      </c>
      <c r="H603" s="210">
        <v>20</v>
      </c>
      <c r="I603" s="211"/>
      <c r="J603" s="212">
        <f>ROUND(I603*H603,2)</f>
        <v>0</v>
      </c>
      <c r="K603" s="208" t="s">
        <v>139</v>
      </c>
      <c r="L603" s="213"/>
      <c r="M603" s="214" t="s">
        <v>1</v>
      </c>
      <c r="N603" s="215" t="s">
        <v>43</v>
      </c>
      <c r="O603" s="68"/>
      <c r="P603" s="170">
        <f>O603*H603</f>
        <v>0</v>
      </c>
      <c r="Q603" s="170">
        <v>0</v>
      </c>
      <c r="R603" s="170">
        <f>Q603*H603</f>
        <v>0</v>
      </c>
      <c r="S603" s="170">
        <v>0</v>
      </c>
      <c r="T603" s="171">
        <f>S603*H603</f>
        <v>0</v>
      </c>
      <c r="U603" s="31"/>
      <c r="V603" s="31"/>
      <c r="W603" s="31"/>
      <c r="X603" s="31"/>
      <c r="Y603" s="31"/>
      <c r="Z603" s="31"/>
      <c r="AA603" s="31"/>
      <c r="AB603" s="31"/>
      <c r="AC603" s="31"/>
      <c r="AD603" s="31"/>
      <c r="AE603" s="31"/>
      <c r="AR603" s="172" t="s">
        <v>2955</v>
      </c>
      <c r="AT603" s="172" t="s">
        <v>2897</v>
      </c>
      <c r="AU603" s="172" t="s">
        <v>78</v>
      </c>
      <c r="AY603" s="14" t="s">
        <v>141</v>
      </c>
      <c r="BE603" s="173">
        <f>IF(N603="základní",J603,0)</f>
        <v>0</v>
      </c>
      <c r="BF603" s="173">
        <f>IF(N603="snížená",J603,0)</f>
        <v>0</v>
      </c>
      <c r="BG603" s="173">
        <f>IF(N603="zákl. přenesená",J603,0)</f>
        <v>0</v>
      </c>
      <c r="BH603" s="173">
        <f>IF(N603="sníž. přenesená",J603,0)</f>
        <v>0</v>
      </c>
      <c r="BI603" s="173">
        <f>IF(N603="nulová",J603,0)</f>
        <v>0</v>
      </c>
      <c r="BJ603" s="14" t="s">
        <v>86</v>
      </c>
      <c r="BK603" s="173">
        <f>ROUND(I603*H603,2)</f>
        <v>0</v>
      </c>
      <c r="BL603" s="14" t="s">
        <v>2955</v>
      </c>
      <c r="BM603" s="172" t="s">
        <v>3684</v>
      </c>
    </row>
    <row r="604" spans="1:65" s="2" customFormat="1">
      <c r="A604" s="31"/>
      <c r="B604" s="32"/>
      <c r="C604" s="33"/>
      <c r="D604" s="174" t="s">
        <v>143</v>
      </c>
      <c r="E604" s="33"/>
      <c r="F604" s="175" t="s">
        <v>3683</v>
      </c>
      <c r="G604" s="33"/>
      <c r="H604" s="33"/>
      <c r="I604" s="176"/>
      <c r="J604" s="33"/>
      <c r="K604" s="33"/>
      <c r="L604" s="36"/>
      <c r="M604" s="177"/>
      <c r="N604" s="178"/>
      <c r="O604" s="68"/>
      <c r="P604" s="68"/>
      <c r="Q604" s="68"/>
      <c r="R604" s="68"/>
      <c r="S604" s="68"/>
      <c r="T604" s="69"/>
      <c r="U604" s="31"/>
      <c r="V604" s="31"/>
      <c r="W604" s="31"/>
      <c r="X604" s="31"/>
      <c r="Y604" s="31"/>
      <c r="Z604" s="31"/>
      <c r="AA604" s="31"/>
      <c r="AB604" s="31"/>
      <c r="AC604" s="31"/>
      <c r="AD604" s="31"/>
      <c r="AE604" s="31"/>
      <c r="AT604" s="14" t="s">
        <v>143</v>
      </c>
      <c r="AU604" s="14" t="s">
        <v>78</v>
      </c>
    </row>
    <row r="605" spans="1:65" s="2" customFormat="1" ht="16.5" customHeight="1">
      <c r="A605" s="31"/>
      <c r="B605" s="32"/>
      <c r="C605" s="206" t="s">
        <v>1375</v>
      </c>
      <c r="D605" s="206" t="s">
        <v>2897</v>
      </c>
      <c r="E605" s="207" t="s">
        <v>3685</v>
      </c>
      <c r="F605" s="208" t="s">
        <v>3686</v>
      </c>
      <c r="G605" s="209" t="s">
        <v>147</v>
      </c>
      <c r="H605" s="210">
        <v>20</v>
      </c>
      <c r="I605" s="211"/>
      <c r="J605" s="212">
        <f>ROUND(I605*H605,2)</f>
        <v>0</v>
      </c>
      <c r="K605" s="208" t="s">
        <v>139</v>
      </c>
      <c r="L605" s="213"/>
      <c r="M605" s="214" t="s">
        <v>1</v>
      </c>
      <c r="N605" s="215" t="s">
        <v>43</v>
      </c>
      <c r="O605" s="68"/>
      <c r="P605" s="170">
        <f>O605*H605</f>
        <v>0</v>
      </c>
      <c r="Q605" s="170">
        <v>0</v>
      </c>
      <c r="R605" s="170">
        <f>Q605*H605</f>
        <v>0</v>
      </c>
      <c r="S605" s="170">
        <v>0</v>
      </c>
      <c r="T605" s="171">
        <f>S605*H605</f>
        <v>0</v>
      </c>
      <c r="U605" s="31"/>
      <c r="V605" s="31"/>
      <c r="W605" s="31"/>
      <c r="X605" s="31"/>
      <c r="Y605" s="31"/>
      <c r="Z605" s="31"/>
      <c r="AA605" s="31"/>
      <c r="AB605" s="31"/>
      <c r="AC605" s="31"/>
      <c r="AD605" s="31"/>
      <c r="AE605" s="31"/>
      <c r="AR605" s="172" t="s">
        <v>2955</v>
      </c>
      <c r="AT605" s="172" t="s">
        <v>2897</v>
      </c>
      <c r="AU605" s="172" t="s">
        <v>78</v>
      </c>
      <c r="AY605" s="14" t="s">
        <v>141</v>
      </c>
      <c r="BE605" s="173">
        <f>IF(N605="základní",J605,0)</f>
        <v>0</v>
      </c>
      <c r="BF605" s="173">
        <f>IF(N605="snížená",J605,0)</f>
        <v>0</v>
      </c>
      <c r="BG605" s="173">
        <f>IF(N605="zákl. přenesená",J605,0)</f>
        <v>0</v>
      </c>
      <c r="BH605" s="173">
        <f>IF(N605="sníž. přenesená",J605,0)</f>
        <v>0</v>
      </c>
      <c r="BI605" s="173">
        <f>IF(N605="nulová",J605,0)</f>
        <v>0</v>
      </c>
      <c r="BJ605" s="14" t="s">
        <v>86</v>
      </c>
      <c r="BK605" s="173">
        <f>ROUND(I605*H605,2)</f>
        <v>0</v>
      </c>
      <c r="BL605" s="14" t="s">
        <v>2955</v>
      </c>
      <c r="BM605" s="172" t="s">
        <v>3687</v>
      </c>
    </row>
    <row r="606" spans="1:65" s="2" customFormat="1">
      <c r="A606" s="31"/>
      <c r="B606" s="32"/>
      <c r="C606" s="33"/>
      <c r="D606" s="174" t="s">
        <v>143</v>
      </c>
      <c r="E606" s="33"/>
      <c r="F606" s="175" t="s">
        <v>3686</v>
      </c>
      <c r="G606" s="33"/>
      <c r="H606" s="33"/>
      <c r="I606" s="176"/>
      <c r="J606" s="33"/>
      <c r="K606" s="33"/>
      <c r="L606" s="36"/>
      <c r="M606" s="177"/>
      <c r="N606" s="178"/>
      <c r="O606" s="68"/>
      <c r="P606" s="68"/>
      <c r="Q606" s="68"/>
      <c r="R606" s="68"/>
      <c r="S606" s="68"/>
      <c r="T606" s="69"/>
      <c r="U606" s="31"/>
      <c r="V606" s="31"/>
      <c r="W606" s="31"/>
      <c r="X606" s="31"/>
      <c r="Y606" s="31"/>
      <c r="Z606" s="31"/>
      <c r="AA606" s="31"/>
      <c r="AB606" s="31"/>
      <c r="AC606" s="31"/>
      <c r="AD606" s="31"/>
      <c r="AE606" s="31"/>
      <c r="AT606" s="14" t="s">
        <v>143</v>
      </c>
      <c r="AU606" s="14" t="s">
        <v>78</v>
      </c>
    </row>
    <row r="607" spans="1:65" s="2" customFormat="1" ht="16.5" customHeight="1">
      <c r="A607" s="31"/>
      <c r="B607" s="32"/>
      <c r="C607" s="206" t="s">
        <v>1380</v>
      </c>
      <c r="D607" s="206" t="s">
        <v>2897</v>
      </c>
      <c r="E607" s="207" t="s">
        <v>3688</v>
      </c>
      <c r="F607" s="208" t="s">
        <v>3689</v>
      </c>
      <c r="G607" s="209" t="s">
        <v>147</v>
      </c>
      <c r="H607" s="210">
        <v>20</v>
      </c>
      <c r="I607" s="211"/>
      <c r="J607" s="212">
        <f>ROUND(I607*H607,2)</f>
        <v>0</v>
      </c>
      <c r="K607" s="208" t="s">
        <v>139</v>
      </c>
      <c r="L607" s="213"/>
      <c r="M607" s="214" t="s">
        <v>1</v>
      </c>
      <c r="N607" s="215" t="s">
        <v>43</v>
      </c>
      <c r="O607" s="68"/>
      <c r="P607" s="170">
        <f>O607*H607</f>
        <v>0</v>
      </c>
      <c r="Q607" s="170">
        <v>0</v>
      </c>
      <c r="R607" s="170">
        <f>Q607*H607</f>
        <v>0</v>
      </c>
      <c r="S607" s="170">
        <v>0</v>
      </c>
      <c r="T607" s="171">
        <f>S607*H607</f>
        <v>0</v>
      </c>
      <c r="U607" s="31"/>
      <c r="V607" s="31"/>
      <c r="W607" s="31"/>
      <c r="X607" s="31"/>
      <c r="Y607" s="31"/>
      <c r="Z607" s="31"/>
      <c r="AA607" s="31"/>
      <c r="AB607" s="31"/>
      <c r="AC607" s="31"/>
      <c r="AD607" s="31"/>
      <c r="AE607" s="31"/>
      <c r="AR607" s="172" t="s">
        <v>2955</v>
      </c>
      <c r="AT607" s="172" t="s">
        <v>2897</v>
      </c>
      <c r="AU607" s="172" t="s">
        <v>78</v>
      </c>
      <c r="AY607" s="14" t="s">
        <v>141</v>
      </c>
      <c r="BE607" s="173">
        <f>IF(N607="základní",J607,0)</f>
        <v>0</v>
      </c>
      <c r="BF607" s="173">
        <f>IF(N607="snížená",J607,0)</f>
        <v>0</v>
      </c>
      <c r="BG607" s="173">
        <f>IF(N607="zákl. přenesená",J607,0)</f>
        <v>0</v>
      </c>
      <c r="BH607" s="173">
        <f>IF(N607="sníž. přenesená",J607,0)</f>
        <v>0</v>
      </c>
      <c r="BI607" s="173">
        <f>IF(N607="nulová",J607,0)</f>
        <v>0</v>
      </c>
      <c r="BJ607" s="14" t="s">
        <v>86</v>
      </c>
      <c r="BK607" s="173">
        <f>ROUND(I607*H607,2)</f>
        <v>0</v>
      </c>
      <c r="BL607" s="14" t="s">
        <v>2955</v>
      </c>
      <c r="BM607" s="172" t="s">
        <v>3690</v>
      </c>
    </row>
    <row r="608" spans="1:65" s="2" customFormat="1">
      <c r="A608" s="31"/>
      <c r="B608" s="32"/>
      <c r="C608" s="33"/>
      <c r="D608" s="174" t="s">
        <v>143</v>
      </c>
      <c r="E608" s="33"/>
      <c r="F608" s="175" t="s">
        <v>3689</v>
      </c>
      <c r="G608" s="33"/>
      <c r="H608" s="33"/>
      <c r="I608" s="176"/>
      <c r="J608" s="33"/>
      <c r="K608" s="33"/>
      <c r="L608" s="36"/>
      <c r="M608" s="177"/>
      <c r="N608" s="178"/>
      <c r="O608" s="68"/>
      <c r="P608" s="68"/>
      <c r="Q608" s="68"/>
      <c r="R608" s="68"/>
      <c r="S608" s="68"/>
      <c r="T608" s="69"/>
      <c r="U608" s="31"/>
      <c r="V608" s="31"/>
      <c r="W608" s="31"/>
      <c r="X608" s="31"/>
      <c r="Y608" s="31"/>
      <c r="Z608" s="31"/>
      <c r="AA608" s="31"/>
      <c r="AB608" s="31"/>
      <c r="AC608" s="31"/>
      <c r="AD608" s="31"/>
      <c r="AE608" s="31"/>
      <c r="AT608" s="14" t="s">
        <v>143</v>
      </c>
      <c r="AU608" s="14" t="s">
        <v>78</v>
      </c>
    </row>
    <row r="609" spans="1:65" s="2" customFormat="1" ht="21.75" customHeight="1">
      <c r="A609" s="31"/>
      <c r="B609" s="32"/>
      <c r="C609" s="206" t="s">
        <v>1385</v>
      </c>
      <c r="D609" s="206" t="s">
        <v>2897</v>
      </c>
      <c r="E609" s="207" t="s">
        <v>3691</v>
      </c>
      <c r="F609" s="208" t="s">
        <v>3692</v>
      </c>
      <c r="G609" s="209" t="s">
        <v>574</v>
      </c>
      <c r="H609" s="210">
        <v>20</v>
      </c>
      <c r="I609" s="211"/>
      <c r="J609" s="212">
        <f>ROUND(I609*H609,2)</f>
        <v>0</v>
      </c>
      <c r="K609" s="208" t="s">
        <v>139</v>
      </c>
      <c r="L609" s="213"/>
      <c r="M609" s="214" t="s">
        <v>1</v>
      </c>
      <c r="N609" s="215" t="s">
        <v>43</v>
      </c>
      <c r="O609" s="68"/>
      <c r="P609" s="170">
        <f>O609*H609</f>
        <v>0</v>
      </c>
      <c r="Q609" s="170">
        <v>0</v>
      </c>
      <c r="R609" s="170">
        <f>Q609*H609</f>
        <v>0</v>
      </c>
      <c r="S609" s="170">
        <v>0</v>
      </c>
      <c r="T609" s="171">
        <f>S609*H609</f>
        <v>0</v>
      </c>
      <c r="U609" s="31"/>
      <c r="V609" s="31"/>
      <c r="W609" s="31"/>
      <c r="X609" s="31"/>
      <c r="Y609" s="31"/>
      <c r="Z609" s="31"/>
      <c r="AA609" s="31"/>
      <c r="AB609" s="31"/>
      <c r="AC609" s="31"/>
      <c r="AD609" s="31"/>
      <c r="AE609" s="31"/>
      <c r="AR609" s="172" t="s">
        <v>2955</v>
      </c>
      <c r="AT609" s="172" t="s">
        <v>2897</v>
      </c>
      <c r="AU609" s="172" t="s">
        <v>78</v>
      </c>
      <c r="AY609" s="14" t="s">
        <v>141</v>
      </c>
      <c r="BE609" s="173">
        <f>IF(N609="základní",J609,0)</f>
        <v>0</v>
      </c>
      <c r="BF609" s="173">
        <f>IF(N609="snížená",J609,0)</f>
        <v>0</v>
      </c>
      <c r="BG609" s="173">
        <f>IF(N609="zákl. přenesená",J609,0)</f>
        <v>0</v>
      </c>
      <c r="BH609" s="173">
        <f>IF(N609="sníž. přenesená",J609,0)</f>
        <v>0</v>
      </c>
      <c r="BI609" s="173">
        <f>IF(N609="nulová",J609,0)</f>
        <v>0</v>
      </c>
      <c r="BJ609" s="14" t="s">
        <v>86</v>
      </c>
      <c r="BK609" s="173">
        <f>ROUND(I609*H609,2)</f>
        <v>0</v>
      </c>
      <c r="BL609" s="14" t="s">
        <v>2955</v>
      </c>
      <c r="BM609" s="172" t="s">
        <v>3693</v>
      </c>
    </row>
    <row r="610" spans="1:65" s="2" customFormat="1">
      <c r="A610" s="31"/>
      <c r="B610" s="32"/>
      <c r="C610" s="33"/>
      <c r="D610" s="174" t="s">
        <v>143</v>
      </c>
      <c r="E610" s="33"/>
      <c r="F610" s="175" t="s">
        <v>3692</v>
      </c>
      <c r="G610" s="33"/>
      <c r="H610" s="33"/>
      <c r="I610" s="176"/>
      <c r="J610" s="33"/>
      <c r="K610" s="33"/>
      <c r="L610" s="36"/>
      <c r="M610" s="177"/>
      <c r="N610" s="178"/>
      <c r="O610" s="68"/>
      <c r="P610" s="68"/>
      <c r="Q610" s="68"/>
      <c r="R610" s="68"/>
      <c r="S610" s="68"/>
      <c r="T610" s="69"/>
      <c r="U610" s="31"/>
      <c r="V610" s="31"/>
      <c r="W610" s="31"/>
      <c r="X610" s="31"/>
      <c r="Y610" s="31"/>
      <c r="Z610" s="31"/>
      <c r="AA610" s="31"/>
      <c r="AB610" s="31"/>
      <c r="AC610" s="31"/>
      <c r="AD610" s="31"/>
      <c r="AE610" s="31"/>
      <c r="AT610" s="14" t="s">
        <v>143</v>
      </c>
      <c r="AU610" s="14" t="s">
        <v>78</v>
      </c>
    </row>
    <row r="611" spans="1:65" s="2" customFormat="1" ht="21.75" customHeight="1">
      <c r="A611" s="31"/>
      <c r="B611" s="32"/>
      <c r="C611" s="206" t="s">
        <v>1390</v>
      </c>
      <c r="D611" s="206" t="s">
        <v>2897</v>
      </c>
      <c r="E611" s="207" t="s">
        <v>3694</v>
      </c>
      <c r="F611" s="208" t="s">
        <v>3695</v>
      </c>
      <c r="G611" s="209" t="s">
        <v>574</v>
      </c>
      <c r="H611" s="210">
        <v>20</v>
      </c>
      <c r="I611" s="211"/>
      <c r="J611" s="212">
        <f>ROUND(I611*H611,2)</f>
        <v>0</v>
      </c>
      <c r="K611" s="208" t="s">
        <v>139</v>
      </c>
      <c r="L611" s="213"/>
      <c r="M611" s="214" t="s">
        <v>1</v>
      </c>
      <c r="N611" s="215" t="s">
        <v>43</v>
      </c>
      <c r="O611" s="68"/>
      <c r="P611" s="170">
        <f>O611*H611</f>
        <v>0</v>
      </c>
      <c r="Q611" s="170">
        <v>0</v>
      </c>
      <c r="R611" s="170">
        <f>Q611*H611</f>
        <v>0</v>
      </c>
      <c r="S611" s="170">
        <v>0</v>
      </c>
      <c r="T611" s="171">
        <f>S611*H611</f>
        <v>0</v>
      </c>
      <c r="U611" s="31"/>
      <c r="V611" s="31"/>
      <c r="W611" s="31"/>
      <c r="X611" s="31"/>
      <c r="Y611" s="31"/>
      <c r="Z611" s="31"/>
      <c r="AA611" s="31"/>
      <c r="AB611" s="31"/>
      <c r="AC611" s="31"/>
      <c r="AD611" s="31"/>
      <c r="AE611" s="31"/>
      <c r="AR611" s="172" t="s">
        <v>2955</v>
      </c>
      <c r="AT611" s="172" t="s">
        <v>2897</v>
      </c>
      <c r="AU611" s="172" t="s">
        <v>78</v>
      </c>
      <c r="AY611" s="14" t="s">
        <v>141</v>
      </c>
      <c r="BE611" s="173">
        <f>IF(N611="základní",J611,0)</f>
        <v>0</v>
      </c>
      <c r="BF611" s="173">
        <f>IF(N611="snížená",J611,0)</f>
        <v>0</v>
      </c>
      <c r="BG611" s="173">
        <f>IF(N611="zákl. přenesená",J611,0)</f>
        <v>0</v>
      </c>
      <c r="BH611" s="173">
        <f>IF(N611="sníž. přenesená",J611,0)</f>
        <v>0</v>
      </c>
      <c r="BI611" s="173">
        <f>IF(N611="nulová",J611,0)</f>
        <v>0</v>
      </c>
      <c r="BJ611" s="14" t="s">
        <v>86</v>
      </c>
      <c r="BK611" s="173">
        <f>ROUND(I611*H611,2)</f>
        <v>0</v>
      </c>
      <c r="BL611" s="14" t="s">
        <v>2955</v>
      </c>
      <c r="BM611" s="172" t="s">
        <v>3696</v>
      </c>
    </row>
    <row r="612" spans="1:65" s="2" customFormat="1">
      <c r="A612" s="31"/>
      <c r="B612" s="32"/>
      <c r="C612" s="33"/>
      <c r="D612" s="174" t="s">
        <v>143</v>
      </c>
      <c r="E612" s="33"/>
      <c r="F612" s="175" t="s">
        <v>3695</v>
      </c>
      <c r="G612" s="33"/>
      <c r="H612" s="33"/>
      <c r="I612" s="176"/>
      <c r="J612" s="33"/>
      <c r="K612" s="33"/>
      <c r="L612" s="36"/>
      <c r="M612" s="177"/>
      <c r="N612" s="178"/>
      <c r="O612" s="68"/>
      <c r="P612" s="68"/>
      <c r="Q612" s="68"/>
      <c r="R612" s="68"/>
      <c r="S612" s="68"/>
      <c r="T612" s="69"/>
      <c r="U612" s="31"/>
      <c r="V612" s="31"/>
      <c r="W612" s="31"/>
      <c r="X612" s="31"/>
      <c r="Y612" s="31"/>
      <c r="Z612" s="31"/>
      <c r="AA612" s="31"/>
      <c r="AB612" s="31"/>
      <c r="AC612" s="31"/>
      <c r="AD612" s="31"/>
      <c r="AE612" s="31"/>
      <c r="AT612" s="14" t="s">
        <v>143</v>
      </c>
      <c r="AU612" s="14" t="s">
        <v>78</v>
      </c>
    </row>
    <row r="613" spans="1:65" s="2" customFormat="1" ht="16.5" customHeight="1">
      <c r="A613" s="31"/>
      <c r="B613" s="32"/>
      <c r="C613" s="206" t="s">
        <v>1395</v>
      </c>
      <c r="D613" s="206" t="s">
        <v>2897</v>
      </c>
      <c r="E613" s="207" t="s">
        <v>3697</v>
      </c>
      <c r="F613" s="208" t="s">
        <v>3698</v>
      </c>
      <c r="G613" s="209" t="s">
        <v>172</v>
      </c>
      <c r="H613" s="210">
        <v>2</v>
      </c>
      <c r="I613" s="211"/>
      <c r="J613" s="212">
        <f>ROUND(I613*H613,2)</f>
        <v>0</v>
      </c>
      <c r="K613" s="208" t="s">
        <v>139</v>
      </c>
      <c r="L613" s="213"/>
      <c r="M613" s="214" t="s">
        <v>1</v>
      </c>
      <c r="N613" s="215" t="s">
        <v>43</v>
      </c>
      <c r="O613" s="68"/>
      <c r="P613" s="170">
        <f>O613*H613</f>
        <v>0</v>
      </c>
      <c r="Q613" s="170">
        <v>0</v>
      </c>
      <c r="R613" s="170">
        <f>Q613*H613</f>
        <v>0</v>
      </c>
      <c r="S613" s="170">
        <v>0</v>
      </c>
      <c r="T613" s="171">
        <f>S613*H613</f>
        <v>0</v>
      </c>
      <c r="U613" s="31"/>
      <c r="V613" s="31"/>
      <c r="W613" s="31"/>
      <c r="X613" s="31"/>
      <c r="Y613" s="31"/>
      <c r="Z613" s="31"/>
      <c r="AA613" s="31"/>
      <c r="AB613" s="31"/>
      <c r="AC613" s="31"/>
      <c r="AD613" s="31"/>
      <c r="AE613" s="31"/>
      <c r="AR613" s="172" t="s">
        <v>2955</v>
      </c>
      <c r="AT613" s="172" t="s">
        <v>2897</v>
      </c>
      <c r="AU613" s="172" t="s">
        <v>78</v>
      </c>
      <c r="AY613" s="14" t="s">
        <v>141</v>
      </c>
      <c r="BE613" s="173">
        <f>IF(N613="základní",J613,0)</f>
        <v>0</v>
      </c>
      <c r="BF613" s="173">
        <f>IF(N613="snížená",J613,0)</f>
        <v>0</v>
      </c>
      <c r="BG613" s="173">
        <f>IF(N613="zákl. přenesená",J613,0)</f>
        <v>0</v>
      </c>
      <c r="BH613" s="173">
        <f>IF(N613="sníž. přenesená",J613,0)</f>
        <v>0</v>
      </c>
      <c r="BI613" s="173">
        <f>IF(N613="nulová",J613,0)</f>
        <v>0</v>
      </c>
      <c r="BJ613" s="14" t="s">
        <v>86</v>
      </c>
      <c r="BK613" s="173">
        <f>ROUND(I613*H613,2)</f>
        <v>0</v>
      </c>
      <c r="BL613" s="14" t="s">
        <v>2955</v>
      </c>
      <c r="BM613" s="172" t="s">
        <v>3699</v>
      </c>
    </row>
    <row r="614" spans="1:65" s="2" customFormat="1">
      <c r="A614" s="31"/>
      <c r="B614" s="32"/>
      <c r="C614" s="33"/>
      <c r="D614" s="174" t="s">
        <v>143</v>
      </c>
      <c r="E614" s="33"/>
      <c r="F614" s="175" t="s">
        <v>3698</v>
      </c>
      <c r="G614" s="33"/>
      <c r="H614" s="33"/>
      <c r="I614" s="176"/>
      <c r="J614" s="33"/>
      <c r="K614" s="33"/>
      <c r="L614" s="36"/>
      <c r="M614" s="177"/>
      <c r="N614" s="178"/>
      <c r="O614" s="68"/>
      <c r="P614" s="68"/>
      <c r="Q614" s="68"/>
      <c r="R614" s="68"/>
      <c r="S614" s="68"/>
      <c r="T614" s="69"/>
      <c r="U614" s="31"/>
      <c r="V614" s="31"/>
      <c r="W614" s="31"/>
      <c r="X614" s="31"/>
      <c r="Y614" s="31"/>
      <c r="Z614" s="31"/>
      <c r="AA614" s="31"/>
      <c r="AB614" s="31"/>
      <c r="AC614" s="31"/>
      <c r="AD614" s="31"/>
      <c r="AE614" s="31"/>
      <c r="AT614" s="14" t="s">
        <v>143</v>
      </c>
      <c r="AU614" s="14" t="s">
        <v>78</v>
      </c>
    </row>
    <row r="615" spans="1:65" s="2" customFormat="1" ht="16.5" customHeight="1">
      <c r="A615" s="31"/>
      <c r="B615" s="32"/>
      <c r="C615" s="206" t="s">
        <v>1400</v>
      </c>
      <c r="D615" s="206" t="s">
        <v>2897</v>
      </c>
      <c r="E615" s="207" t="s">
        <v>3700</v>
      </c>
      <c r="F615" s="208" t="s">
        <v>3701</v>
      </c>
      <c r="G615" s="209" t="s">
        <v>172</v>
      </c>
      <c r="H615" s="210">
        <v>2</v>
      </c>
      <c r="I615" s="211"/>
      <c r="J615" s="212">
        <f>ROUND(I615*H615,2)</f>
        <v>0</v>
      </c>
      <c r="K615" s="208" t="s">
        <v>139</v>
      </c>
      <c r="L615" s="213"/>
      <c r="M615" s="214" t="s">
        <v>1</v>
      </c>
      <c r="N615" s="215" t="s">
        <v>43</v>
      </c>
      <c r="O615" s="68"/>
      <c r="P615" s="170">
        <f>O615*H615</f>
        <v>0</v>
      </c>
      <c r="Q615" s="170">
        <v>0</v>
      </c>
      <c r="R615" s="170">
        <f>Q615*H615</f>
        <v>0</v>
      </c>
      <c r="S615" s="170">
        <v>0</v>
      </c>
      <c r="T615" s="171">
        <f>S615*H615</f>
        <v>0</v>
      </c>
      <c r="U615" s="31"/>
      <c r="V615" s="31"/>
      <c r="W615" s="31"/>
      <c r="X615" s="31"/>
      <c r="Y615" s="31"/>
      <c r="Z615" s="31"/>
      <c r="AA615" s="31"/>
      <c r="AB615" s="31"/>
      <c r="AC615" s="31"/>
      <c r="AD615" s="31"/>
      <c r="AE615" s="31"/>
      <c r="AR615" s="172" t="s">
        <v>2955</v>
      </c>
      <c r="AT615" s="172" t="s">
        <v>2897</v>
      </c>
      <c r="AU615" s="172" t="s">
        <v>78</v>
      </c>
      <c r="AY615" s="14" t="s">
        <v>141</v>
      </c>
      <c r="BE615" s="173">
        <f>IF(N615="základní",J615,0)</f>
        <v>0</v>
      </c>
      <c r="BF615" s="173">
        <f>IF(N615="snížená",J615,0)</f>
        <v>0</v>
      </c>
      <c r="BG615" s="173">
        <f>IF(N615="zákl. přenesená",J615,0)</f>
        <v>0</v>
      </c>
      <c r="BH615" s="173">
        <f>IF(N615="sníž. přenesená",J615,0)</f>
        <v>0</v>
      </c>
      <c r="BI615" s="173">
        <f>IF(N615="nulová",J615,0)</f>
        <v>0</v>
      </c>
      <c r="BJ615" s="14" t="s">
        <v>86</v>
      </c>
      <c r="BK615" s="173">
        <f>ROUND(I615*H615,2)</f>
        <v>0</v>
      </c>
      <c r="BL615" s="14" t="s">
        <v>2955</v>
      </c>
      <c r="BM615" s="172" t="s">
        <v>3702</v>
      </c>
    </row>
    <row r="616" spans="1:65" s="2" customFormat="1">
      <c r="A616" s="31"/>
      <c r="B616" s="32"/>
      <c r="C616" s="33"/>
      <c r="D616" s="174" t="s">
        <v>143</v>
      </c>
      <c r="E616" s="33"/>
      <c r="F616" s="175" t="s">
        <v>3701</v>
      </c>
      <c r="G616" s="33"/>
      <c r="H616" s="33"/>
      <c r="I616" s="176"/>
      <c r="J616" s="33"/>
      <c r="K616" s="33"/>
      <c r="L616" s="36"/>
      <c r="M616" s="177"/>
      <c r="N616" s="178"/>
      <c r="O616" s="68"/>
      <c r="P616" s="68"/>
      <c r="Q616" s="68"/>
      <c r="R616" s="68"/>
      <c r="S616" s="68"/>
      <c r="T616" s="69"/>
      <c r="U616" s="31"/>
      <c r="V616" s="31"/>
      <c r="W616" s="31"/>
      <c r="X616" s="31"/>
      <c r="Y616" s="31"/>
      <c r="Z616" s="31"/>
      <c r="AA616" s="31"/>
      <c r="AB616" s="31"/>
      <c r="AC616" s="31"/>
      <c r="AD616" s="31"/>
      <c r="AE616" s="31"/>
      <c r="AT616" s="14" t="s">
        <v>143</v>
      </c>
      <c r="AU616" s="14" t="s">
        <v>78</v>
      </c>
    </row>
    <row r="617" spans="1:65" s="2" customFormat="1" ht="16.5" customHeight="1">
      <c r="A617" s="31"/>
      <c r="B617" s="32"/>
      <c r="C617" s="206" t="s">
        <v>1405</v>
      </c>
      <c r="D617" s="206" t="s">
        <v>2897</v>
      </c>
      <c r="E617" s="207" t="s">
        <v>3703</v>
      </c>
      <c r="F617" s="208" t="s">
        <v>3704</v>
      </c>
      <c r="G617" s="209" t="s">
        <v>172</v>
      </c>
      <c r="H617" s="210">
        <v>20</v>
      </c>
      <c r="I617" s="211"/>
      <c r="J617" s="212">
        <f>ROUND(I617*H617,2)</f>
        <v>0</v>
      </c>
      <c r="K617" s="208" t="s">
        <v>139</v>
      </c>
      <c r="L617" s="213"/>
      <c r="M617" s="214" t="s">
        <v>1</v>
      </c>
      <c r="N617" s="215" t="s">
        <v>43</v>
      </c>
      <c r="O617" s="68"/>
      <c r="P617" s="170">
        <f>O617*H617</f>
        <v>0</v>
      </c>
      <c r="Q617" s="170">
        <v>3.0000000000000001E-5</v>
      </c>
      <c r="R617" s="170">
        <f>Q617*H617</f>
        <v>6.0000000000000006E-4</v>
      </c>
      <c r="S617" s="170">
        <v>0</v>
      </c>
      <c r="T617" s="171">
        <f>S617*H617</f>
        <v>0</v>
      </c>
      <c r="U617" s="31"/>
      <c r="V617" s="31"/>
      <c r="W617" s="31"/>
      <c r="X617" s="31"/>
      <c r="Y617" s="31"/>
      <c r="Z617" s="31"/>
      <c r="AA617" s="31"/>
      <c r="AB617" s="31"/>
      <c r="AC617" s="31"/>
      <c r="AD617" s="31"/>
      <c r="AE617" s="31"/>
      <c r="AR617" s="172" t="s">
        <v>2955</v>
      </c>
      <c r="AT617" s="172" t="s">
        <v>2897</v>
      </c>
      <c r="AU617" s="172" t="s">
        <v>78</v>
      </c>
      <c r="AY617" s="14" t="s">
        <v>141</v>
      </c>
      <c r="BE617" s="173">
        <f>IF(N617="základní",J617,0)</f>
        <v>0</v>
      </c>
      <c r="BF617" s="173">
        <f>IF(N617="snížená",J617,0)</f>
        <v>0</v>
      </c>
      <c r="BG617" s="173">
        <f>IF(N617="zákl. přenesená",J617,0)</f>
        <v>0</v>
      </c>
      <c r="BH617" s="173">
        <f>IF(N617="sníž. přenesená",J617,0)</f>
        <v>0</v>
      </c>
      <c r="BI617" s="173">
        <f>IF(N617="nulová",J617,0)</f>
        <v>0</v>
      </c>
      <c r="BJ617" s="14" t="s">
        <v>86</v>
      </c>
      <c r="BK617" s="173">
        <f>ROUND(I617*H617,2)</f>
        <v>0</v>
      </c>
      <c r="BL617" s="14" t="s">
        <v>2955</v>
      </c>
      <c r="BM617" s="172" t="s">
        <v>3705</v>
      </c>
    </row>
    <row r="618" spans="1:65" s="2" customFormat="1">
      <c r="A618" s="31"/>
      <c r="B618" s="32"/>
      <c r="C618" s="33"/>
      <c r="D618" s="174" t="s">
        <v>143</v>
      </c>
      <c r="E618" s="33"/>
      <c r="F618" s="175" t="s">
        <v>3704</v>
      </c>
      <c r="G618" s="33"/>
      <c r="H618" s="33"/>
      <c r="I618" s="176"/>
      <c r="J618" s="33"/>
      <c r="K618" s="33"/>
      <c r="L618" s="36"/>
      <c r="M618" s="177"/>
      <c r="N618" s="178"/>
      <c r="O618" s="68"/>
      <c r="P618" s="68"/>
      <c r="Q618" s="68"/>
      <c r="R618" s="68"/>
      <c r="S618" s="68"/>
      <c r="T618" s="69"/>
      <c r="U618" s="31"/>
      <c r="V618" s="31"/>
      <c r="W618" s="31"/>
      <c r="X618" s="31"/>
      <c r="Y618" s="31"/>
      <c r="Z618" s="31"/>
      <c r="AA618" s="31"/>
      <c r="AB618" s="31"/>
      <c r="AC618" s="31"/>
      <c r="AD618" s="31"/>
      <c r="AE618" s="31"/>
      <c r="AT618" s="14" t="s">
        <v>143</v>
      </c>
      <c r="AU618" s="14" t="s">
        <v>78</v>
      </c>
    </row>
    <row r="619" spans="1:65" s="2" customFormat="1" ht="16.5" customHeight="1">
      <c r="A619" s="31"/>
      <c r="B619" s="32"/>
      <c r="C619" s="206" t="s">
        <v>1410</v>
      </c>
      <c r="D619" s="206" t="s">
        <v>2897</v>
      </c>
      <c r="E619" s="207" t="s">
        <v>3706</v>
      </c>
      <c r="F619" s="208" t="s">
        <v>3707</v>
      </c>
      <c r="G619" s="209" t="s">
        <v>172</v>
      </c>
      <c r="H619" s="210">
        <v>20</v>
      </c>
      <c r="I619" s="211"/>
      <c r="J619" s="212">
        <f>ROUND(I619*H619,2)</f>
        <v>0</v>
      </c>
      <c r="K619" s="208" t="s">
        <v>139</v>
      </c>
      <c r="L619" s="213"/>
      <c r="M619" s="214" t="s">
        <v>1</v>
      </c>
      <c r="N619" s="215" t="s">
        <v>43</v>
      </c>
      <c r="O619" s="68"/>
      <c r="P619" s="170">
        <f>O619*H619</f>
        <v>0</v>
      </c>
      <c r="Q619" s="170">
        <v>0</v>
      </c>
      <c r="R619" s="170">
        <f>Q619*H619</f>
        <v>0</v>
      </c>
      <c r="S619" s="170">
        <v>0</v>
      </c>
      <c r="T619" s="171">
        <f>S619*H619</f>
        <v>0</v>
      </c>
      <c r="U619" s="31"/>
      <c r="V619" s="31"/>
      <c r="W619" s="31"/>
      <c r="X619" s="31"/>
      <c r="Y619" s="31"/>
      <c r="Z619" s="31"/>
      <c r="AA619" s="31"/>
      <c r="AB619" s="31"/>
      <c r="AC619" s="31"/>
      <c r="AD619" s="31"/>
      <c r="AE619" s="31"/>
      <c r="AR619" s="172" t="s">
        <v>2955</v>
      </c>
      <c r="AT619" s="172" t="s">
        <v>2897</v>
      </c>
      <c r="AU619" s="172" t="s">
        <v>78</v>
      </c>
      <c r="AY619" s="14" t="s">
        <v>141</v>
      </c>
      <c r="BE619" s="173">
        <f>IF(N619="základní",J619,0)</f>
        <v>0</v>
      </c>
      <c r="BF619" s="173">
        <f>IF(N619="snížená",J619,0)</f>
        <v>0</v>
      </c>
      <c r="BG619" s="173">
        <f>IF(N619="zákl. přenesená",J619,0)</f>
        <v>0</v>
      </c>
      <c r="BH619" s="173">
        <f>IF(N619="sníž. přenesená",J619,0)</f>
        <v>0</v>
      </c>
      <c r="BI619" s="173">
        <f>IF(N619="nulová",J619,0)</f>
        <v>0</v>
      </c>
      <c r="BJ619" s="14" t="s">
        <v>86</v>
      </c>
      <c r="BK619" s="173">
        <f>ROUND(I619*H619,2)</f>
        <v>0</v>
      </c>
      <c r="BL619" s="14" t="s">
        <v>2955</v>
      </c>
      <c r="BM619" s="172" t="s">
        <v>3708</v>
      </c>
    </row>
    <row r="620" spans="1:65" s="2" customFormat="1">
      <c r="A620" s="31"/>
      <c r="B620" s="32"/>
      <c r="C620" s="33"/>
      <c r="D620" s="174" t="s">
        <v>143</v>
      </c>
      <c r="E620" s="33"/>
      <c r="F620" s="175" t="s">
        <v>3707</v>
      </c>
      <c r="G620" s="33"/>
      <c r="H620" s="33"/>
      <c r="I620" s="176"/>
      <c r="J620" s="33"/>
      <c r="K620" s="33"/>
      <c r="L620" s="36"/>
      <c r="M620" s="177"/>
      <c r="N620" s="178"/>
      <c r="O620" s="68"/>
      <c r="P620" s="68"/>
      <c r="Q620" s="68"/>
      <c r="R620" s="68"/>
      <c r="S620" s="68"/>
      <c r="T620" s="69"/>
      <c r="U620" s="31"/>
      <c r="V620" s="31"/>
      <c r="W620" s="31"/>
      <c r="X620" s="31"/>
      <c r="Y620" s="31"/>
      <c r="Z620" s="31"/>
      <c r="AA620" s="31"/>
      <c r="AB620" s="31"/>
      <c r="AC620" s="31"/>
      <c r="AD620" s="31"/>
      <c r="AE620" s="31"/>
      <c r="AT620" s="14" t="s">
        <v>143</v>
      </c>
      <c r="AU620" s="14" t="s">
        <v>78</v>
      </c>
    </row>
    <row r="621" spans="1:65" s="2" customFormat="1" ht="16.5" customHeight="1">
      <c r="A621" s="31"/>
      <c r="B621" s="32"/>
      <c r="C621" s="206" t="s">
        <v>1415</v>
      </c>
      <c r="D621" s="206" t="s">
        <v>2897</v>
      </c>
      <c r="E621" s="207" t="s">
        <v>3709</v>
      </c>
      <c r="F621" s="208" t="s">
        <v>3710</v>
      </c>
      <c r="G621" s="209" t="s">
        <v>172</v>
      </c>
      <c r="H621" s="210">
        <v>20</v>
      </c>
      <c r="I621" s="211"/>
      <c r="J621" s="212">
        <f>ROUND(I621*H621,2)</f>
        <v>0</v>
      </c>
      <c r="K621" s="208" t="s">
        <v>139</v>
      </c>
      <c r="L621" s="213"/>
      <c r="M621" s="214" t="s">
        <v>1</v>
      </c>
      <c r="N621" s="215" t="s">
        <v>43</v>
      </c>
      <c r="O621" s="68"/>
      <c r="P621" s="170">
        <f>O621*H621</f>
        <v>0</v>
      </c>
      <c r="Q621" s="170">
        <v>0</v>
      </c>
      <c r="R621" s="170">
        <f>Q621*H621</f>
        <v>0</v>
      </c>
      <c r="S621" s="170">
        <v>0</v>
      </c>
      <c r="T621" s="171">
        <f>S621*H621</f>
        <v>0</v>
      </c>
      <c r="U621" s="31"/>
      <c r="V621" s="31"/>
      <c r="W621" s="31"/>
      <c r="X621" s="31"/>
      <c r="Y621" s="31"/>
      <c r="Z621" s="31"/>
      <c r="AA621" s="31"/>
      <c r="AB621" s="31"/>
      <c r="AC621" s="31"/>
      <c r="AD621" s="31"/>
      <c r="AE621" s="31"/>
      <c r="AR621" s="172" t="s">
        <v>2955</v>
      </c>
      <c r="AT621" s="172" t="s">
        <v>2897</v>
      </c>
      <c r="AU621" s="172" t="s">
        <v>78</v>
      </c>
      <c r="AY621" s="14" t="s">
        <v>141</v>
      </c>
      <c r="BE621" s="173">
        <f>IF(N621="základní",J621,0)</f>
        <v>0</v>
      </c>
      <c r="BF621" s="173">
        <f>IF(N621="snížená",J621,0)</f>
        <v>0</v>
      </c>
      <c r="BG621" s="173">
        <f>IF(N621="zákl. přenesená",J621,0)</f>
        <v>0</v>
      </c>
      <c r="BH621" s="173">
        <f>IF(N621="sníž. přenesená",J621,0)</f>
        <v>0</v>
      </c>
      <c r="BI621" s="173">
        <f>IF(N621="nulová",J621,0)</f>
        <v>0</v>
      </c>
      <c r="BJ621" s="14" t="s">
        <v>86</v>
      </c>
      <c r="BK621" s="173">
        <f>ROUND(I621*H621,2)</f>
        <v>0</v>
      </c>
      <c r="BL621" s="14" t="s">
        <v>2955</v>
      </c>
      <c r="BM621" s="172" t="s">
        <v>3711</v>
      </c>
    </row>
    <row r="622" spans="1:65" s="2" customFormat="1">
      <c r="A622" s="31"/>
      <c r="B622" s="32"/>
      <c r="C622" s="33"/>
      <c r="D622" s="174" t="s">
        <v>143</v>
      </c>
      <c r="E622" s="33"/>
      <c r="F622" s="175" t="s">
        <v>3710</v>
      </c>
      <c r="G622" s="33"/>
      <c r="H622" s="33"/>
      <c r="I622" s="176"/>
      <c r="J622" s="33"/>
      <c r="K622" s="33"/>
      <c r="L622" s="36"/>
      <c r="M622" s="177"/>
      <c r="N622" s="178"/>
      <c r="O622" s="68"/>
      <c r="P622" s="68"/>
      <c r="Q622" s="68"/>
      <c r="R622" s="68"/>
      <c r="S622" s="68"/>
      <c r="T622" s="69"/>
      <c r="U622" s="31"/>
      <c r="V622" s="31"/>
      <c r="W622" s="31"/>
      <c r="X622" s="31"/>
      <c r="Y622" s="31"/>
      <c r="Z622" s="31"/>
      <c r="AA622" s="31"/>
      <c r="AB622" s="31"/>
      <c r="AC622" s="31"/>
      <c r="AD622" s="31"/>
      <c r="AE622" s="31"/>
      <c r="AT622" s="14" t="s">
        <v>143</v>
      </c>
      <c r="AU622" s="14" t="s">
        <v>78</v>
      </c>
    </row>
    <row r="623" spans="1:65" s="2" customFormat="1" ht="16.5" customHeight="1">
      <c r="A623" s="31"/>
      <c r="B623" s="32"/>
      <c r="C623" s="206" t="s">
        <v>1420</v>
      </c>
      <c r="D623" s="206" t="s">
        <v>2897</v>
      </c>
      <c r="E623" s="207" t="s">
        <v>3712</v>
      </c>
      <c r="F623" s="208" t="s">
        <v>3713</v>
      </c>
      <c r="G623" s="209" t="s">
        <v>172</v>
      </c>
      <c r="H623" s="210">
        <v>20</v>
      </c>
      <c r="I623" s="211"/>
      <c r="J623" s="212">
        <f>ROUND(I623*H623,2)</f>
        <v>0</v>
      </c>
      <c r="K623" s="208" t="s">
        <v>139</v>
      </c>
      <c r="L623" s="213"/>
      <c r="M623" s="214" t="s">
        <v>1</v>
      </c>
      <c r="N623" s="215" t="s">
        <v>43</v>
      </c>
      <c r="O623" s="68"/>
      <c r="P623" s="170">
        <f>O623*H623</f>
        <v>0</v>
      </c>
      <c r="Q623" s="170">
        <v>0</v>
      </c>
      <c r="R623" s="170">
        <f>Q623*H623</f>
        <v>0</v>
      </c>
      <c r="S623" s="170">
        <v>0</v>
      </c>
      <c r="T623" s="171">
        <f>S623*H623</f>
        <v>0</v>
      </c>
      <c r="U623" s="31"/>
      <c r="V623" s="31"/>
      <c r="W623" s="31"/>
      <c r="X623" s="31"/>
      <c r="Y623" s="31"/>
      <c r="Z623" s="31"/>
      <c r="AA623" s="31"/>
      <c r="AB623" s="31"/>
      <c r="AC623" s="31"/>
      <c r="AD623" s="31"/>
      <c r="AE623" s="31"/>
      <c r="AR623" s="172" t="s">
        <v>2955</v>
      </c>
      <c r="AT623" s="172" t="s">
        <v>2897</v>
      </c>
      <c r="AU623" s="172" t="s">
        <v>78</v>
      </c>
      <c r="AY623" s="14" t="s">
        <v>141</v>
      </c>
      <c r="BE623" s="173">
        <f>IF(N623="základní",J623,0)</f>
        <v>0</v>
      </c>
      <c r="BF623" s="173">
        <f>IF(N623="snížená",J623,0)</f>
        <v>0</v>
      </c>
      <c r="BG623" s="173">
        <f>IF(N623="zákl. přenesená",J623,0)</f>
        <v>0</v>
      </c>
      <c r="BH623" s="173">
        <f>IF(N623="sníž. přenesená",J623,0)</f>
        <v>0</v>
      </c>
      <c r="BI623" s="173">
        <f>IF(N623="nulová",J623,0)</f>
        <v>0</v>
      </c>
      <c r="BJ623" s="14" t="s">
        <v>86</v>
      </c>
      <c r="BK623" s="173">
        <f>ROUND(I623*H623,2)</f>
        <v>0</v>
      </c>
      <c r="BL623" s="14" t="s">
        <v>2955</v>
      </c>
      <c r="BM623" s="172" t="s">
        <v>3714</v>
      </c>
    </row>
    <row r="624" spans="1:65" s="2" customFormat="1">
      <c r="A624" s="31"/>
      <c r="B624" s="32"/>
      <c r="C624" s="33"/>
      <c r="D624" s="174" t="s">
        <v>143</v>
      </c>
      <c r="E624" s="33"/>
      <c r="F624" s="175" t="s">
        <v>3713</v>
      </c>
      <c r="G624" s="33"/>
      <c r="H624" s="33"/>
      <c r="I624" s="176"/>
      <c r="J624" s="33"/>
      <c r="K624" s="33"/>
      <c r="L624" s="36"/>
      <c r="M624" s="177"/>
      <c r="N624" s="178"/>
      <c r="O624" s="68"/>
      <c r="P624" s="68"/>
      <c r="Q624" s="68"/>
      <c r="R624" s="68"/>
      <c r="S624" s="68"/>
      <c r="T624" s="69"/>
      <c r="U624" s="31"/>
      <c r="V624" s="31"/>
      <c r="W624" s="31"/>
      <c r="X624" s="31"/>
      <c r="Y624" s="31"/>
      <c r="Z624" s="31"/>
      <c r="AA624" s="31"/>
      <c r="AB624" s="31"/>
      <c r="AC624" s="31"/>
      <c r="AD624" s="31"/>
      <c r="AE624" s="31"/>
      <c r="AT624" s="14" t="s">
        <v>143</v>
      </c>
      <c r="AU624" s="14" t="s">
        <v>78</v>
      </c>
    </row>
    <row r="625" spans="1:65" s="2" customFormat="1" ht="24.2" customHeight="1">
      <c r="A625" s="31"/>
      <c r="B625" s="32"/>
      <c r="C625" s="206" t="s">
        <v>1425</v>
      </c>
      <c r="D625" s="206" t="s">
        <v>2897</v>
      </c>
      <c r="E625" s="207" t="s">
        <v>3715</v>
      </c>
      <c r="F625" s="208" t="s">
        <v>3716</v>
      </c>
      <c r="G625" s="209" t="s">
        <v>172</v>
      </c>
      <c r="H625" s="210">
        <v>20</v>
      </c>
      <c r="I625" s="211"/>
      <c r="J625" s="212">
        <f>ROUND(I625*H625,2)</f>
        <v>0</v>
      </c>
      <c r="K625" s="208" t="s">
        <v>139</v>
      </c>
      <c r="L625" s="213"/>
      <c r="M625" s="214" t="s">
        <v>1</v>
      </c>
      <c r="N625" s="215" t="s">
        <v>43</v>
      </c>
      <c r="O625" s="68"/>
      <c r="P625" s="170">
        <f>O625*H625</f>
        <v>0</v>
      </c>
      <c r="Q625" s="170">
        <v>0</v>
      </c>
      <c r="R625" s="170">
        <f>Q625*H625</f>
        <v>0</v>
      </c>
      <c r="S625" s="170">
        <v>0</v>
      </c>
      <c r="T625" s="171">
        <f>S625*H625</f>
        <v>0</v>
      </c>
      <c r="U625" s="31"/>
      <c r="V625" s="31"/>
      <c r="W625" s="31"/>
      <c r="X625" s="31"/>
      <c r="Y625" s="31"/>
      <c r="Z625" s="31"/>
      <c r="AA625" s="31"/>
      <c r="AB625" s="31"/>
      <c r="AC625" s="31"/>
      <c r="AD625" s="31"/>
      <c r="AE625" s="31"/>
      <c r="AR625" s="172" t="s">
        <v>2955</v>
      </c>
      <c r="AT625" s="172" t="s">
        <v>2897</v>
      </c>
      <c r="AU625" s="172" t="s">
        <v>78</v>
      </c>
      <c r="AY625" s="14" t="s">
        <v>141</v>
      </c>
      <c r="BE625" s="173">
        <f>IF(N625="základní",J625,0)</f>
        <v>0</v>
      </c>
      <c r="BF625" s="173">
        <f>IF(N625="snížená",J625,0)</f>
        <v>0</v>
      </c>
      <c r="BG625" s="173">
        <f>IF(N625="zákl. přenesená",J625,0)</f>
        <v>0</v>
      </c>
      <c r="BH625" s="173">
        <f>IF(N625="sníž. přenesená",J625,0)</f>
        <v>0</v>
      </c>
      <c r="BI625" s="173">
        <f>IF(N625="nulová",J625,0)</f>
        <v>0</v>
      </c>
      <c r="BJ625" s="14" t="s">
        <v>86</v>
      </c>
      <c r="BK625" s="173">
        <f>ROUND(I625*H625,2)</f>
        <v>0</v>
      </c>
      <c r="BL625" s="14" t="s">
        <v>2955</v>
      </c>
      <c r="BM625" s="172" t="s">
        <v>3717</v>
      </c>
    </row>
    <row r="626" spans="1:65" s="2" customFormat="1">
      <c r="A626" s="31"/>
      <c r="B626" s="32"/>
      <c r="C626" s="33"/>
      <c r="D626" s="174" t="s">
        <v>143</v>
      </c>
      <c r="E626" s="33"/>
      <c r="F626" s="175" t="s">
        <v>3716</v>
      </c>
      <c r="G626" s="33"/>
      <c r="H626" s="33"/>
      <c r="I626" s="176"/>
      <c r="J626" s="33"/>
      <c r="K626" s="33"/>
      <c r="L626" s="36"/>
      <c r="M626" s="177"/>
      <c r="N626" s="178"/>
      <c r="O626" s="68"/>
      <c r="P626" s="68"/>
      <c r="Q626" s="68"/>
      <c r="R626" s="68"/>
      <c r="S626" s="68"/>
      <c r="T626" s="69"/>
      <c r="U626" s="31"/>
      <c r="V626" s="31"/>
      <c r="W626" s="31"/>
      <c r="X626" s="31"/>
      <c r="Y626" s="31"/>
      <c r="Z626" s="31"/>
      <c r="AA626" s="31"/>
      <c r="AB626" s="31"/>
      <c r="AC626" s="31"/>
      <c r="AD626" s="31"/>
      <c r="AE626" s="31"/>
      <c r="AT626" s="14" t="s">
        <v>143</v>
      </c>
      <c r="AU626" s="14" t="s">
        <v>78</v>
      </c>
    </row>
    <row r="627" spans="1:65" s="2" customFormat="1" ht="21.75" customHeight="1">
      <c r="A627" s="31"/>
      <c r="B627" s="32"/>
      <c r="C627" s="206" t="s">
        <v>1430</v>
      </c>
      <c r="D627" s="206" t="s">
        <v>2897</v>
      </c>
      <c r="E627" s="207" t="s">
        <v>3718</v>
      </c>
      <c r="F627" s="208" t="s">
        <v>3719</v>
      </c>
      <c r="G627" s="209" t="s">
        <v>574</v>
      </c>
      <c r="H627" s="210">
        <v>20</v>
      </c>
      <c r="I627" s="211"/>
      <c r="J627" s="212">
        <f>ROUND(I627*H627,2)</f>
        <v>0</v>
      </c>
      <c r="K627" s="208" t="s">
        <v>139</v>
      </c>
      <c r="L627" s="213"/>
      <c r="M627" s="214" t="s">
        <v>1</v>
      </c>
      <c r="N627" s="215" t="s">
        <v>43</v>
      </c>
      <c r="O627" s="68"/>
      <c r="P627" s="170">
        <f>O627*H627</f>
        <v>0</v>
      </c>
      <c r="Q627" s="170">
        <v>0</v>
      </c>
      <c r="R627" s="170">
        <f>Q627*H627</f>
        <v>0</v>
      </c>
      <c r="S627" s="170">
        <v>0</v>
      </c>
      <c r="T627" s="171">
        <f>S627*H627</f>
        <v>0</v>
      </c>
      <c r="U627" s="31"/>
      <c r="V627" s="31"/>
      <c r="W627" s="31"/>
      <c r="X627" s="31"/>
      <c r="Y627" s="31"/>
      <c r="Z627" s="31"/>
      <c r="AA627" s="31"/>
      <c r="AB627" s="31"/>
      <c r="AC627" s="31"/>
      <c r="AD627" s="31"/>
      <c r="AE627" s="31"/>
      <c r="AR627" s="172" t="s">
        <v>2955</v>
      </c>
      <c r="AT627" s="172" t="s">
        <v>2897</v>
      </c>
      <c r="AU627" s="172" t="s">
        <v>78</v>
      </c>
      <c r="AY627" s="14" t="s">
        <v>141</v>
      </c>
      <c r="BE627" s="173">
        <f>IF(N627="základní",J627,0)</f>
        <v>0</v>
      </c>
      <c r="BF627" s="173">
        <f>IF(N627="snížená",J627,0)</f>
        <v>0</v>
      </c>
      <c r="BG627" s="173">
        <f>IF(N627="zákl. přenesená",J627,0)</f>
        <v>0</v>
      </c>
      <c r="BH627" s="173">
        <f>IF(N627="sníž. přenesená",J627,0)</f>
        <v>0</v>
      </c>
      <c r="BI627" s="173">
        <f>IF(N627="nulová",J627,0)</f>
        <v>0</v>
      </c>
      <c r="BJ627" s="14" t="s">
        <v>86</v>
      </c>
      <c r="BK627" s="173">
        <f>ROUND(I627*H627,2)</f>
        <v>0</v>
      </c>
      <c r="BL627" s="14" t="s">
        <v>2955</v>
      </c>
      <c r="BM627" s="172" t="s">
        <v>3720</v>
      </c>
    </row>
    <row r="628" spans="1:65" s="2" customFormat="1">
      <c r="A628" s="31"/>
      <c r="B628" s="32"/>
      <c r="C628" s="33"/>
      <c r="D628" s="174" t="s">
        <v>143</v>
      </c>
      <c r="E628" s="33"/>
      <c r="F628" s="175" t="s">
        <v>3719</v>
      </c>
      <c r="G628" s="33"/>
      <c r="H628" s="33"/>
      <c r="I628" s="176"/>
      <c r="J628" s="33"/>
      <c r="K628" s="33"/>
      <c r="L628" s="36"/>
      <c r="M628" s="177"/>
      <c r="N628" s="178"/>
      <c r="O628" s="68"/>
      <c r="P628" s="68"/>
      <c r="Q628" s="68"/>
      <c r="R628" s="68"/>
      <c r="S628" s="68"/>
      <c r="T628" s="69"/>
      <c r="U628" s="31"/>
      <c r="V628" s="31"/>
      <c r="W628" s="31"/>
      <c r="X628" s="31"/>
      <c r="Y628" s="31"/>
      <c r="Z628" s="31"/>
      <c r="AA628" s="31"/>
      <c r="AB628" s="31"/>
      <c r="AC628" s="31"/>
      <c r="AD628" s="31"/>
      <c r="AE628" s="31"/>
      <c r="AT628" s="14" t="s">
        <v>143</v>
      </c>
      <c r="AU628" s="14" t="s">
        <v>78</v>
      </c>
    </row>
    <row r="629" spans="1:65" s="2" customFormat="1" ht="21.75" customHeight="1">
      <c r="A629" s="31"/>
      <c r="B629" s="32"/>
      <c r="C629" s="206" t="s">
        <v>1435</v>
      </c>
      <c r="D629" s="206" t="s">
        <v>2897</v>
      </c>
      <c r="E629" s="207" t="s">
        <v>3721</v>
      </c>
      <c r="F629" s="208" t="s">
        <v>3722</v>
      </c>
      <c r="G629" s="209" t="s">
        <v>574</v>
      </c>
      <c r="H629" s="210">
        <v>20</v>
      </c>
      <c r="I629" s="211"/>
      <c r="J629" s="212">
        <f>ROUND(I629*H629,2)</f>
        <v>0</v>
      </c>
      <c r="K629" s="208" t="s">
        <v>139</v>
      </c>
      <c r="L629" s="213"/>
      <c r="M629" s="214" t="s">
        <v>1</v>
      </c>
      <c r="N629" s="215" t="s">
        <v>43</v>
      </c>
      <c r="O629" s="68"/>
      <c r="P629" s="170">
        <f>O629*H629</f>
        <v>0</v>
      </c>
      <c r="Q629" s="170">
        <v>0</v>
      </c>
      <c r="R629" s="170">
        <f>Q629*H629</f>
        <v>0</v>
      </c>
      <c r="S629" s="170">
        <v>0</v>
      </c>
      <c r="T629" s="171">
        <f>S629*H629</f>
        <v>0</v>
      </c>
      <c r="U629" s="31"/>
      <c r="V629" s="31"/>
      <c r="W629" s="31"/>
      <c r="X629" s="31"/>
      <c r="Y629" s="31"/>
      <c r="Z629" s="31"/>
      <c r="AA629" s="31"/>
      <c r="AB629" s="31"/>
      <c r="AC629" s="31"/>
      <c r="AD629" s="31"/>
      <c r="AE629" s="31"/>
      <c r="AR629" s="172" t="s">
        <v>2955</v>
      </c>
      <c r="AT629" s="172" t="s">
        <v>2897</v>
      </c>
      <c r="AU629" s="172" t="s">
        <v>78</v>
      </c>
      <c r="AY629" s="14" t="s">
        <v>141</v>
      </c>
      <c r="BE629" s="173">
        <f>IF(N629="základní",J629,0)</f>
        <v>0</v>
      </c>
      <c r="BF629" s="173">
        <f>IF(N629="snížená",J629,0)</f>
        <v>0</v>
      </c>
      <c r="BG629" s="173">
        <f>IF(N629="zákl. přenesená",J629,0)</f>
        <v>0</v>
      </c>
      <c r="BH629" s="173">
        <f>IF(N629="sníž. přenesená",J629,0)</f>
        <v>0</v>
      </c>
      <c r="BI629" s="173">
        <f>IF(N629="nulová",J629,0)</f>
        <v>0</v>
      </c>
      <c r="BJ629" s="14" t="s">
        <v>86</v>
      </c>
      <c r="BK629" s="173">
        <f>ROUND(I629*H629,2)</f>
        <v>0</v>
      </c>
      <c r="BL629" s="14" t="s">
        <v>2955</v>
      </c>
      <c r="BM629" s="172" t="s">
        <v>3723</v>
      </c>
    </row>
    <row r="630" spans="1:65" s="2" customFormat="1">
      <c r="A630" s="31"/>
      <c r="B630" s="32"/>
      <c r="C630" s="33"/>
      <c r="D630" s="174" t="s">
        <v>143</v>
      </c>
      <c r="E630" s="33"/>
      <c r="F630" s="175" t="s">
        <v>3722</v>
      </c>
      <c r="G630" s="33"/>
      <c r="H630" s="33"/>
      <c r="I630" s="176"/>
      <c r="J630" s="33"/>
      <c r="K630" s="33"/>
      <c r="L630" s="36"/>
      <c r="M630" s="177"/>
      <c r="N630" s="178"/>
      <c r="O630" s="68"/>
      <c r="P630" s="68"/>
      <c r="Q630" s="68"/>
      <c r="R630" s="68"/>
      <c r="S630" s="68"/>
      <c r="T630" s="69"/>
      <c r="U630" s="31"/>
      <c r="V630" s="31"/>
      <c r="W630" s="31"/>
      <c r="X630" s="31"/>
      <c r="Y630" s="31"/>
      <c r="Z630" s="31"/>
      <c r="AA630" s="31"/>
      <c r="AB630" s="31"/>
      <c r="AC630" s="31"/>
      <c r="AD630" s="31"/>
      <c r="AE630" s="31"/>
      <c r="AT630" s="14" t="s">
        <v>143</v>
      </c>
      <c r="AU630" s="14" t="s">
        <v>78</v>
      </c>
    </row>
    <row r="631" spans="1:65" s="2" customFormat="1" ht="21.75" customHeight="1">
      <c r="A631" s="31"/>
      <c r="B631" s="32"/>
      <c r="C631" s="206" t="s">
        <v>1440</v>
      </c>
      <c r="D631" s="206" t="s">
        <v>2897</v>
      </c>
      <c r="E631" s="207" t="s">
        <v>3724</v>
      </c>
      <c r="F631" s="208" t="s">
        <v>3725</v>
      </c>
      <c r="G631" s="209" t="s">
        <v>574</v>
      </c>
      <c r="H631" s="210">
        <v>20</v>
      </c>
      <c r="I631" s="211"/>
      <c r="J631" s="212">
        <f>ROUND(I631*H631,2)</f>
        <v>0</v>
      </c>
      <c r="K631" s="208" t="s">
        <v>139</v>
      </c>
      <c r="L631" s="213"/>
      <c r="M631" s="214" t="s">
        <v>1</v>
      </c>
      <c r="N631" s="215" t="s">
        <v>43</v>
      </c>
      <c r="O631" s="68"/>
      <c r="P631" s="170">
        <f>O631*H631</f>
        <v>0</v>
      </c>
      <c r="Q631" s="170">
        <v>0</v>
      </c>
      <c r="R631" s="170">
        <f>Q631*H631</f>
        <v>0</v>
      </c>
      <c r="S631" s="170">
        <v>0</v>
      </c>
      <c r="T631" s="171">
        <f>S631*H631</f>
        <v>0</v>
      </c>
      <c r="U631" s="31"/>
      <c r="V631" s="31"/>
      <c r="W631" s="31"/>
      <c r="X631" s="31"/>
      <c r="Y631" s="31"/>
      <c r="Z631" s="31"/>
      <c r="AA631" s="31"/>
      <c r="AB631" s="31"/>
      <c r="AC631" s="31"/>
      <c r="AD631" s="31"/>
      <c r="AE631" s="31"/>
      <c r="AR631" s="172" t="s">
        <v>2955</v>
      </c>
      <c r="AT631" s="172" t="s">
        <v>2897</v>
      </c>
      <c r="AU631" s="172" t="s">
        <v>78</v>
      </c>
      <c r="AY631" s="14" t="s">
        <v>141</v>
      </c>
      <c r="BE631" s="173">
        <f>IF(N631="základní",J631,0)</f>
        <v>0</v>
      </c>
      <c r="BF631" s="173">
        <f>IF(N631="snížená",J631,0)</f>
        <v>0</v>
      </c>
      <c r="BG631" s="173">
        <f>IF(N631="zákl. přenesená",J631,0)</f>
        <v>0</v>
      </c>
      <c r="BH631" s="173">
        <f>IF(N631="sníž. přenesená",J631,0)</f>
        <v>0</v>
      </c>
      <c r="BI631" s="173">
        <f>IF(N631="nulová",J631,0)</f>
        <v>0</v>
      </c>
      <c r="BJ631" s="14" t="s">
        <v>86</v>
      </c>
      <c r="BK631" s="173">
        <f>ROUND(I631*H631,2)</f>
        <v>0</v>
      </c>
      <c r="BL631" s="14" t="s">
        <v>2955</v>
      </c>
      <c r="BM631" s="172" t="s">
        <v>3726</v>
      </c>
    </row>
    <row r="632" spans="1:65" s="2" customFormat="1">
      <c r="A632" s="31"/>
      <c r="B632" s="32"/>
      <c r="C632" s="33"/>
      <c r="D632" s="174" t="s">
        <v>143</v>
      </c>
      <c r="E632" s="33"/>
      <c r="F632" s="175" t="s">
        <v>3725</v>
      </c>
      <c r="G632" s="33"/>
      <c r="H632" s="33"/>
      <c r="I632" s="176"/>
      <c r="J632" s="33"/>
      <c r="K632" s="33"/>
      <c r="L632" s="36"/>
      <c r="M632" s="177"/>
      <c r="N632" s="178"/>
      <c r="O632" s="68"/>
      <c r="P632" s="68"/>
      <c r="Q632" s="68"/>
      <c r="R632" s="68"/>
      <c r="S632" s="68"/>
      <c r="T632" s="69"/>
      <c r="U632" s="31"/>
      <c r="V632" s="31"/>
      <c r="W632" s="31"/>
      <c r="X632" s="31"/>
      <c r="Y632" s="31"/>
      <c r="Z632" s="31"/>
      <c r="AA632" s="31"/>
      <c r="AB632" s="31"/>
      <c r="AC632" s="31"/>
      <c r="AD632" s="31"/>
      <c r="AE632" s="31"/>
      <c r="AT632" s="14" t="s">
        <v>143</v>
      </c>
      <c r="AU632" s="14" t="s">
        <v>78</v>
      </c>
    </row>
    <row r="633" spans="1:65" s="2" customFormat="1" ht="21.75" customHeight="1">
      <c r="A633" s="31"/>
      <c r="B633" s="32"/>
      <c r="C633" s="206" t="s">
        <v>1445</v>
      </c>
      <c r="D633" s="206" t="s">
        <v>2897</v>
      </c>
      <c r="E633" s="207" t="s">
        <v>3727</v>
      </c>
      <c r="F633" s="208" t="s">
        <v>3728</v>
      </c>
      <c r="G633" s="209" t="s">
        <v>574</v>
      </c>
      <c r="H633" s="210">
        <v>20</v>
      </c>
      <c r="I633" s="211"/>
      <c r="J633" s="212">
        <f>ROUND(I633*H633,2)</f>
        <v>0</v>
      </c>
      <c r="K633" s="208" t="s">
        <v>139</v>
      </c>
      <c r="L633" s="213"/>
      <c r="M633" s="214" t="s">
        <v>1</v>
      </c>
      <c r="N633" s="215" t="s">
        <v>43</v>
      </c>
      <c r="O633" s="68"/>
      <c r="P633" s="170">
        <f>O633*H633</f>
        <v>0</v>
      </c>
      <c r="Q633" s="170">
        <v>0</v>
      </c>
      <c r="R633" s="170">
        <f>Q633*H633</f>
        <v>0</v>
      </c>
      <c r="S633" s="170">
        <v>0</v>
      </c>
      <c r="T633" s="171">
        <f>S633*H633</f>
        <v>0</v>
      </c>
      <c r="U633" s="31"/>
      <c r="V633" s="31"/>
      <c r="W633" s="31"/>
      <c r="X633" s="31"/>
      <c r="Y633" s="31"/>
      <c r="Z633" s="31"/>
      <c r="AA633" s="31"/>
      <c r="AB633" s="31"/>
      <c r="AC633" s="31"/>
      <c r="AD633" s="31"/>
      <c r="AE633" s="31"/>
      <c r="AR633" s="172" t="s">
        <v>2955</v>
      </c>
      <c r="AT633" s="172" t="s">
        <v>2897</v>
      </c>
      <c r="AU633" s="172" t="s">
        <v>78</v>
      </c>
      <c r="AY633" s="14" t="s">
        <v>141</v>
      </c>
      <c r="BE633" s="173">
        <f>IF(N633="základní",J633,0)</f>
        <v>0</v>
      </c>
      <c r="BF633" s="173">
        <f>IF(N633="snížená",J633,0)</f>
        <v>0</v>
      </c>
      <c r="BG633" s="173">
        <f>IF(N633="zákl. přenesená",J633,0)</f>
        <v>0</v>
      </c>
      <c r="BH633" s="173">
        <f>IF(N633="sníž. přenesená",J633,0)</f>
        <v>0</v>
      </c>
      <c r="BI633" s="173">
        <f>IF(N633="nulová",J633,0)</f>
        <v>0</v>
      </c>
      <c r="BJ633" s="14" t="s">
        <v>86</v>
      </c>
      <c r="BK633" s="173">
        <f>ROUND(I633*H633,2)</f>
        <v>0</v>
      </c>
      <c r="BL633" s="14" t="s">
        <v>2955</v>
      </c>
      <c r="BM633" s="172" t="s">
        <v>3729</v>
      </c>
    </row>
    <row r="634" spans="1:65" s="2" customFormat="1">
      <c r="A634" s="31"/>
      <c r="B634" s="32"/>
      <c r="C634" s="33"/>
      <c r="D634" s="174" t="s">
        <v>143</v>
      </c>
      <c r="E634" s="33"/>
      <c r="F634" s="175" t="s">
        <v>3728</v>
      </c>
      <c r="G634" s="33"/>
      <c r="H634" s="33"/>
      <c r="I634" s="176"/>
      <c r="J634" s="33"/>
      <c r="K634" s="33"/>
      <c r="L634" s="36"/>
      <c r="M634" s="177"/>
      <c r="N634" s="178"/>
      <c r="O634" s="68"/>
      <c r="P634" s="68"/>
      <c r="Q634" s="68"/>
      <c r="R634" s="68"/>
      <c r="S634" s="68"/>
      <c r="T634" s="69"/>
      <c r="U634" s="31"/>
      <c r="V634" s="31"/>
      <c r="W634" s="31"/>
      <c r="X634" s="31"/>
      <c r="Y634" s="31"/>
      <c r="Z634" s="31"/>
      <c r="AA634" s="31"/>
      <c r="AB634" s="31"/>
      <c r="AC634" s="31"/>
      <c r="AD634" s="31"/>
      <c r="AE634" s="31"/>
      <c r="AT634" s="14" t="s">
        <v>143</v>
      </c>
      <c r="AU634" s="14" t="s">
        <v>78</v>
      </c>
    </row>
    <row r="635" spans="1:65" s="2" customFormat="1" ht="16.5" customHeight="1">
      <c r="A635" s="31"/>
      <c r="B635" s="32"/>
      <c r="C635" s="206" t="s">
        <v>1450</v>
      </c>
      <c r="D635" s="206" t="s">
        <v>2897</v>
      </c>
      <c r="E635" s="207" t="s">
        <v>3730</v>
      </c>
      <c r="F635" s="208" t="s">
        <v>3731</v>
      </c>
      <c r="G635" s="209" t="s">
        <v>147</v>
      </c>
      <c r="H635" s="210">
        <v>2</v>
      </c>
      <c r="I635" s="211"/>
      <c r="J635" s="212">
        <f>ROUND(I635*H635,2)</f>
        <v>0</v>
      </c>
      <c r="K635" s="208" t="s">
        <v>139</v>
      </c>
      <c r="L635" s="213"/>
      <c r="M635" s="214" t="s">
        <v>1</v>
      </c>
      <c r="N635" s="215" t="s">
        <v>43</v>
      </c>
      <c r="O635" s="68"/>
      <c r="P635" s="170">
        <f>O635*H635</f>
        <v>0</v>
      </c>
      <c r="Q635" s="170">
        <v>0</v>
      </c>
      <c r="R635" s="170">
        <f>Q635*H635</f>
        <v>0</v>
      </c>
      <c r="S635" s="170">
        <v>0</v>
      </c>
      <c r="T635" s="171">
        <f>S635*H635</f>
        <v>0</v>
      </c>
      <c r="U635" s="31"/>
      <c r="V635" s="31"/>
      <c r="W635" s="31"/>
      <c r="X635" s="31"/>
      <c r="Y635" s="31"/>
      <c r="Z635" s="31"/>
      <c r="AA635" s="31"/>
      <c r="AB635" s="31"/>
      <c r="AC635" s="31"/>
      <c r="AD635" s="31"/>
      <c r="AE635" s="31"/>
      <c r="AR635" s="172" t="s">
        <v>2955</v>
      </c>
      <c r="AT635" s="172" t="s">
        <v>2897</v>
      </c>
      <c r="AU635" s="172" t="s">
        <v>78</v>
      </c>
      <c r="AY635" s="14" t="s">
        <v>141</v>
      </c>
      <c r="BE635" s="173">
        <f>IF(N635="základní",J635,0)</f>
        <v>0</v>
      </c>
      <c r="BF635" s="173">
        <f>IF(N635="snížená",J635,0)</f>
        <v>0</v>
      </c>
      <c r="BG635" s="173">
        <f>IF(N635="zákl. přenesená",J635,0)</f>
        <v>0</v>
      </c>
      <c r="BH635" s="173">
        <f>IF(N635="sníž. přenesená",J635,0)</f>
        <v>0</v>
      </c>
      <c r="BI635" s="173">
        <f>IF(N635="nulová",J635,0)</f>
        <v>0</v>
      </c>
      <c r="BJ635" s="14" t="s">
        <v>86</v>
      </c>
      <c r="BK635" s="173">
        <f>ROUND(I635*H635,2)</f>
        <v>0</v>
      </c>
      <c r="BL635" s="14" t="s">
        <v>2955</v>
      </c>
      <c r="BM635" s="172" t="s">
        <v>3732</v>
      </c>
    </row>
    <row r="636" spans="1:65" s="2" customFormat="1">
      <c r="A636" s="31"/>
      <c r="B636" s="32"/>
      <c r="C636" s="33"/>
      <c r="D636" s="174" t="s">
        <v>143</v>
      </c>
      <c r="E636" s="33"/>
      <c r="F636" s="175" t="s">
        <v>3731</v>
      </c>
      <c r="G636" s="33"/>
      <c r="H636" s="33"/>
      <c r="I636" s="176"/>
      <c r="J636" s="33"/>
      <c r="K636" s="33"/>
      <c r="L636" s="36"/>
      <c r="M636" s="177"/>
      <c r="N636" s="178"/>
      <c r="O636" s="68"/>
      <c r="P636" s="68"/>
      <c r="Q636" s="68"/>
      <c r="R636" s="68"/>
      <c r="S636" s="68"/>
      <c r="T636" s="69"/>
      <c r="U636" s="31"/>
      <c r="V636" s="31"/>
      <c r="W636" s="31"/>
      <c r="X636" s="31"/>
      <c r="Y636" s="31"/>
      <c r="Z636" s="31"/>
      <c r="AA636" s="31"/>
      <c r="AB636" s="31"/>
      <c r="AC636" s="31"/>
      <c r="AD636" s="31"/>
      <c r="AE636" s="31"/>
      <c r="AT636" s="14" t="s">
        <v>143</v>
      </c>
      <c r="AU636" s="14" t="s">
        <v>78</v>
      </c>
    </row>
    <row r="637" spans="1:65" s="11" customFormat="1" ht="25.9" customHeight="1">
      <c r="B637" s="190"/>
      <c r="C637" s="191"/>
      <c r="D637" s="192" t="s">
        <v>77</v>
      </c>
      <c r="E637" s="193" t="s">
        <v>2794</v>
      </c>
      <c r="F637" s="193" t="s">
        <v>2795</v>
      </c>
      <c r="G637" s="191"/>
      <c r="H637" s="191"/>
      <c r="I637" s="194"/>
      <c r="J637" s="195">
        <f>BK637</f>
        <v>0</v>
      </c>
      <c r="K637" s="191"/>
      <c r="L637" s="196"/>
      <c r="M637" s="197"/>
      <c r="N637" s="198"/>
      <c r="O637" s="198"/>
      <c r="P637" s="199">
        <f>P638</f>
        <v>0</v>
      </c>
      <c r="Q637" s="198"/>
      <c r="R637" s="199">
        <f>R638</f>
        <v>0</v>
      </c>
      <c r="S637" s="198"/>
      <c r="T637" s="200">
        <f>T638</f>
        <v>0</v>
      </c>
      <c r="AR637" s="201" t="s">
        <v>86</v>
      </c>
      <c r="AT637" s="202" t="s">
        <v>77</v>
      </c>
      <c r="AU637" s="202" t="s">
        <v>78</v>
      </c>
      <c r="AY637" s="201" t="s">
        <v>141</v>
      </c>
      <c r="BK637" s="203">
        <f>BK638</f>
        <v>0</v>
      </c>
    </row>
    <row r="638" spans="1:65" s="11" customFormat="1" ht="22.9" customHeight="1">
      <c r="B638" s="190"/>
      <c r="C638" s="191"/>
      <c r="D638" s="192" t="s">
        <v>77</v>
      </c>
      <c r="E638" s="221" t="s">
        <v>159</v>
      </c>
      <c r="F638" s="221" t="s">
        <v>3733</v>
      </c>
      <c r="G638" s="191"/>
      <c r="H638" s="191"/>
      <c r="I638" s="194"/>
      <c r="J638" s="222">
        <f>BK638</f>
        <v>0</v>
      </c>
      <c r="K638" s="191"/>
      <c r="L638" s="196"/>
      <c r="M638" s="197"/>
      <c r="N638" s="198"/>
      <c r="O638" s="198"/>
      <c r="P638" s="199">
        <f>SUM(P639:P641)</f>
        <v>0</v>
      </c>
      <c r="Q638" s="198"/>
      <c r="R638" s="199">
        <f>SUM(R639:R641)</f>
        <v>0</v>
      </c>
      <c r="S638" s="198"/>
      <c r="T638" s="200">
        <f>SUM(T639:T641)</f>
        <v>0</v>
      </c>
      <c r="AR638" s="201" t="s">
        <v>86</v>
      </c>
      <c r="AT638" s="202" t="s">
        <v>77</v>
      </c>
      <c r="AU638" s="202" t="s">
        <v>86</v>
      </c>
      <c r="AY638" s="201" t="s">
        <v>141</v>
      </c>
      <c r="BK638" s="203">
        <f>SUM(BK639:BK641)</f>
        <v>0</v>
      </c>
    </row>
    <row r="639" spans="1:65" s="2" customFormat="1" ht="16.5" customHeight="1">
      <c r="A639" s="31"/>
      <c r="B639" s="32"/>
      <c r="C639" s="161" t="s">
        <v>1455</v>
      </c>
      <c r="D639" s="161" t="s">
        <v>135</v>
      </c>
      <c r="E639" s="162" t="s">
        <v>3734</v>
      </c>
      <c r="F639" s="163" t="s">
        <v>3735</v>
      </c>
      <c r="G639" s="164" t="s">
        <v>147</v>
      </c>
      <c r="H639" s="165">
        <v>0</v>
      </c>
      <c r="I639" s="166"/>
      <c r="J639" s="167">
        <f>ROUND(I639*H639,2)</f>
        <v>0</v>
      </c>
      <c r="K639" s="163" t="s">
        <v>139</v>
      </c>
      <c r="L639" s="36"/>
      <c r="M639" s="168" t="s">
        <v>1</v>
      </c>
      <c r="N639" s="169" t="s">
        <v>43</v>
      </c>
      <c r="O639" s="68"/>
      <c r="P639" s="170">
        <f>O639*H639</f>
        <v>0</v>
      </c>
      <c r="Q639" s="170">
        <v>0</v>
      </c>
      <c r="R639" s="170">
        <f>Q639*H639</f>
        <v>0</v>
      </c>
      <c r="S639" s="170">
        <v>0</v>
      </c>
      <c r="T639" s="171">
        <f>S639*H639</f>
        <v>0</v>
      </c>
      <c r="U639" s="31"/>
      <c r="V639" s="31"/>
      <c r="W639" s="31"/>
      <c r="X639" s="31"/>
      <c r="Y639" s="31"/>
      <c r="Z639" s="31"/>
      <c r="AA639" s="31"/>
      <c r="AB639" s="31"/>
      <c r="AC639" s="31"/>
      <c r="AD639" s="31"/>
      <c r="AE639" s="31"/>
      <c r="AR639" s="172" t="s">
        <v>140</v>
      </c>
      <c r="AT639" s="172" t="s">
        <v>135</v>
      </c>
      <c r="AU639" s="172" t="s">
        <v>88</v>
      </c>
      <c r="AY639" s="14" t="s">
        <v>141</v>
      </c>
      <c r="BE639" s="173">
        <f>IF(N639="základní",J639,0)</f>
        <v>0</v>
      </c>
      <c r="BF639" s="173">
        <f>IF(N639="snížená",J639,0)</f>
        <v>0</v>
      </c>
      <c r="BG639" s="173">
        <f>IF(N639="zákl. přenesená",J639,0)</f>
        <v>0</v>
      </c>
      <c r="BH639" s="173">
        <f>IF(N639="sníž. přenesená",J639,0)</f>
        <v>0</v>
      </c>
      <c r="BI639" s="173">
        <f>IF(N639="nulová",J639,0)</f>
        <v>0</v>
      </c>
      <c r="BJ639" s="14" t="s">
        <v>86</v>
      </c>
      <c r="BK639" s="173">
        <f>ROUND(I639*H639,2)</f>
        <v>0</v>
      </c>
      <c r="BL639" s="14" t="s">
        <v>140</v>
      </c>
      <c r="BM639" s="172" t="s">
        <v>3736</v>
      </c>
    </row>
    <row r="640" spans="1:65" s="2" customFormat="1" ht="29.25">
      <c r="A640" s="31"/>
      <c r="B640" s="32"/>
      <c r="C640" s="33"/>
      <c r="D640" s="174" t="s">
        <v>143</v>
      </c>
      <c r="E640" s="33"/>
      <c r="F640" s="175" t="s">
        <v>3737</v>
      </c>
      <c r="G640" s="33"/>
      <c r="H640" s="33"/>
      <c r="I640" s="176"/>
      <c r="J640" s="33"/>
      <c r="K640" s="33"/>
      <c r="L640" s="36"/>
      <c r="M640" s="177"/>
      <c r="N640" s="178"/>
      <c r="O640" s="68"/>
      <c r="P640" s="68"/>
      <c r="Q640" s="68"/>
      <c r="R640" s="68"/>
      <c r="S640" s="68"/>
      <c r="T640" s="69"/>
      <c r="U640" s="31"/>
      <c r="V640" s="31"/>
      <c r="W640" s="31"/>
      <c r="X640" s="31"/>
      <c r="Y640" s="31"/>
      <c r="Z640" s="31"/>
      <c r="AA640" s="31"/>
      <c r="AB640" s="31"/>
      <c r="AC640" s="31"/>
      <c r="AD640" s="31"/>
      <c r="AE640" s="31"/>
      <c r="AT640" s="14" t="s">
        <v>143</v>
      </c>
      <c r="AU640" s="14" t="s">
        <v>88</v>
      </c>
    </row>
    <row r="641" spans="1:47" s="2" customFormat="1" ht="29.25">
      <c r="A641" s="31"/>
      <c r="B641" s="32"/>
      <c r="C641" s="33"/>
      <c r="D641" s="174" t="s">
        <v>1992</v>
      </c>
      <c r="E641" s="33"/>
      <c r="F641" s="179" t="s">
        <v>3738</v>
      </c>
      <c r="G641" s="33"/>
      <c r="H641" s="33"/>
      <c r="I641" s="176"/>
      <c r="J641" s="33"/>
      <c r="K641" s="33"/>
      <c r="L641" s="36"/>
      <c r="M641" s="180"/>
      <c r="N641" s="181"/>
      <c r="O641" s="182"/>
      <c r="P641" s="182"/>
      <c r="Q641" s="182"/>
      <c r="R641" s="182"/>
      <c r="S641" s="182"/>
      <c r="T641" s="183"/>
      <c r="U641" s="31"/>
      <c r="V641" s="31"/>
      <c r="W641" s="31"/>
      <c r="X641" s="31"/>
      <c r="Y641" s="31"/>
      <c r="Z641" s="31"/>
      <c r="AA641" s="31"/>
      <c r="AB641" s="31"/>
      <c r="AC641" s="31"/>
      <c r="AD641" s="31"/>
      <c r="AE641" s="31"/>
      <c r="AT641" s="14" t="s">
        <v>1992</v>
      </c>
      <c r="AU641" s="14" t="s">
        <v>88</v>
      </c>
    </row>
    <row r="642" spans="1:47" s="2" customFormat="1" ht="6.95" customHeight="1">
      <c r="A642" s="31"/>
      <c r="B642" s="51"/>
      <c r="C642" s="52"/>
      <c r="D642" s="52"/>
      <c r="E642" s="52"/>
      <c r="F642" s="52"/>
      <c r="G642" s="52"/>
      <c r="H642" s="52"/>
      <c r="I642" s="52"/>
      <c r="J642" s="52"/>
      <c r="K642" s="52"/>
      <c r="L642" s="36"/>
      <c r="M642" s="31"/>
      <c r="O642" s="31"/>
      <c r="P642" s="31"/>
      <c r="Q642" s="31"/>
      <c r="R642" s="31"/>
      <c r="S642" s="31"/>
      <c r="T642" s="31"/>
      <c r="U642" s="31"/>
      <c r="V642" s="31"/>
      <c r="W642" s="31"/>
      <c r="X642" s="31"/>
      <c r="Y642" s="31"/>
      <c r="Z642" s="31"/>
      <c r="AA642" s="31"/>
      <c r="AB642" s="31"/>
      <c r="AC642" s="31"/>
      <c r="AD642" s="31"/>
      <c r="AE642" s="31"/>
    </row>
  </sheetData>
  <sheetProtection algorithmName="SHA-512" hashValue="qmSY8ogTmMb1/18Fllz0AOlOsTA2eQO2Bj7SCQSGhwqG+mSYbkd2S/2hjDBAT7s24MBr5JOfip2oovliHSmJHw==" saltValue="8soLudZeeYRkIpQH7yKBYiXyNNJkVodFe949zlr/xG/vqccO9cTnSoF6qMRZo4JuMZHo6KCtWfYNTU3Qfm+CbA==" spinCount="100000" sheet="1" objects="1" scenarios="1" formatColumns="0" formatRows="0" autoFilter="0"/>
  <autoFilter ref="C117:K641" xr:uid="{00000000-0009-0000-0000-000005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0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103</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2" customFormat="1" ht="12" hidden="1" customHeight="1">
      <c r="A8" s="31"/>
      <c r="B8" s="36"/>
      <c r="C8" s="31"/>
      <c r="D8" s="116" t="s">
        <v>115</v>
      </c>
      <c r="E8" s="31"/>
      <c r="F8" s="31"/>
      <c r="G8" s="31"/>
      <c r="H8" s="31"/>
      <c r="I8" s="31"/>
      <c r="J8" s="31"/>
      <c r="K8" s="31"/>
      <c r="L8" s="48"/>
      <c r="S8" s="31"/>
      <c r="T8" s="31"/>
      <c r="U8" s="31"/>
      <c r="V8" s="31"/>
      <c r="W8" s="31"/>
      <c r="X8" s="31"/>
      <c r="Y8" s="31"/>
      <c r="Z8" s="31"/>
      <c r="AA8" s="31"/>
      <c r="AB8" s="31"/>
      <c r="AC8" s="31"/>
      <c r="AD8" s="31"/>
      <c r="AE8" s="31"/>
    </row>
    <row r="9" spans="1:46" s="2" customFormat="1" ht="16.5" hidden="1" customHeight="1">
      <c r="A9" s="31"/>
      <c r="B9" s="36"/>
      <c r="C9" s="31"/>
      <c r="D9" s="31"/>
      <c r="E9" s="274" t="s">
        <v>3739</v>
      </c>
      <c r="F9" s="275"/>
      <c r="G9" s="275"/>
      <c r="H9" s="275"/>
      <c r="I9" s="31"/>
      <c r="J9" s="31"/>
      <c r="K9" s="31"/>
      <c r="L9" s="48"/>
      <c r="S9" s="31"/>
      <c r="T9" s="31"/>
      <c r="U9" s="31"/>
      <c r="V9" s="31"/>
      <c r="W9" s="31"/>
      <c r="X9" s="31"/>
      <c r="Y9" s="31"/>
      <c r="Z9" s="31"/>
      <c r="AA9" s="31"/>
      <c r="AB9" s="31"/>
      <c r="AC9" s="31"/>
      <c r="AD9" s="31"/>
      <c r="AE9" s="31"/>
    </row>
    <row r="10" spans="1:46" s="2" customFormat="1" hidden="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hidden="1" customHeight="1">
      <c r="A11" s="31"/>
      <c r="B11" s="36"/>
      <c r="C11" s="31"/>
      <c r="D11" s="116" t="s">
        <v>18</v>
      </c>
      <c r="E11" s="31"/>
      <c r="F11" s="107" t="s">
        <v>1</v>
      </c>
      <c r="G11" s="31"/>
      <c r="H11" s="31"/>
      <c r="I11" s="116" t="s">
        <v>19</v>
      </c>
      <c r="J11" s="107" t="s">
        <v>1</v>
      </c>
      <c r="K11" s="31"/>
      <c r="L11" s="48"/>
      <c r="S11" s="31"/>
      <c r="T11" s="31"/>
      <c r="U11" s="31"/>
      <c r="V11" s="31"/>
      <c r="W11" s="31"/>
      <c r="X11" s="31"/>
      <c r="Y11" s="31"/>
      <c r="Z11" s="31"/>
      <c r="AA11" s="31"/>
      <c r="AB11" s="31"/>
      <c r="AC11" s="31"/>
      <c r="AD11" s="31"/>
      <c r="AE11" s="31"/>
    </row>
    <row r="12" spans="1:46" s="2" customFormat="1" ht="12" hidden="1" customHeight="1">
      <c r="A12" s="31"/>
      <c r="B12" s="36"/>
      <c r="C12" s="31"/>
      <c r="D12" s="116" t="s">
        <v>20</v>
      </c>
      <c r="E12" s="31"/>
      <c r="F12" s="107" t="s">
        <v>21</v>
      </c>
      <c r="G12" s="31"/>
      <c r="H12" s="31"/>
      <c r="I12" s="116" t="s">
        <v>22</v>
      </c>
      <c r="J12" s="117" t="str">
        <f>'Rekapitulace stavby'!AN8</f>
        <v>30. 7. 2021</v>
      </c>
      <c r="K12" s="31"/>
      <c r="L12" s="48"/>
      <c r="S12" s="31"/>
      <c r="T12" s="31"/>
      <c r="U12" s="31"/>
      <c r="V12" s="31"/>
      <c r="W12" s="31"/>
      <c r="X12" s="31"/>
      <c r="Y12" s="31"/>
      <c r="Z12" s="31"/>
      <c r="AA12" s="31"/>
      <c r="AB12" s="31"/>
      <c r="AC12" s="31"/>
      <c r="AD12" s="31"/>
      <c r="AE12" s="31"/>
    </row>
    <row r="13" spans="1:46" s="2" customFormat="1" ht="10.9" hidden="1"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24</v>
      </c>
      <c r="E14" s="31"/>
      <c r="F14" s="31"/>
      <c r="G14" s="31"/>
      <c r="H14" s="31"/>
      <c r="I14" s="116" t="s">
        <v>25</v>
      </c>
      <c r="J14" s="107" t="s">
        <v>26</v>
      </c>
      <c r="K14" s="31"/>
      <c r="L14" s="48"/>
      <c r="S14" s="31"/>
      <c r="T14" s="31"/>
      <c r="U14" s="31"/>
      <c r="V14" s="31"/>
      <c r="W14" s="31"/>
      <c r="X14" s="31"/>
      <c r="Y14" s="31"/>
      <c r="Z14" s="31"/>
      <c r="AA14" s="31"/>
      <c r="AB14" s="31"/>
      <c r="AC14" s="31"/>
      <c r="AD14" s="31"/>
      <c r="AE14" s="31"/>
    </row>
    <row r="15" spans="1:46" s="2" customFormat="1" ht="18" hidden="1" customHeight="1">
      <c r="A15" s="31"/>
      <c r="B15" s="36"/>
      <c r="C15" s="31"/>
      <c r="D15" s="31"/>
      <c r="E15" s="107" t="s">
        <v>27</v>
      </c>
      <c r="F15" s="31"/>
      <c r="G15" s="31"/>
      <c r="H15" s="31"/>
      <c r="I15" s="116" t="s">
        <v>28</v>
      </c>
      <c r="J15" s="107" t="s">
        <v>29</v>
      </c>
      <c r="K15" s="31"/>
      <c r="L15" s="48"/>
      <c r="S15" s="31"/>
      <c r="T15" s="31"/>
      <c r="U15" s="31"/>
      <c r="V15" s="31"/>
      <c r="W15" s="31"/>
      <c r="X15" s="31"/>
      <c r="Y15" s="31"/>
      <c r="Z15" s="31"/>
      <c r="AA15" s="31"/>
      <c r="AB15" s="31"/>
      <c r="AC15" s="31"/>
      <c r="AD15" s="31"/>
      <c r="AE15" s="31"/>
    </row>
    <row r="16" spans="1:46" s="2" customFormat="1" ht="6.95" hidden="1"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hidden="1" customHeight="1">
      <c r="A17" s="31"/>
      <c r="B17" s="36"/>
      <c r="C17" s="31"/>
      <c r="D17" s="116" t="s">
        <v>30</v>
      </c>
      <c r="E17" s="31"/>
      <c r="F17" s="31"/>
      <c r="G17" s="31"/>
      <c r="H17" s="31"/>
      <c r="I17" s="116"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hidden="1" customHeight="1">
      <c r="A18" s="31"/>
      <c r="B18" s="36"/>
      <c r="C18" s="31"/>
      <c r="D18" s="31"/>
      <c r="E18" s="276" t="str">
        <f>'Rekapitulace stavby'!E14</f>
        <v>Vyplň údaj</v>
      </c>
      <c r="F18" s="277"/>
      <c r="G18" s="277"/>
      <c r="H18" s="277"/>
      <c r="I18" s="116"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hidden="1"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hidden="1" customHeight="1">
      <c r="A20" s="31"/>
      <c r="B20" s="36"/>
      <c r="C20" s="31"/>
      <c r="D20" s="116" t="s">
        <v>32</v>
      </c>
      <c r="E20" s="31"/>
      <c r="F20" s="31"/>
      <c r="G20" s="31"/>
      <c r="H20" s="31"/>
      <c r="I20" s="116" t="s">
        <v>25</v>
      </c>
      <c r="J20" s="107" t="str">
        <f>IF('Rekapitulace stavby'!AN16="","",'Rekapitulace stavby'!AN16)</f>
        <v/>
      </c>
      <c r="K20" s="31"/>
      <c r="L20" s="48"/>
      <c r="S20" s="31"/>
      <c r="T20" s="31"/>
      <c r="U20" s="31"/>
      <c r="V20" s="31"/>
      <c r="W20" s="31"/>
      <c r="X20" s="31"/>
      <c r="Y20" s="31"/>
      <c r="Z20" s="31"/>
      <c r="AA20" s="31"/>
      <c r="AB20" s="31"/>
      <c r="AC20" s="31"/>
      <c r="AD20" s="31"/>
      <c r="AE20" s="31"/>
    </row>
    <row r="21" spans="1:31" s="2" customFormat="1" ht="18" hidden="1" customHeight="1">
      <c r="A21" s="31"/>
      <c r="B21" s="36"/>
      <c r="C21" s="31"/>
      <c r="D21" s="31"/>
      <c r="E21" s="107" t="str">
        <f>IF('Rekapitulace stavby'!E17="","",'Rekapitulace stavby'!E17)</f>
        <v xml:space="preserve"> </v>
      </c>
      <c r="F21" s="31"/>
      <c r="G21" s="31"/>
      <c r="H21" s="31"/>
      <c r="I21" s="116" t="s">
        <v>28</v>
      </c>
      <c r="J21" s="107" t="str">
        <f>IF('Rekapitulace stavby'!AN17="","",'Rekapitulace stavby'!AN17)</f>
        <v/>
      </c>
      <c r="K21" s="31"/>
      <c r="L21" s="48"/>
      <c r="S21" s="31"/>
      <c r="T21" s="31"/>
      <c r="U21" s="31"/>
      <c r="V21" s="31"/>
      <c r="W21" s="31"/>
      <c r="X21" s="31"/>
      <c r="Y21" s="31"/>
      <c r="Z21" s="31"/>
      <c r="AA21" s="31"/>
      <c r="AB21" s="31"/>
      <c r="AC21" s="31"/>
      <c r="AD21" s="31"/>
      <c r="AE21" s="31"/>
    </row>
    <row r="22" spans="1:31" s="2" customFormat="1" ht="6.95" hidden="1"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hidden="1" customHeight="1">
      <c r="A23" s="31"/>
      <c r="B23" s="36"/>
      <c r="C23" s="31"/>
      <c r="D23" s="116" t="s">
        <v>35</v>
      </c>
      <c r="E23" s="31"/>
      <c r="F23" s="31"/>
      <c r="G23" s="31"/>
      <c r="H23" s="31"/>
      <c r="I23" s="116" t="s">
        <v>25</v>
      </c>
      <c r="J23" s="107" t="s">
        <v>1</v>
      </c>
      <c r="K23" s="31"/>
      <c r="L23" s="48"/>
      <c r="S23" s="31"/>
      <c r="T23" s="31"/>
      <c r="U23" s="31"/>
      <c r="V23" s="31"/>
      <c r="W23" s="31"/>
      <c r="X23" s="31"/>
      <c r="Y23" s="31"/>
      <c r="Z23" s="31"/>
      <c r="AA23" s="31"/>
      <c r="AB23" s="31"/>
      <c r="AC23" s="31"/>
      <c r="AD23" s="31"/>
      <c r="AE23" s="31"/>
    </row>
    <row r="24" spans="1:31" s="2" customFormat="1" ht="18" hidden="1" customHeight="1">
      <c r="A24" s="31"/>
      <c r="B24" s="36"/>
      <c r="C24" s="31"/>
      <c r="D24" s="31"/>
      <c r="E24" s="107" t="s">
        <v>36</v>
      </c>
      <c r="F24" s="31"/>
      <c r="G24" s="31"/>
      <c r="H24" s="31"/>
      <c r="I24" s="116" t="s">
        <v>28</v>
      </c>
      <c r="J24" s="107" t="s">
        <v>1</v>
      </c>
      <c r="K24" s="31"/>
      <c r="L24" s="48"/>
      <c r="S24" s="31"/>
      <c r="T24" s="31"/>
      <c r="U24" s="31"/>
      <c r="V24" s="31"/>
      <c r="W24" s="31"/>
      <c r="X24" s="31"/>
      <c r="Y24" s="31"/>
      <c r="Z24" s="31"/>
      <c r="AA24" s="31"/>
      <c r="AB24" s="31"/>
      <c r="AC24" s="31"/>
      <c r="AD24" s="31"/>
      <c r="AE24" s="31"/>
    </row>
    <row r="25" spans="1:31" s="2" customFormat="1" ht="6.95" hidden="1"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hidden="1" customHeight="1">
      <c r="A26" s="31"/>
      <c r="B26" s="36"/>
      <c r="C26" s="31"/>
      <c r="D26" s="116" t="s">
        <v>37</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hidden="1" customHeight="1">
      <c r="A27" s="118"/>
      <c r="B27" s="119"/>
      <c r="C27" s="118"/>
      <c r="D27" s="118"/>
      <c r="E27" s="278" t="s">
        <v>1</v>
      </c>
      <c r="F27" s="278"/>
      <c r="G27" s="278"/>
      <c r="H27" s="278"/>
      <c r="I27" s="118"/>
      <c r="J27" s="118"/>
      <c r="K27" s="118"/>
      <c r="L27" s="120"/>
      <c r="S27" s="118"/>
      <c r="T27" s="118"/>
      <c r="U27" s="118"/>
      <c r="V27" s="118"/>
      <c r="W27" s="118"/>
      <c r="X27" s="118"/>
      <c r="Y27" s="118"/>
      <c r="Z27" s="118"/>
      <c r="AA27" s="118"/>
      <c r="AB27" s="118"/>
      <c r="AC27" s="118"/>
      <c r="AD27" s="118"/>
      <c r="AE27" s="118"/>
    </row>
    <row r="28" spans="1:31" s="2" customFormat="1" ht="6.95" hidden="1"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hidden="1" customHeight="1">
      <c r="A29" s="31"/>
      <c r="B29" s="36"/>
      <c r="C29" s="31"/>
      <c r="D29" s="121"/>
      <c r="E29" s="121"/>
      <c r="F29" s="121"/>
      <c r="G29" s="121"/>
      <c r="H29" s="121"/>
      <c r="I29" s="121"/>
      <c r="J29" s="121"/>
      <c r="K29" s="121"/>
      <c r="L29" s="48"/>
      <c r="S29" s="31"/>
      <c r="T29" s="31"/>
      <c r="U29" s="31"/>
      <c r="V29" s="31"/>
      <c r="W29" s="31"/>
      <c r="X29" s="31"/>
      <c r="Y29" s="31"/>
      <c r="Z29" s="31"/>
      <c r="AA29" s="31"/>
      <c r="AB29" s="31"/>
      <c r="AC29" s="31"/>
      <c r="AD29" s="31"/>
      <c r="AE29" s="31"/>
    </row>
    <row r="30" spans="1:31" s="2" customFormat="1" ht="25.35" hidden="1" customHeight="1">
      <c r="A30" s="31"/>
      <c r="B30" s="36"/>
      <c r="C30" s="31"/>
      <c r="D30" s="122" t="s">
        <v>38</v>
      </c>
      <c r="E30" s="31"/>
      <c r="F30" s="31"/>
      <c r="G30" s="31"/>
      <c r="H30" s="31"/>
      <c r="I30" s="31"/>
      <c r="J30" s="123">
        <f>ROUND(J116, 2)</f>
        <v>0</v>
      </c>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14.45" hidden="1" customHeight="1">
      <c r="A32" s="31"/>
      <c r="B32" s="36"/>
      <c r="C32" s="31"/>
      <c r="D32" s="31"/>
      <c r="E32" s="31"/>
      <c r="F32" s="124" t="s">
        <v>40</v>
      </c>
      <c r="G32" s="31"/>
      <c r="H32" s="31"/>
      <c r="I32" s="124" t="s">
        <v>39</v>
      </c>
      <c r="J32" s="124" t="s">
        <v>41</v>
      </c>
      <c r="K32" s="31"/>
      <c r="L32" s="48"/>
      <c r="S32" s="31"/>
      <c r="T32" s="31"/>
      <c r="U32" s="31"/>
      <c r="V32" s="31"/>
      <c r="W32" s="31"/>
      <c r="X32" s="31"/>
      <c r="Y32" s="31"/>
      <c r="Z32" s="31"/>
      <c r="AA32" s="31"/>
      <c r="AB32" s="31"/>
      <c r="AC32" s="31"/>
      <c r="AD32" s="31"/>
      <c r="AE32" s="31"/>
    </row>
    <row r="33" spans="1:31" s="2" customFormat="1" ht="14.45" hidden="1" customHeight="1">
      <c r="A33" s="31"/>
      <c r="B33" s="36"/>
      <c r="C33" s="31"/>
      <c r="D33" s="125" t="s">
        <v>42</v>
      </c>
      <c r="E33" s="116" t="s">
        <v>43</v>
      </c>
      <c r="F33" s="126">
        <f>ROUND((SUM(BE116:BE199)),  2)</f>
        <v>0</v>
      </c>
      <c r="G33" s="31"/>
      <c r="H33" s="31"/>
      <c r="I33" s="127">
        <v>0.21</v>
      </c>
      <c r="J33" s="126">
        <f>ROUND(((SUM(BE116:BE199))*I33),  2)</f>
        <v>0</v>
      </c>
      <c r="K33" s="3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116" t="s">
        <v>44</v>
      </c>
      <c r="F34" s="126">
        <f>ROUND((SUM(BF116:BF199)),  2)</f>
        <v>0</v>
      </c>
      <c r="G34" s="31"/>
      <c r="H34" s="31"/>
      <c r="I34" s="127">
        <v>0.15</v>
      </c>
      <c r="J34" s="126">
        <f>ROUND(((SUM(BF116:BF199))*I34),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16" t="s">
        <v>45</v>
      </c>
      <c r="F35" s="126">
        <f>ROUND((SUM(BG116:BG199)),  2)</f>
        <v>0</v>
      </c>
      <c r="G35" s="31"/>
      <c r="H35" s="31"/>
      <c r="I35" s="127">
        <v>0.21</v>
      </c>
      <c r="J35" s="126">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46</v>
      </c>
      <c r="F36" s="126">
        <f>ROUND((SUM(BH116:BH199)),  2)</f>
        <v>0</v>
      </c>
      <c r="G36" s="31"/>
      <c r="H36" s="31"/>
      <c r="I36" s="127">
        <v>0.15</v>
      </c>
      <c r="J36" s="126">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47</v>
      </c>
      <c r="F37" s="126">
        <f>ROUND((SUM(BI116:BI199)),  2)</f>
        <v>0</v>
      </c>
      <c r="G37" s="31"/>
      <c r="H37" s="31"/>
      <c r="I37" s="127">
        <v>0</v>
      </c>
      <c r="J37" s="126">
        <f>0</f>
        <v>0</v>
      </c>
      <c r="K37" s="31"/>
      <c r="L37" s="48"/>
      <c r="S37" s="31"/>
      <c r="T37" s="31"/>
      <c r="U37" s="31"/>
      <c r="V37" s="31"/>
      <c r="W37" s="31"/>
      <c r="X37" s="31"/>
      <c r="Y37" s="31"/>
      <c r="Z37" s="31"/>
      <c r="AA37" s="31"/>
      <c r="AB37" s="31"/>
      <c r="AC37" s="31"/>
      <c r="AD37" s="31"/>
      <c r="AE37" s="31"/>
    </row>
    <row r="38" spans="1:31" s="2" customFormat="1" ht="6.95" hidden="1"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hidden="1" customHeight="1">
      <c r="A39" s="31"/>
      <c r="B39" s="36"/>
      <c r="C39" s="128"/>
      <c r="D39" s="129" t="s">
        <v>48</v>
      </c>
      <c r="E39" s="130"/>
      <c r="F39" s="130"/>
      <c r="G39" s="131" t="s">
        <v>49</v>
      </c>
      <c r="H39" s="132" t="s">
        <v>50</v>
      </c>
      <c r="I39" s="130"/>
      <c r="J39" s="133">
        <f>SUM(J30:J37)</f>
        <v>0</v>
      </c>
      <c r="K39" s="134"/>
      <c r="L39" s="48"/>
      <c r="S39" s="31"/>
      <c r="T39" s="31"/>
      <c r="U39" s="31"/>
      <c r="V39" s="31"/>
      <c r="W39" s="31"/>
      <c r="X39" s="31"/>
      <c r="Y39" s="31"/>
      <c r="Z39" s="31"/>
      <c r="AA39" s="31"/>
      <c r="AB39" s="31"/>
      <c r="AC39" s="31"/>
      <c r="AD39" s="31"/>
      <c r="AE39" s="31"/>
    </row>
    <row r="40" spans="1:31" s="2" customFormat="1" ht="14.4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hidden="1" customHeight="1">
      <c r="B41" s="17"/>
      <c r="L41" s="17"/>
    </row>
    <row r="42" spans="1:31" s="1" customFormat="1" ht="14.45" hidden="1" customHeight="1">
      <c r="B42" s="17"/>
      <c r="L42" s="17"/>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47"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47"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47" s="2" customFormat="1" ht="12" hidden="1" customHeight="1">
      <c r="A86" s="31"/>
      <c r="B86" s="32"/>
      <c r="C86" s="26" t="s">
        <v>115</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hidden="1" customHeight="1">
      <c r="A87" s="31"/>
      <c r="B87" s="32"/>
      <c r="C87" s="33"/>
      <c r="D87" s="33"/>
      <c r="E87" s="258" t="str">
        <f>E9</f>
        <v>A.6 - Práce SSZT a SEE</v>
      </c>
      <c r="F87" s="269"/>
      <c r="G87" s="269"/>
      <c r="H87" s="269"/>
      <c r="I87" s="33"/>
      <c r="J87" s="33"/>
      <c r="K87" s="33"/>
      <c r="L87" s="48"/>
      <c r="S87" s="31"/>
      <c r="T87" s="31"/>
      <c r="U87" s="31"/>
      <c r="V87" s="31"/>
      <c r="W87" s="31"/>
      <c r="X87" s="31"/>
      <c r="Y87" s="31"/>
      <c r="Z87" s="31"/>
      <c r="AA87" s="31"/>
      <c r="AB87" s="31"/>
      <c r="AC87" s="31"/>
      <c r="AD87" s="31"/>
      <c r="AE87" s="31"/>
    </row>
    <row r="88" spans="1:47" s="2" customFormat="1" ht="6.95" hidden="1"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hidden="1" customHeight="1">
      <c r="A89" s="31"/>
      <c r="B89" s="32"/>
      <c r="C89" s="26" t="s">
        <v>20</v>
      </c>
      <c r="D89" s="33"/>
      <c r="E89" s="33"/>
      <c r="F89" s="24" t="str">
        <f>F12</f>
        <v>Oblast č.4; Správa tratí Karlovy Vary</v>
      </c>
      <c r="G89" s="33"/>
      <c r="H89" s="33"/>
      <c r="I89" s="26" t="s">
        <v>22</v>
      </c>
      <c r="J89" s="63" t="str">
        <f>IF(J12="","",J12)</f>
        <v>30. 7. 2021</v>
      </c>
      <c r="K89" s="33"/>
      <c r="L89" s="48"/>
      <c r="S89" s="31"/>
      <c r="T89" s="31"/>
      <c r="U89" s="31"/>
      <c r="V89" s="31"/>
      <c r="W89" s="31"/>
      <c r="X89" s="31"/>
      <c r="Y89" s="31"/>
      <c r="Z89" s="31"/>
      <c r="AA89" s="31"/>
      <c r="AB89" s="31"/>
      <c r="AC89" s="31"/>
      <c r="AD89" s="31"/>
      <c r="AE89" s="31"/>
    </row>
    <row r="90" spans="1:47"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hidden="1" customHeight="1">
      <c r="A91" s="31"/>
      <c r="B91" s="32"/>
      <c r="C91" s="26" t="s">
        <v>24</v>
      </c>
      <c r="D91" s="33"/>
      <c r="E91" s="33"/>
      <c r="F91" s="24" t="str">
        <f>E15</f>
        <v>Správa železnic,s.o.;OŘ ÚNL-ST Karlovy Vary</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hidden="1" customHeight="1">
      <c r="A92" s="31"/>
      <c r="B92" s="32"/>
      <c r="C92" s="26" t="s">
        <v>30</v>
      </c>
      <c r="D92" s="33"/>
      <c r="E92" s="33"/>
      <c r="F92" s="24" t="str">
        <f>IF(E18="","",E18)</f>
        <v>Vyplň údaj</v>
      </c>
      <c r="G92" s="33"/>
      <c r="H92" s="33"/>
      <c r="I92" s="26" t="s">
        <v>35</v>
      </c>
      <c r="J92" s="29" t="str">
        <f>E24</f>
        <v>Pavlína Liprtová</v>
      </c>
      <c r="K92" s="33"/>
      <c r="L92" s="48"/>
      <c r="S92" s="31"/>
      <c r="T92" s="31"/>
      <c r="U92" s="31"/>
      <c r="V92" s="31"/>
      <c r="W92" s="31"/>
      <c r="X92" s="31"/>
      <c r="Y92" s="31"/>
      <c r="Z92" s="31"/>
      <c r="AA92" s="31"/>
      <c r="AB92" s="31"/>
      <c r="AC92" s="31"/>
      <c r="AD92" s="31"/>
      <c r="AE92" s="31"/>
    </row>
    <row r="93" spans="1:47" s="2" customFormat="1" ht="10.35" hidden="1"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hidden="1" customHeight="1">
      <c r="A94" s="31"/>
      <c r="B94" s="32"/>
      <c r="C94" s="146" t="s">
        <v>118</v>
      </c>
      <c r="D94" s="147"/>
      <c r="E94" s="147"/>
      <c r="F94" s="147"/>
      <c r="G94" s="147"/>
      <c r="H94" s="147"/>
      <c r="I94" s="147"/>
      <c r="J94" s="148" t="s">
        <v>119</v>
      </c>
      <c r="K94" s="147"/>
      <c r="L94" s="48"/>
      <c r="S94" s="31"/>
      <c r="T94" s="31"/>
      <c r="U94" s="31"/>
      <c r="V94" s="31"/>
      <c r="W94" s="31"/>
      <c r="X94" s="31"/>
      <c r="Y94" s="31"/>
      <c r="Z94" s="31"/>
      <c r="AA94" s="31"/>
      <c r="AB94" s="31"/>
      <c r="AC94" s="31"/>
      <c r="AD94" s="31"/>
      <c r="AE94" s="31"/>
    </row>
    <row r="95" spans="1:47"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hidden="1" customHeight="1">
      <c r="A96" s="31"/>
      <c r="B96" s="32"/>
      <c r="C96" s="149" t="s">
        <v>120</v>
      </c>
      <c r="D96" s="33"/>
      <c r="E96" s="33"/>
      <c r="F96" s="33"/>
      <c r="G96" s="33"/>
      <c r="H96" s="33"/>
      <c r="I96" s="33"/>
      <c r="J96" s="81">
        <f>J116</f>
        <v>0</v>
      </c>
      <c r="K96" s="33"/>
      <c r="L96" s="48"/>
      <c r="S96" s="31"/>
      <c r="T96" s="31"/>
      <c r="U96" s="31"/>
      <c r="V96" s="31"/>
      <c r="W96" s="31"/>
      <c r="X96" s="31"/>
      <c r="Y96" s="31"/>
      <c r="Z96" s="31"/>
      <c r="AA96" s="31"/>
      <c r="AB96" s="31"/>
      <c r="AC96" s="31"/>
      <c r="AD96" s="31"/>
      <c r="AE96" s="31"/>
      <c r="AU96" s="14" t="s">
        <v>121</v>
      </c>
    </row>
    <row r="97" spans="1:31" s="2" customFormat="1" ht="21.7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31" s="2" customFormat="1" ht="6.95" hidden="1" customHeight="1">
      <c r="A98" s="31"/>
      <c r="B98" s="51"/>
      <c r="C98" s="52"/>
      <c r="D98" s="52"/>
      <c r="E98" s="52"/>
      <c r="F98" s="52"/>
      <c r="G98" s="52"/>
      <c r="H98" s="52"/>
      <c r="I98" s="52"/>
      <c r="J98" s="52"/>
      <c r="K98" s="52"/>
      <c r="L98" s="48"/>
      <c r="S98" s="31"/>
      <c r="T98" s="31"/>
      <c r="U98" s="31"/>
      <c r="V98" s="31"/>
      <c r="W98" s="31"/>
      <c r="X98" s="31"/>
      <c r="Y98" s="31"/>
      <c r="Z98" s="31"/>
      <c r="AA98" s="31"/>
      <c r="AB98" s="31"/>
      <c r="AC98" s="31"/>
      <c r="AD98" s="31"/>
      <c r="AE98" s="31"/>
    </row>
    <row r="99" spans="1:31" hidden="1"/>
    <row r="100" spans="1:31" hidden="1"/>
    <row r="101" spans="1:31" hidden="1"/>
    <row r="102" spans="1:31" s="2" customFormat="1" ht="6.95" customHeight="1">
      <c r="A102" s="31"/>
      <c r="B102" s="53"/>
      <c r="C102" s="54"/>
      <c r="D102" s="54"/>
      <c r="E102" s="54"/>
      <c r="F102" s="54"/>
      <c r="G102" s="54"/>
      <c r="H102" s="54"/>
      <c r="I102" s="54"/>
      <c r="J102" s="54"/>
      <c r="K102" s="54"/>
      <c r="L102" s="48"/>
      <c r="S102" s="31"/>
      <c r="T102" s="31"/>
      <c r="U102" s="31"/>
      <c r="V102" s="31"/>
      <c r="W102" s="31"/>
      <c r="X102" s="31"/>
      <c r="Y102" s="31"/>
      <c r="Z102" s="31"/>
      <c r="AA102" s="31"/>
      <c r="AB102" s="31"/>
      <c r="AC102" s="31"/>
      <c r="AD102" s="31"/>
      <c r="AE102" s="31"/>
    </row>
    <row r="103" spans="1:31" s="2" customFormat="1" ht="24.95" customHeight="1">
      <c r="A103" s="31"/>
      <c r="B103" s="32"/>
      <c r="C103" s="20" t="s">
        <v>122</v>
      </c>
      <c r="D103" s="33"/>
      <c r="E103" s="33"/>
      <c r="F103" s="33"/>
      <c r="G103" s="33"/>
      <c r="H103" s="33"/>
      <c r="I103" s="33"/>
      <c r="J103" s="33"/>
      <c r="K103" s="33"/>
      <c r="L103" s="48"/>
      <c r="S103" s="31"/>
      <c r="T103" s="31"/>
      <c r="U103" s="31"/>
      <c r="V103" s="31"/>
      <c r="W103" s="31"/>
      <c r="X103" s="31"/>
      <c r="Y103" s="31"/>
      <c r="Z103" s="31"/>
      <c r="AA103" s="31"/>
      <c r="AB103" s="31"/>
      <c r="AC103" s="31"/>
      <c r="AD103" s="31"/>
      <c r="AE103" s="31"/>
    </row>
    <row r="104" spans="1:31" s="2" customFormat="1" ht="6.95" customHeight="1">
      <c r="A104" s="31"/>
      <c r="B104" s="32"/>
      <c r="C104" s="33"/>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12" customHeight="1">
      <c r="A105" s="31"/>
      <c r="B105" s="32"/>
      <c r="C105" s="26" t="s">
        <v>16</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6.5" customHeight="1">
      <c r="A106" s="31"/>
      <c r="B106" s="32"/>
      <c r="C106" s="33"/>
      <c r="D106" s="33"/>
      <c r="E106" s="270" t="str">
        <f>E7</f>
        <v>Údržba, opravy a odstraňování závad u ST OŘ UNL 2022 - 2023</v>
      </c>
      <c r="F106" s="271"/>
      <c r="G106" s="271"/>
      <c r="H106" s="271"/>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115</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58" t="str">
        <f>E9</f>
        <v>A.6 - Práce SSZT a SEE</v>
      </c>
      <c r="F108" s="269"/>
      <c r="G108" s="269"/>
      <c r="H108" s="269"/>
      <c r="I108" s="33"/>
      <c r="J108" s="33"/>
      <c r="K108" s="33"/>
      <c r="L108" s="48"/>
      <c r="S108" s="31"/>
      <c r="T108" s="31"/>
      <c r="U108" s="31"/>
      <c r="V108" s="31"/>
      <c r="W108" s="31"/>
      <c r="X108" s="31"/>
      <c r="Y108" s="31"/>
      <c r="Z108" s="31"/>
      <c r="AA108" s="31"/>
      <c r="AB108" s="31"/>
      <c r="AC108" s="31"/>
      <c r="AD108" s="31"/>
      <c r="AE108" s="31"/>
    </row>
    <row r="109" spans="1:31" s="2" customFormat="1" ht="6.95" customHeight="1">
      <c r="A109" s="31"/>
      <c r="B109" s="32"/>
      <c r="C109" s="33"/>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20</v>
      </c>
      <c r="D110" s="33"/>
      <c r="E110" s="33"/>
      <c r="F110" s="24" t="str">
        <f>F12</f>
        <v>Oblast č.4; Správa tratí Karlovy Vary</v>
      </c>
      <c r="G110" s="33"/>
      <c r="H110" s="33"/>
      <c r="I110" s="26" t="s">
        <v>22</v>
      </c>
      <c r="J110" s="63" t="str">
        <f>IF(J12="","",J12)</f>
        <v>30. 7. 2021</v>
      </c>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5.2" customHeight="1">
      <c r="A112" s="31"/>
      <c r="B112" s="32"/>
      <c r="C112" s="26" t="s">
        <v>24</v>
      </c>
      <c r="D112" s="33"/>
      <c r="E112" s="33"/>
      <c r="F112" s="24" t="str">
        <f>E15</f>
        <v>Správa železnic,s.o.;OŘ ÚNL-ST Karlovy Vary</v>
      </c>
      <c r="G112" s="33"/>
      <c r="H112" s="33"/>
      <c r="I112" s="26" t="s">
        <v>32</v>
      </c>
      <c r="J112" s="29" t="str">
        <f>E21</f>
        <v xml:space="preserve"> </v>
      </c>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30</v>
      </c>
      <c r="D113" s="33"/>
      <c r="E113" s="33"/>
      <c r="F113" s="24" t="str">
        <f>IF(E18="","",E18)</f>
        <v>Vyplň údaj</v>
      </c>
      <c r="G113" s="33"/>
      <c r="H113" s="33"/>
      <c r="I113" s="26" t="s">
        <v>35</v>
      </c>
      <c r="J113" s="29" t="str">
        <f>E24</f>
        <v>Pavlína Liprtová</v>
      </c>
      <c r="K113" s="33"/>
      <c r="L113" s="48"/>
      <c r="S113" s="31"/>
      <c r="T113" s="31"/>
      <c r="U113" s="31"/>
      <c r="V113" s="31"/>
      <c r="W113" s="31"/>
      <c r="X113" s="31"/>
      <c r="Y113" s="31"/>
      <c r="Z113" s="31"/>
      <c r="AA113" s="31"/>
      <c r="AB113" s="31"/>
      <c r="AC113" s="31"/>
      <c r="AD113" s="31"/>
      <c r="AE113" s="31"/>
    </row>
    <row r="114" spans="1:65" s="2" customFormat="1" ht="10.3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9" customFormat="1" ht="29.25" customHeight="1">
      <c r="A115" s="150"/>
      <c r="B115" s="151"/>
      <c r="C115" s="152" t="s">
        <v>123</v>
      </c>
      <c r="D115" s="153" t="s">
        <v>63</v>
      </c>
      <c r="E115" s="153" t="s">
        <v>59</v>
      </c>
      <c r="F115" s="153" t="s">
        <v>60</v>
      </c>
      <c r="G115" s="153" t="s">
        <v>124</v>
      </c>
      <c r="H115" s="153" t="s">
        <v>125</v>
      </c>
      <c r="I115" s="153" t="s">
        <v>126</v>
      </c>
      <c r="J115" s="153" t="s">
        <v>119</v>
      </c>
      <c r="K115" s="154" t="s">
        <v>127</v>
      </c>
      <c r="L115" s="155"/>
      <c r="M115" s="72" t="s">
        <v>1</v>
      </c>
      <c r="N115" s="73" t="s">
        <v>42</v>
      </c>
      <c r="O115" s="73" t="s">
        <v>128</v>
      </c>
      <c r="P115" s="73" t="s">
        <v>129</v>
      </c>
      <c r="Q115" s="73" t="s">
        <v>130</v>
      </c>
      <c r="R115" s="73" t="s">
        <v>131</v>
      </c>
      <c r="S115" s="73" t="s">
        <v>132</v>
      </c>
      <c r="T115" s="74" t="s">
        <v>133</v>
      </c>
      <c r="U115" s="150"/>
      <c r="V115" s="150"/>
      <c r="W115" s="150"/>
      <c r="X115" s="150"/>
      <c r="Y115" s="150"/>
      <c r="Z115" s="150"/>
      <c r="AA115" s="150"/>
      <c r="AB115" s="150"/>
      <c r="AC115" s="150"/>
      <c r="AD115" s="150"/>
      <c r="AE115" s="150"/>
    </row>
    <row r="116" spans="1:65" s="2" customFormat="1" ht="22.9" customHeight="1">
      <c r="A116" s="31"/>
      <c r="B116" s="32"/>
      <c r="C116" s="79" t="s">
        <v>134</v>
      </c>
      <c r="D116" s="33"/>
      <c r="E116" s="33"/>
      <c r="F116" s="33"/>
      <c r="G116" s="33"/>
      <c r="H116" s="33"/>
      <c r="I116" s="33"/>
      <c r="J116" s="156">
        <f>BK116</f>
        <v>0</v>
      </c>
      <c r="K116" s="33"/>
      <c r="L116" s="36"/>
      <c r="M116" s="75"/>
      <c r="N116" s="157"/>
      <c r="O116" s="76"/>
      <c r="P116" s="158">
        <f>SUM(P117:P199)</f>
        <v>0</v>
      </c>
      <c r="Q116" s="76"/>
      <c r="R116" s="158">
        <f>SUM(R117:R199)</f>
        <v>0</v>
      </c>
      <c r="S116" s="76"/>
      <c r="T116" s="159">
        <f>SUM(T117:T199)</f>
        <v>0</v>
      </c>
      <c r="U116" s="31"/>
      <c r="V116" s="31"/>
      <c r="W116" s="31"/>
      <c r="X116" s="31"/>
      <c r="Y116" s="31"/>
      <c r="Z116" s="31"/>
      <c r="AA116" s="31"/>
      <c r="AB116" s="31"/>
      <c r="AC116" s="31"/>
      <c r="AD116" s="31"/>
      <c r="AE116" s="31"/>
      <c r="AT116" s="14" t="s">
        <v>77</v>
      </c>
      <c r="AU116" s="14" t="s">
        <v>121</v>
      </c>
      <c r="BK116" s="160">
        <f>SUM(BK117:BK199)</f>
        <v>0</v>
      </c>
    </row>
    <row r="117" spans="1:65" s="2" customFormat="1" ht="24.2" customHeight="1">
      <c r="A117" s="31"/>
      <c r="B117" s="32"/>
      <c r="C117" s="161" t="s">
        <v>86</v>
      </c>
      <c r="D117" s="161" t="s">
        <v>135</v>
      </c>
      <c r="E117" s="162" t="s">
        <v>3740</v>
      </c>
      <c r="F117" s="163" t="s">
        <v>3741</v>
      </c>
      <c r="G117" s="164" t="s">
        <v>147</v>
      </c>
      <c r="H117" s="165">
        <v>40</v>
      </c>
      <c r="I117" s="166"/>
      <c r="J117" s="167">
        <f>ROUND(I117*H117,2)</f>
        <v>0</v>
      </c>
      <c r="K117" s="163" t="s">
        <v>139</v>
      </c>
      <c r="L117" s="36"/>
      <c r="M117" s="168" t="s">
        <v>1</v>
      </c>
      <c r="N117" s="169" t="s">
        <v>43</v>
      </c>
      <c r="O117" s="68"/>
      <c r="P117" s="170">
        <f>O117*H117</f>
        <v>0</v>
      </c>
      <c r="Q117" s="170">
        <v>0</v>
      </c>
      <c r="R117" s="170">
        <f>Q117*H117</f>
        <v>0</v>
      </c>
      <c r="S117" s="170">
        <v>0</v>
      </c>
      <c r="T117" s="171">
        <f>S117*H117</f>
        <v>0</v>
      </c>
      <c r="U117" s="31"/>
      <c r="V117" s="31"/>
      <c r="W117" s="31"/>
      <c r="X117" s="31"/>
      <c r="Y117" s="31"/>
      <c r="Z117" s="31"/>
      <c r="AA117" s="31"/>
      <c r="AB117" s="31"/>
      <c r="AC117" s="31"/>
      <c r="AD117" s="31"/>
      <c r="AE117" s="31"/>
      <c r="AR117" s="172" t="s">
        <v>140</v>
      </c>
      <c r="AT117" s="172" t="s">
        <v>135</v>
      </c>
      <c r="AU117" s="172" t="s">
        <v>78</v>
      </c>
      <c r="AY117" s="14" t="s">
        <v>141</v>
      </c>
      <c r="BE117" s="173">
        <f>IF(N117="základní",J117,0)</f>
        <v>0</v>
      </c>
      <c r="BF117" s="173">
        <f>IF(N117="snížená",J117,0)</f>
        <v>0</v>
      </c>
      <c r="BG117" s="173">
        <f>IF(N117="zákl. přenesená",J117,0)</f>
        <v>0</v>
      </c>
      <c r="BH117" s="173">
        <f>IF(N117="sníž. přenesená",J117,0)</f>
        <v>0</v>
      </c>
      <c r="BI117" s="173">
        <f>IF(N117="nulová",J117,0)</f>
        <v>0</v>
      </c>
      <c r="BJ117" s="14" t="s">
        <v>86</v>
      </c>
      <c r="BK117" s="173">
        <f>ROUND(I117*H117,2)</f>
        <v>0</v>
      </c>
      <c r="BL117" s="14" t="s">
        <v>140</v>
      </c>
      <c r="BM117" s="172" t="s">
        <v>3742</v>
      </c>
    </row>
    <row r="118" spans="1:65" s="2" customFormat="1" ht="29.25">
      <c r="A118" s="31"/>
      <c r="B118" s="32"/>
      <c r="C118" s="33"/>
      <c r="D118" s="174" t="s">
        <v>143</v>
      </c>
      <c r="E118" s="33"/>
      <c r="F118" s="175" t="s">
        <v>3743</v>
      </c>
      <c r="G118" s="33"/>
      <c r="H118" s="33"/>
      <c r="I118" s="176"/>
      <c r="J118" s="33"/>
      <c r="K118" s="33"/>
      <c r="L118" s="36"/>
      <c r="M118" s="177"/>
      <c r="N118" s="178"/>
      <c r="O118" s="68"/>
      <c r="P118" s="68"/>
      <c r="Q118" s="68"/>
      <c r="R118" s="68"/>
      <c r="S118" s="68"/>
      <c r="T118" s="69"/>
      <c r="U118" s="31"/>
      <c r="V118" s="31"/>
      <c r="W118" s="31"/>
      <c r="X118" s="31"/>
      <c r="Y118" s="31"/>
      <c r="Z118" s="31"/>
      <c r="AA118" s="31"/>
      <c r="AB118" s="31"/>
      <c r="AC118" s="31"/>
      <c r="AD118" s="31"/>
      <c r="AE118" s="31"/>
      <c r="AT118" s="14" t="s">
        <v>143</v>
      </c>
      <c r="AU118" s="14" t="s">
        <v>78</v>
      </c>
    </row>
    <row r="119" spans="1:65" s="2" customFormat="1" ht="19.5">
      <c r="A119" s="31"/>
      <c r="B119" s="32"/>
      <c r="C119" s="33"/>
      <c r="D119" s="174" t="s">
        <v>224</v>
      </c>
      <c r="E119" s="33"/>
      <c r="F119" s="179" t="s">
        <v>1814</v>
      </c>
      <c r="G119" s="33"/>
      <c r="H119" s="33"/>
      <c r="I119" s="176"/>
      <c r="J119" s="33"/>
      <c r="K119" s="33"/>
      <c r="L119" s="36"/>
      <c r="M119" s="177"/>
      <c r="N119" s="178"/>
      <c r="O119" s="68"/>
      <c r="P119" s="68"/>
      <c r="Q119" s="68"/>
      <c r="R119" s="68"/>
      <c r="S119" s="68"/>
      <c r="T119" s="69"/>
      <c r="U119" s="31"/>
      <c r="V119" s="31"/>
      <c r="W119" s="31"/>
      <c r="X119" s="31"/>
      <c r="Y119" s="31"/>
      <c r="Z119" s="31"/>
      <c r="AA119" s="31"/>
      <c r="AB119" s="31"/>
      <c r="AC119" s="31"/>
      <c r="AD119" s="31"/>
      <c r="AE119" s="31"/>
      <c r="AT119" s="14" t="s">
        <v>224</v>
      </c>
      <c r="AU119" s="14" t="s">
        <v>78</v>
      </c>
    </row>
    <row r="120" spans="1:65" s="2" customFormat="1" ht="24.2" customHeight="1">
      <c r="A120" s="31"/>
      <c r="B120" s="32"/>
      <c r="C120" s="161" t="s">
        <v>88</v>
      </c>
      <c r="D120" s="161" t="s">
        <v>135</v>
      </c>
      <c r="E120" s="162" t="s">
        <v>3744</v>
      </c>
      <c r="F120" s="163" t="s">
        <v>3745</v>
      </c>
      <c r="G120" s="164" t="s">
        <v>147</v>
      </c>
      <c r="H120" s="165">
        <v>8</v>
      </c>
      <c r="I120" s="166"/>
      <c r="J120" s="167">
        <f>ROUND(I120*H120,2)</f>
        <v>0</v>
      </c>
      <c r="K120" s="163" t="s">
        <v>139</v>
      </c>
      <c r="L120" s="36"/>
      <c r="M120" s="168" t="s">
        <v>1</v>
      </c>
      <c r="N120" s="169" t="s">
        <v>43</v>
      </c>
      <c r="O120" s="68"/>
      <c r="P120" s="170">
        <f>O120*H120</f>
        <v>0</v>
      </c>
      <c r="Q120" s="170">
        <v>0</v>
      </c>
      <c r="R120" s="170">
        <f>Q120*H120</f>
        <v>0</v>
      </c>
      <c r="S120" s="170">
        <v>0</v>
      </c>
      <c r="T120" s="171">
        <f>S120*H120</f>
        <v>0</v>
      </c>
      <c r="U120" s="31"/>
      <c r="V120" s="31"/>
      <c r="W120" s="31"/>
      <c r="X120" s="31"/>
      <c r="Y120" s="31"/>
      <c r="Z120" s="31"/>
      <c r="AA120" s="31"/>
      <c r="AB120" s="31"/>
      <c r="AC120" s="31"/>
      <c r="AD120" s="31"/>
      <c r="AE120" s="31"/>
      <c r="AR120" s="172" t="s">
        <v>140</v>
      </c>
      <c r="AT120" s="172" t="s">
        <v>135</v>
      </c>
      <c r="AU120" s="172" t="s">
        <v>78</v>
      </c>
      <c r="AY120" s="14" t="s">
        <v>141</v>
      </c>
      <c r="BE120" s="173">
        <f>IF(N120="základní",J120,0)</f>
        <v>0</v>
      </c>
      <c r="BF120" s="173">
        <f>IF(N120="snížená",J120,0)</f>
        <v>0</v>
      </c>
      <c r="BG120" s="173">
        <f>IF(N120="zákl. přenesená",J120,0)</f>
        <v>0</v>
      </c>
      <c r="BH120" s="173">
        <f>IF(N120="sníž. přenesená",J120,0)</f>
        <v>0</v>
      </c>
      <c r="BI120" s="173">
        <f>IF(N120="nulová",J120,0)</f>
        <v>0</v>
      </c>
      <c r="BJ120" s="14" t="s">
        <v>86</v>
      </c>
      <c r="BK120" s="173">
        <f>ROUND(I120*H120,2)</f>
        <v>0</v>
      </c>
      <c r="BL120" s="14" t="s">
        <v>140</v>
      </c>
      <c r="BM120" s="172" t="s">
        <v>3746</v>
      </c>
    </row>
    <row r="121" spans="1:65" s="2" customFormat="1" ht="29.25">
      <c r="A121" s="31"/>
      <c r="B121" s="32"/>
      <c r="C121" s="33"/>
      <c r="D121" s="174" t="s">
        <v>143</v>
      </c>
      <c r="E121" s="33"/>
      <c r="F121" s="175" t="s">
        <v>3747</v>
      </c>
      <c r="G121" s="33"/>
      <c r="H121" s="33"/>
      <c r="I121" s="176"/>
      <c r="J121" s="33"/>
      <c r="K121" s="33"/>
      <c r="L121" s="36"/>
      <c r="M121" s="177"/>
      <c r="N121" s="178"/>
      <c r="O121" s="68"/>
      <c r="P121" s="68"/>
      <c r="Q121" s="68"/>
      <c r="R121" s="68"/>
      <c r="S121" s="68"/>
      <c r="T121" s="69"/>
      <c r="U121" s="31"/>
      <c r="V121" s="31"/>
      <c r="W121" s="31"/>
      <c r="X121" s="31"/>
      <c r="Y121" s="31"/>
      <c r="Z121" s="31"/>
      <c r="AA121" s="31"/>
      <c r="AB121" s="31"/>
      <c r="AC121" s="31"/>
      <c r="AD121" s="31"/>
      <c r="AE121" s="31"/>
      <c r="AT121" s="14" t="s">
        <v>143</v>
      </c>
      <c r="AU121" s="14" t="s">
        <v>78</v>
      </c>
    </row>
    <row r="122" spans="1:65" s="2" customFormat="1" ht="19.5">
      <c r="A122" s="31"/>
      <c r="B122" s="32"/>
      <c r="C122" s="33"/>
      <c r="D122" s="174" t="s">
        <v>224</v>
      </c>
      <c r="E122" s="33"/>
      <c r="F122" s="179" t="s">
        <v>1814</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224</v>
      </c>
      <c r="AU122" s="14" t="s">
        <v>78</v>
      </c>
    </row>
    <row r="123" spans="1:65" s="2" customFormat="1" ht="24.2" customHeight="1">
      <c r="A123" s="31"/>
      <c r="B123" s="32"/>
      <c r="C123" s="161" t="s">
        <v>150</v>
      </c>
      <c r="D123" s="161" t="s">
        <v>135</v>
      </c>
      <c r="E123" s="162" t="s">
        <v>3748</v>
      </c>
      <c r="F123" s="163" t="s">
        <v>3749</v>
      </c>
      <c r="G123" s="164" t="s">
        <v>147</v>
      </c>
      <c r="H123" s="165">
        <v>8</v>
      </c>
      <c r="I123" s="166"/>
      <c r="J123" s="167">
        <f>ROUND(I123*H123,2)</f>
        <v>0</v>
      </c>
      <c r="K123" s="163" t="s">
        <v>139</v>
      </c>
      <c r="L123" s="36"/>
      <c r="M123" s="168" t="s">
        <v>1</v>
      </c>
      <c r="N123" s="169" t="s">
        <v>43</v>
      </c>
      <c r="O123" s="68"/>
      <c r="P123" s="170">
        <f>O123*H123</f>
        <v>0</v>
      </c>
      <c r="Q123" s="170">
        <v>0</v>
      </c>
      <c r="R123" s="170">
        <f>Q123*H123</f>
        <v>0</v>
      </c>
      <c r="S123" s="170">
        <v>0</v>
      </c>
      <c r="T123" s="171">
        <f>S123*H123</f>
        <v>0</v>
      </c>
      <c r="U123" s="31"/>
      <c r="V123" s="31"/>
      <c r="W123" s="31"/>
      <c r="X123" s="31"/>
      <c r="Y123" s="31"/>
      <c r="Z123" s="31"/>
      <c r="AA123" s="31"/>
      <c r="AB123" s="31"/>
      <c r="AC123" s="31"/>
      <c r="AD123" s="31"/>
      <c r="AE123" s="31"/>
      <c r="AR123" s="172" t="s">
        <v>140</v>
      </c>
      <c r="AT123" s="172" t="s">
        <v>135</v>
      </c>
      <c r="AU123" s="172" t="s">
        <v>78</v>
      </c>
      <c r="AY123" s="14" t="s">
        <v>141</v>
      </c>
      <c r="BE123" s="173">
        <f>IF(N123="základní",J123,0)</f>
        <v>0</v>
      </c>
      <c r="BF123" s="173">
        <f>IF(N123="snížená",J123,0)</f>
        <v>0</v>
      </c>
      <c r="BG123" s="173">
        <f>IF(N123="zákl. přenesená",J123,0)</f>
        <v>0</v>
      </c>
      <c r="BH123" s="173">
        <f>IF(N123="sníž. přenesená",J123,0)</f>
        <v>0</v>
      </c>
      <c r="BI123" s="173">
        <f>IF(N123="nulová",J123,0)</f>
        <v>0</v>
      </c>
      <c r="BJ123" s="14" t="s">
        <v>86</v>
      </c>
      <c r="BK123" s="173">
        <f>ROUND(I123*H123,2)</f>
        <v>0</v>
      </c>
      <c r="BL123" s="14" t="s">
        <v>140</v>
      </c>
      <c r="BM123" s="172" t="s">
        <v>3750</v>
      </c>
    </row>
    <row r="124" spans="1:65" s="2" customFormat="1" ht="29.25">
      <c r="A124" s="31"/>
      <c r="B124" s="32"/>
      <c r="C124" s="33"/>
      <c r="D124" s="174" t="s">
        <v>143</v>
      </c>
      <c r="E124" s="33"/>
      <c r="F124" s="175" t="s">
        <v>3751</v>
      </c>
      <c r="G124" s="33"/>
      <c r="H124" s="33"/>
      <c r="I124" s="176"/>
      <c r="J124" s="33"/>
      <c r="K124" s="33"/>
      <c r="L124" s="36"/>
      <c r="M124" s="177"/>
      <c r="N124" s="178"/>
      <c r="O124" s="68"/>
      <c r="P124" s="68"/>
      <c r="Q124" s="68"/>
      <c r="R124" s="68"/>
      <c r="S124" s="68"/>
      <c r="T124" s="69"/>
      <c r="U124" s="31"/>
      <c r="V124" s="31"/>
      <c r="W124" s="31"/>
      <c r="X124" s="31"/>
      <c r="Y124" s="31"/>
      <c r="Z124" s="31"/>
      <c r="AA124" s="31"/>
      <c r="AB124" s="31"/>
      <c r="AC124" s="31"/>
      <c r="AD124" s="31"/>
      <c r="AE124" s="31"/>
      <c r="AT124" s="14" t="s">
        <v>143</v>
      </c>
      <c r="AU124" s="14" t="s">
        <v>78</v>
      </c>
    </row>
    <row r="125" spans="1:65" s="2" customFormat="1" ht="19.5">
      <c r="A125" s="31"/>
      <c r="B125" s="32"/>
      <c r="C125" s="33"/>
      <c r="D125" s="174" t="s">
        <v>224</v>
      </c>
      <c r="E125" s="33"/>
      <c r="F125" s="179" t="s">
        <v>1814</v>
      </c>
      <c r="G125" s="33"/>
      <c r="H125" s="33"/>
      <c r="I125" s="176"/>
      <c r="J125" s="33"/>
      <c r="K125" s="33"/>
      <c r="L125" s="36"/>
      <c r="M125" s="177"/>
      <c r="N125" s="178"/>
      <c r="O125" s="68"/>
      <c r="P125" s="68"/>
      <c r="Q125" s="68"/>
      <c r="R125" s="68"/>
      <c r="S125" s="68"/>
      <c r="T125" s="69"/>
      <c r="U125" s="31"/>
      <c r="V125" s="31"/>
      <c r="W125" s="31"/>
      <c r="X125" s="31"/>
      <c r="Y125" s="31"/>
      <c r="Z125" s="31"/>
      <c r="AA125" s="31"/>
      <c r="AB125" s="31"/>
      <c r="AC125" s="31"/>
      <c r="AD125" s="31"/>
      <c r="AE125" s="31"/>
      <c r="AT125" s="14" t="s">
        <v>224</v>
      </c>
      <c r="AU125" s="14" t="s">
        <v>78</v>
      </c>
    </row>
    <row r="126" spans="1:65" s="2" customFormat="1" ht="24.2" customHeight="1">
      <c r="A126" s="31"/>
      <c r="B126" s="32"/>
      <c r="C126" s="161" t="s">
        <v>140</v>
      </c>
      <c r="D126" s="161" t="s">
        <v>135</v>
      </c>
      <c r="E126" s="162" t="s">
        <v>3752</v>
      </c>
      <c r="F126" s="163" t="s">
        <v>3753</v>
      </c>
      <c r="G126" s="164" t="s">
        <v>147</v>
      </c>
      <c r="H126" s="165">
        <v>40</v>
      </c>
      <c r="I126" s="166"/>
      <c r="J126" s="167">
        <f>ROUND(I126*H126,2)</f>
        <v>0</v>
      </c>
      <c r="K126" s="163" t="s">
        <v>139</v>
      </c>
      <c r="L126" s="36"/>
      <c r="M126" s="168" t="s">
        <v>1</v>
      </c>
      <c r="N126" s="169" t="s">
        <v>43</v>
      </c>
      <c r="O126" s="68"/>
      <c r="P126" s="170">
        <f>O126*H126</f>
        <v>0</v>
      </c>
      <c r="Q126" s="170">
        <v>0</v>
      </c>
      <c r="R126" s="170">
        <f>Q126*H126</f>
        <v>0</v>
      </c>
      <c r="S126" s="170">
        <v>0</v>
      </c>
      <c r="T126" s="171">
        <f>S126*H126</f>
        <v>0</v>
      </c>
      <c r="U126" s="31"/>
      <c r="V126" s="31"/>
      <c r="W126" s="31"/>
      <c r="X126" s="31"/>
      <c r="Y126" s="31"/>
      <c r="Z126" s="31"/>
      <c r="AA126" s="31"/>
      <c r="AB126" s="31"/>
      <c r="AC126" s="31"/>
      <c r="AD126" s="31"/>
      <c r="AE126" s="31"/>
      <c r="AR126" s="172" t="s">
        <v>140</v>
      </c>
      <c r="AT126" s="172" t="s">
        <v>135</v>
      </c>
      <c r="AU126" s="172" t="s">
        <v>78</v>
      </c>
      <c r="AY126" s="14" t="s">
        <v>141</v>
      </c>
      <c r="BE126" s="173">
        <f>IF(N126="základní",J126,0)</f>
        <v>0</v>
      </c>
      <c r="BF126" s="173">
        <f>IF(N126="snížená",J126,0)</f>
        <v>0</v>
      </c>
      <c r="BG126" s="173">
        <f>IF(N126="zákl. přenesená",J126,0)</f>
        <v>0</v>
      </c>
      <c r="BH126" s="173">
        <f>IF(N126="sníž. přenesená",J126,0)</f>
        <v>0</v>
      </c>
      <c r="BI126" s="173">
        <f>IF(N126="nulová",J126,0)</f>
        <v>0</v>
      </c>
      <c r="BJ126" s="14" t="s">
        <v>86</v>
      </c>
      <c r="BK126" s="173">
        <f>ROUND(I126*H126,2)</f>
        <v>0</v>
      </c>
      <c r="BL126" s="14" t="s">
        <v>140</v>
      </c>
      <c r="BM126" s="172" t="s">
        <v>3754</v>
      </c>
    </row>
    <row r="127" spans="1:65" s="2" customFormat="1" ht="48.75">
      <c r="A127" s="31"/>
      <c r="B127" s="32"/>
      <c r="C127" s="33"/>
      <c r="D127" s="174" t="s">
        <v>143</v>
      </c>
      <c r="E127" s="33"/>
      <c r="F127" s="175" t="s">
        <v>3755</v>
      </c>
      <c r="G127" s="33"/>
      <c r="H127" s="33"/>
      <c r="I127" s="176"/>
      <c r="J127" s="33"/>
      <c r="K127" s="33"/>
      <c r="L127" s="36"/>
      <c r="M127" s="177"/>
      <c r="N127" s="178"/>
      <c r="O127" s="68"/>
      <c r="P127" s="68"/>
      <c r="Q127" s="68"/>
      <c r="R127" s="68"/>
      <c r="S127" s="68"/>
      <c r="T127" s="69"/>
      <c r="U127" s="31"/>
      <c r="V127" s="31"/>
      <c r="W127" s="31"/>
      <c r="X127" s="31"/>
      <c r="Y127" s="31"/>
      <c r="Z127" s="31"/>
      <c r="AA127" s="31"/>
      <c r="AB127" s="31"/>
      <c r="AC127" s="31"/>
      <c r="AD127" s="31"/>
      <c r="AE127" s="31"/>
      <c r="AT127" s="14" t="s">
        <v>143</v>
      </c>
      <c r="AU127" s="14" t="s">
        <v>78</v>
      </c>
    </row>
    <row r="128" spans="1:65" s="2" customFormat="1" ht="24.2" customHeight="1">
      <c r="A128" s="31"/>
      <c r="B128" s="32"/>
      <c r="C128" s="161" t="s">
        <v>159</v>
      </c>
      <c r="D128" s="161" t="s">
        <v>135</v>
      </c>
      <c r="E128" s="162" t="s">
        <v>3756</v>
      </c>
      <c r="F128" s="163" t="s">
        <v>3757</v>
      </c>
      <c r="G128" s="164" t="s">
        <v>147</v>
      </c>
      <c r="H128" s="165">
        <v>8</v>
      </c>
      <c r="I128" s="166"/>
      <c r="J128" s="167">
        <f>ROUND(I128*H128,2)</f>
        <v>0</v>
      </c>
      <c r="K128" s="163" t="s">
        <v>139</v>
      </c>
      <c r="L128" s="36"/>
      <c r="M128" s="168" t="s">
        <v>1</v>
      </c>
      <c r="N128" s="169" t="s">
        <v>43</v>
      </c>
      <c r="O128" s="68"/>
      <c r="P128" s="170">
        <f>O128*H128</f>
        <v>0</v>
      </c>
      <c r="Q128" s="170">
        <v>0</v>
      </c>
      <c r="R128" s="170">
        <f>Q128*H128</f>
        <v>0</v>
      </c>
      <c r="S128" s="170">
        <v>0</v>
      </c>
      <c r="T128" s="171">
        <f>S128*H128</f>
        <v>0</v>
      </c>
      <c r="U128" s="31"/>
      <c r="V128" s="31"/>
      <c r="W128" s="31"/>
      <c r="X128" s="31"/>
      <c r="Y128" s="31"/>
      <c r="Z128" s="31"/>
      <c r="AA128" s="31"/>
      <c r="AB128" s="31"/>
      <c r="AC128" s="31"/>
      <c r="AD128" s="31"/>
      <c r="AE128" s="31"/>
      <c r="AR128" s="172" t="s">
        <v>140</v>
      </c>
      <c r="AT128" s="172" t="s">
        <v>135</v>
      </c>
      <c r="AU128" s="172" t="s">
        <v>78</v>
      </c>
      <c r="AY128" s="14" t="s">
        <v>141</v>
      </c>
      <c r="BE128" s="173">
        <f>IF(N128="základní",J128,0)</f>
        <v>0</v>
      </c>
      <c r="BF128" s="173">
        <f>IF(N128="snížená",J128,0)</f>
        <v>0</v>
      </c>
      <c r="BG128" s="173">
        <f>IF(N128="zákl. přenesená",J128,0)</f>
        <v>0</v>
      </c>
      <c r="BH128" s="173">
        <f>IF(N128="sníž. přenesená",J128,0)</f>
        <v>0</v>
      </c>
      <c r="BI128" s="173">
        <f>IF(N128="nulová",J128,0)</f>
        <v>0</v>
      </c>
      <c r="BJ128" s="14" t="s">
        <v>86</v>
      </c>
      <c r="BK128" s="173">
        <f>ROUND(I128*H128,2)</f>
        <v>0</v>
      </c>
      <c r="BL128" s="14" t="s">
        <v>140</v>
      </c>
      <c r="BM128" s="172" t="s">
        <v>3758</v>
      </c>
    </row>
    <row r="129" spans="1:65" s="2" customFormat="1" ht="48.75">
      <c r="A129" s="31"/>
      <c r="B129" s="32"/>
      <c r="C129" s="33"/>
      <c r="D129" s="174" t="s">
        <v>143</v>
      </c>
      <c r="E129" s="33"/>
      <c r="F129" s="175" t="s">
        <v>3759</v>
      </c>
      <c r="G129" s="33"/>
      <c r="H129" s="33"/>
      <c r="I129" s="176"/>
      <c r="J129" s="33"/>
      <c r="K129" s="33"/>
      <c r="L129" s="36"/>
      <c r="M129" s="177"/>
      <c r="N129" s="178"/>
      <c r="O129" s="68"/>
      <c r="P129" s="68"/>
      <c r="Q129" s="68"/>
      <c r="R129" s="68"/>
      <c r="S129" s="68"/>
      <c r="T129" s="69"/>
      <c r="U129" s="31"/>
      <c r="V129" s="31"/>
      <c r="W129" s="31"/>
      <c r="X129" s="31"/>
      <c r="Y129" s="31"/>
      <c r="Z129" s="31"/>
      <c r="AA129" s="31"/>
      <c r="AB129" s="31"/>
      <c r="AC129" s="31"/>
      <c r="AD129" s="31"/>
      <c r="AE129" s="31"/>
      <c r="AT129" s="14" t="s">
        <v>143</v>
      </c>
      <c r="AU129" s="14" t="s">
        <v>78</v>
      </c>
    </row>
    <row r="130" spans="1:65" s="2" customFormat="1" ht="24.2" customHeight="1">
      <c r="A130" s="31"/>
      <c r="B130" s="32"/>
      <c r="C130" s="161" t="s">
        <v>164</v>
      </c>
      <c r="D130" s="161" t="s">
        <v>135</v>
      </c>
      <c r="E130" s="162" t="s">
        <v>3760</v>
      </c>
      <c r="F130" s="163" t="s">
        <v>3761</v>
      </c>
      <c r="G130" s="164" t="s">
        <v>147</v>
      </c>
      <c r="H130" s="165">
        <v>8</v>
      </c>
      <c r="I130" s="166"/>
      <c r="J130" s="167">
        <f>ROUND(I130*H130,2)</f>
        <v>0</v>
      </c>
      <c r="K130" s="163" t="s">
        <v>139</v>
      </c>
      <c r="L130" s="36"/>
      <c r="M130" s="168" t="s">
        <v>1</v>
      </c>
      <c r="N130" s="169" t="s">
        <v>43</v>
      </c>
      <c r="O130" s="68"/>
      <c r="P130" s="170">
        <f>O130*H130</f>
        <v>0</v>
      </c>
      <c r="Q130" s="170">
        <v>0</v>
      </c>
      <c r="R130" s="170">
        <f>Q130*H130</f>
        <v>0</v>
      </c>
      <c r="S130" s="170">
        <v>0</v>
      </c>
      <c r="T130" s="171">
        <f>S130*H130</f>
        <v>0</v>
      </c>
      <c r="U130" s="31"/>
      <c r="V130" s="31"/>
      <c r="W130" s="31"/>
      <c r="X130" s="31"/>
      <c r="Y130" s="31"/>
      <c r="Z130" s="31"/>
      <c r="AA130" s="31"/>
      <c r="AB130" s="31"/>
      <c r="AC130" s="31"/>
      <c r="AD130" s="31"/>
      <c r="AE130" s="31"/>
      <c r="AR130" s="172" t="s">
        <v>140</v>
      </c>
      <c r="AT130" s="172" t="s">
        <v>135</v>
      </c>
      <c r="AU130" s="172" t="s">
        <v>78</v>
      </c>
      <c r="AY130" s="14" t="s">
        <v>141</v>
      </c>
      <c r="BE130" s="173">
        <f>IF(N130="základní",J130,0)</f>
        <v>0</v>
      </c>
      <c r="BF130" s="173">
        <f>IF(N130="snížená",J130,0)</f>
        <v>0</v>
      </c>
      <c r="BG130" s="173">
        <f>IF(N130="zákl. přenesená",J130,0)</f>
        <v>0</v>
      </c>
      <c r="BH130" s="173">
        <f>IF(N130="sníž. přenesená",J130,0)</f>
        <v>0</v>
      </c>
      <c r="BI130" s="173">
        <f>IF(N130="nulová",J130,0)</f>
        <v>0</v>
      </c>
      <c r="BJ130" s="14" t="s">
        <v>86</v>
      </c>
      <c r="BK130" s="173">
        <f>ROUND(I130*H130,2)</f>
        <v>0</v>
      </c>
      <c r="BL130" s="14" t="s">
        <v>140</v>
      </c>
      <c r="BM130" s="172" t="s">
        <v>3762</v>
      </c>
    </row>
    <row r="131" spans="1:65" s="2" customFormat="1" ht="48.75">
      <c r="A131" s="31"/>
      <c r="B131" s="32"/>
      <c r="C131" s="33"/>
      <c r="D131" s="174" t="s">
        <v>143</v>
      </c>
      <c r="E131" s="33"/>
      <c r="F131" s="175" t="s">
        <v>3763</v>
      </c>
      <c r="G131" s="33"/>
      <c r="H131" s="33"/>
      <c r="I131" s="176"/>
      <c r="J131" s="33"/>
      <c r="K131" s="33"/>
      <c r="L131" s="36"/>
      <c r="M131" s="177"/>
      <c r="N131" s="178"/>
      <c r="O131" s="68"/>
      <c r="P131" s="68"/>
      <c r="Q131" s="68"/>
      <c r="R131" s="68"/>
      <c r="S131" s="68"/>
      <c r="T131" s="69"/>
      <c r="U131" s="31"/>
      <c r="V131" s="31"/>
      <c r="W131" s="31"/>
      <c r="X131" s="31"/>
      <c r="Y131" s="31"/>
      <c r="Z131" s="31"/>
      <c r="AA131" s="31"/>
      <c r="AB131" s="31"/>
      <c r="AC131" s="31"/>
      <c r="AD131" s="31"/>
      <c r="AE131" s="31"/>
      <c r="AT131" s="14" t="s">
        <v>143</v>
      </c>
      <c r="AU131" s="14" t="s">
        <v>78</v>
      </c>
    </row>
    <row r="132" spans="1:65" s="2" customFormat="1" ht="24.2" customHeight="1">
      <c r="A132" s="31"/>
      <c r="B132" s="32"/>
      <c r="C132" s="161" t="s">
        <v>169</v>
      </c>
      <c r="D132" s="161" t="s">
        <v>135</v>
      </c>
      <c r="E132" s="162" t="s">
        <v>3764</v>
      </c>
      <c r="F132" s="163" t="s">
        <v>3765</v>
      </c>
      <c r="G132" s="164" t="s">
        <v>147</v>
      </c>
      <c r="H132" s="165">
        <v>40</v>
      </c>
      <c r="I132" s="166"/>
      <c r="J132" s="167">
        <f>ROUND(I132*H132,2)</f>
        <v>0</v>
      </c>
      <c r="K132" s="163" t="s">
        <v>139</v>
      </c>
      <c r="L132" s="36"/>
      <c r="M132" s="168" t="s">
        <v>1</v>
      </c>
      <c r="N132" s="169" t="s">
        <v>43</v>
      </c>
      <c r="O132" s="68"/>
      <c r="P132" s="170">
        <f>O132*H132</f>
        <v>0</v>
      </c>
      <c r="Q132" s="170">
        <v>0</v>
      </c>
      <c r="R132" s="170">
        <f>Q132*H132</f>
        <v>0</v>
      </c>
      <c r="S132" s="170">
        <v>0</v>
      </c>
      <c r="T132" s="171">
        <f>S132*H132</f>
        <v>0</v>
      </c>
      <c r="U132" s="31"/>
      <c r="V132" s="31"/>
      <c r="W132" s="31"/>
      <c r="X132" s="31"/>
      <c r="Y132" s="31"/>
      <c r="Z132" s="31"/>
      <c r="AA132" s="31"/>
      <c r="AB132" s="31"/>
      <c r="AC132" s="31"/>
      <c r="AD132" s="31"/>
      <c r="AE132" s="31"/>
      <c r="AR132" s="172" t="s">
        <v>140</v>
      </c>
      <c r="AT132" s="172" t="s">
        <v>135</v>
      </c>
      <c r="AU132" s="172" t="s">
        <v>78</v>
      </c>
      <c r="AY132" s="14" t="s">
        <v>141</v>
      </c>
      <c r="BE132" s="173">
        <f>IF(N132="základní",J132,0)</f>
        <v>0</v>
      </c>
      <c r="BF132" s="173">
        <f>IF(N132="snížená",J132,0)</f>
        <v>0</v>
      </c>
      <c r="BG132" s="173">
        <f>IF(N132="zákl. přenesená",J132,0)</f>
        <v>0</v>
      </c>
      <c r="BH132" s="173">
        <f>IF(N132="sníž. přenesená",J132,0)</f>
        <v>0</v>
      </c>
      <c r="BI132" s="173">
        <f>IF(N132="nulová",J132,0)</f>
        <v>0</v>
      </c>
      <c r="BJ132" s="14" t="s">
        <v>86</v>
      </c>
      <c r="BK132" s="173">
        <f>ROUND(I132*H132,2)</f>
        <v>0</v>
      </c>
      <c r="BL132" s="14" t="s">
        <v>140</v>
      </c>
      <c r="BM132" s="172" t="s">
        <v>3766</v>
      </c>
    </row>
    <row r="133" spans="1:65" s="2" customFormat="1" ht="58.5">
      <c r="A133" s="31"/>
      <c r="B133" s="32"/>
      <c r="C133" s="33"/>
      <c r="D133" s="174" t="s">
        <v>143</v>
      </c>
      <c r="E133" s="33"/>
      <c r="F133" s="175" t="s">
        <v>3767</v>
      </c>
      <c r="G133" s="33"/>
      <c r="H133" s="33"/>
      <c r="I133" s="176"/>
      <c r="J133" s="33"/>
      <c r="K133" s="33"/>
      <c r="L133" s="36"/>
      <c r="M133" s="177"/>
      <c r="N133" s="178"/>
      <c r="O133" s="68"/>
      <c r="P133" s="68"/>
      <c r="Q133" s="68"/>
      <c r="R133" s="68"/>
      <c r="S133" s="68"/>
      <c r="T133" s="69"/>
      <c r="U133" s="31"/>
      <c r="V133" s="31"/>
      <c r="W133" s="31"/>
      <c r="X133" s="31"/>
      <c r="Y133" s="31"/>
      <c r="Z133" s="31"/>
      <c r="AA133" s="31"/>
      <c r="AB133" s="31"/>
      <c r="AC133" s="31"/>
      <c r="AD133" s="31"/>
      <c r="AE133" s="31"/>
      <c r="AT133" s="14" t="s">
        <v>143</v>
      </c>
      <c r="AU133" s="14" t="s">
        <v>78</v>
      </c>
    </row>
    <row r="134" spans="1:65" s="2" customFormat="1" ht="24.2" customHeight="1">
      <c r="A134" s="31"/>
      <c r="B134" s="32"/>
      <c r="C134" s="161" t="s">
        <v>175</v>
      </c>
      <c r="D134" s="161" t="s">
        <v>135</v>
      </c>
      <c r="E134" s="162" t="s">
        <v>3768</v>
      </c>
      <c r="F134" s="163" t="s">
        <v>3769</v>
      </c>
      <c r="G134" s="164" t="s">
        <v>147</v>
      </c>
      <c r="H134" s="165">
        <v>8</v>
      </c>
      <c r="I134" s="166"/>
      <c r="J134" s="167">
        <f>ROUND(I134*H134,2)</f>
        <v>0</v>
      </c>
      <c r="K134" s="163" t="s">
        <v>139</v>
      </c>
      <c r="L134" s="36"/>
      <c r="M134" s="168" t="s">
        <v>1</v>
      </c>
      <c r="N134" s="169" t="s">
        <v>43</v>
      </c>
      <c r="O134" s="68"/>
      <c r="P134" s="170">
        <f>O134*H134</f>
        <v>0</v>
      </c>
      <c r="Q134" s="170">
        <v>0</v>
      </c>
      <c r="R134" s="170">
        <f>Q134*H134</f>
        <v>0</v>
      </c>
      <c r="S134" s="170">
        <v>0</v>
      </c>
      <c r="T134" s="171">
        <f>S134*H134</f>
        <v>0</v>
      </c>
      <c r="U134" s="31"/>
      <c r="V134" s="31"/>
      <c r="W134" s="31"/>
      <c r="X134" s="31"/>
      <c r="Y134" s="31"/>
      <c r="Z134" s="31"/>
      <c r="AA134" s="31"/>
      <c r="AB134" s="31"/>
      <c r="AC134" s="31"/>
      <c r="AD134" s="31"/>
      <c r="AE134" s="31"/>
      <c r="AR134" s="172" t="s">
        <v>140</v>
      </c>
      <c r="AT134" s="172" t="s">
        <v>135</v>
      </c>
      <c r="AU134" s="172" t="s">
        <v>78</v>
      </c>
      <c r="AY134" s="14" t="s">
        <v>141</v>
      </c>
      <c r="BE134" s="173">
        <f>IF(N134="základní",J134,0)</f>
        <v>0</v>
      </c>
      <c r="BF134" s="173">
        <f>IF(N134="snížená",J134,0)</f>
        <v>0</v>
      </c>
      <c r="BG134" s="173">
        <f>IF(N134="zákl. přenesená",J134,0)</f>
        <v>0</v>
      </c>
      <c r="BH134" s="173">
        <f>IF(N134="sníž. přenesená",J134,0)</f>
        <v>0</v>
      </c>
      <c r="BI134" s="173">
        <f>IF(N134="nulová",J134,0)</f>
        <v>0</v>
      </c>
      <c r="BJ134" s="14" t="s">
        <v>86</v>
      </c>
      <c r="BK134" s="173">
        <f>ROUND(I134*H134,2)</f>
        <v>0</v>
      </c>
      <c r="BL134" s="14" t="s">
        <v>140</v>
      </c>
      <c r="BM134" s="172" t="s">
        <v>3770</v>
      </c>
    </row>
    <row r="135" spans="1:65" s="2" customFormat="1" ht="58.5">
      <c r="A135" s="31"/>
      <c r="B135" s="32"/>
      <c r="C135" s="33"/>
      <c r="D135" s="174" t="s">
        <v>143</v>
      </c>
      <c r="E135" s="33"/>
      <c r="F135" s="175" t="s">
        <v>3771</v>
      </c>
      <c r="G135" s="33"/>
      <c r="H135" s="33"/>
      <c r="I135" s="176"/>
      <c r="J135" s="33"/>
      <c r="K135" s="33"/>
      <c r="L135" s="36"/>
      <c r="M135" s="177"/>
      <c r="N135" s="178"/>
      <c r="O135" s="68"/>
      <c r="P135" s="68"/>
      <c r="Q135" s="68"/>
      <c r="R135" s="68"/>
      <c r="S135" s="68"/>
      <c r="T135" s="69"/>
      <c r="U135" s="31"/>
      <c r="V135" s="31"/>
      <c r="W135" s="31"/>
      <c r="X135" s="31"/>
      <c r="Y135" s="31"/>
      <c r="Z135" s="31"/>
      <c r="AA135" s="31"/>
      <c r="AB135" s="31"/>
      <c r="AC135" s="31"/>
      <c r="AD135" s="31"/>
      <c r="AE135" s="31"/>
      <c r="AT135" s="14" t="s">
        <v>143</v>
      </c>
      <c r="AU135" s="14" t="s">
        <v>78</v>
      </c>
    </row>
    <row r="136" spans="1:65" s="2" customFormat="1" ht="24.2" customHeight="1">
      <c r="A136" s="31"/>
      <c r="B136" s="32"/>
      <c r="C136" s="161" t="s">
        <v>180</v>
      </c>
      <c r="D136" s="161" t="s">
        <v>135</v>
      </c>
      <c r="E136" s="162" t="s">
        <v>3772</v>
      </c>
      <c r="F136" s="163" t="s">
        <v>3773</v>
      </c>
      <c r="G136" s="164" t="s">
        <v>147</v>
      </c>
      <c r="H136" s="165">
        <v>8</v>
      </c>
      <c r="I136" s="166"/>
      <c r="J136" s="167">
        <f>ROUND(I136*H136,2)</f>
        <v>0</v>
      </c>
      <c r="K136" s="163" t="s">
        <v>139</v>
      </c>
      <c r="L136" s="36"/>
      <c r="M136" s="168" t="s">
        <v>1</v>
      </c>
      <c r="N136" s="169" t="s">
        <v>43</v>
      </c>
      <c r="O136" s="68"/>
      <c r="P136" s="170">
        <f>O136*H136</f>
        <v>0</v>
      </c>
      <c r="Q136" s="170">
        <v>0</v>
      </c>
      <c r="R136" s="170">
        <f>Q136*H136</f>
        <v>0</v>
      </c>
      <c r="S136" s="170">
        <v>0</v>
      </c>
      <c r="T136" s="171">
        <f>S136*H136</f>
        <v>0</v>
      </c>
      <c r="U136" s="31"/>
      <c r="V136" s="31"/>
      <c r="W136" s="31"/>
      <c r="X136" s="31"/>
      <c r="Y136" s="31"/>
      <c r="Z136" s="31"/>
      <c r="AA136" s="31"/>
      <c r="AB136" s="31"/>
      <c r="AC136" s="31"/>
      <c r="AD136" s="31"/>
      <c r="AE136" s="31"/>
      <c r="AR136" s="172" t="s">
        <v>140</v>
      </c>
      <c r="AT136" s="172" t="s">
        <v>135</v>
      </c>
      <c r="AU136" s="172" t="s">
        <v>78</v>
      </c>
      <c r="AY136" s="14" t="s">
        <v>141</v>
      </c>
      <c r="BE136" s="173">
        <f>IF(N136="základní",J136,0)</f>
        <v>0</v>
      </c>
      <c r="BF136" s="173">
        <f>IF(N136="snížená",J136,0)</f>
        <v>0</v>
      </c>
      <c r="BG136" s="173">
        <f>IF(N136="zákl. přenesená",J136,0)</f>
        <v>0</v>
      </c>
      <c r="BH136" s="173">
        <f>IF(N136="sníž. přenesená",J136,0)</f>
        <v>0</v>
      </c>
      <c r="BI136" s="173">
        <f>IF(N136="nulová",J136,0)</f>
        <v>0</v>
      </c>
      <c r="BJ136" s="14" t="s">
        <v>86</v>
      </c>
      <c r="BK136" s="173">
        <f>ROUND(I136*H136,2)</f>
        <v>0</v>
      </c>
      <c r="BL136" s="14" t="s">
        <v>140</v>
      </c>
      <c r="BM136" s="172" t="s">
        <v>3774</v>
      </c>
    </row>
    <row r="137" spans="1:65" s="2" customFormat="1" ht="58.5">
      <c r="A137" s="31"/>
      <c r="B137" s="32"/>
      <c r="C137" s="33"/>
      <c r="D137" s="174" t="s">
        <v>143</v>
      </c>
      <c r="E137" s="33"/>
      <c r="F137" s="175" t="s">
        <v>3775</v>
      </c>
      <c r="G137" s="33"/>
      <c r="H137" s="33"/>
      <c r="I137" s="176"/>
      <c r="J137" s="33"/>
      <c r="K137" s="33"/>
      <c r="L137" s="36"/>
      <c r="M137" s="177"/>
      <c r="N137" s="178"/>
      <c r="O137" s="68"/>
      <c r="P137" s="68"/>
      <c r="Q137" s="68"/>
      <c r="R137" s="68"/>
      <c r="S137" s="68"/>
      <c r="T137" s="69"/>
      <c r="U137" s="31"/>
      <c r="V137" s="31"/>
      <c r="W137" s="31"/>
      <c r="X137" s="31"/>
      <c r="Y137" s="31"/>
      <c r="Z137" s="31"/>
      <c r="AA137" s="31"/>
      <c r="AB137" s="31"/>
      <c r="AC137" s="31"/>
      <c r="AD137" s="31"/>
      <c r="AE137" s="31"/>
      <c r="AT137" s="14" t="s">
        <v>143</v>
      </c>
      <c r="AU137" s="14" t="s">
        <v>78</v>
      </c>
    </row>
    <row r="138" spans="1:65" s="2" customFormat="1" ht="44.25" customHeight="1">
      <c r="A138" s="31"/>
      <c r="B138" s="32"/>
      <c r="C138" s="161" t="s">
        <v>300</v>
      </c>
      <c r="D138" s="161" t="s">
        <v>135</v>
      </c>
      <c r="E138" s="162" t="s">
        <v>3776</v>
      </c>
      <c r="F138" s="163" t="s">
        <v>3777</v>
      </c>
      <c r="G138" s="164" t="s">
        <v>147</v>
      </c>
      <c r="H138" s="165">
        <v>8</v>
      </c>
      <c r="I138" s="166"/>
      <c r="J138" s="167">
        <f>ROUND(I138*H138,2)</f>
        <v>0</v>
      </c>
      <c r="K138" s="163" t="s">
        <v>139</v>
      </c>
      <c r="L138" s="36"/>
      <c r="M138" s="168" t="s">
        <v>1</v>
      </c>
      <c r="N138" s="169" t="s">
        <v>43</v>
      </c>
      <c r="O138" s="68"/>
      <c r="P138" s="170">
        <f>O138*H138</f>
        <v>0</v>
      </c>
      <c r="Q138" s="170">
        <v>0</v>
      </c>
      <c r="R138" s="170">
        <f>Q138*H138</f>
        <v>0</v>
      </c>
      <c r="S138" s="170">
        <v>0</v>
      </c>
      <c r="T138" s="171">
        <f>S138*H138</f>
        <v>0</v>
      </c>
      <c r="U138" s="31"/>
      <c r="V138" s="31"/>
      <c r="W138" s="31"/>
      <c r="X138" s="31"/>
      <c r="Y138" s="31"/>
      <c r="Z138" s="31"/>
      <c r="AA138" s="31"/>
      <c r="AB138" s="31"/>
      <c r="AC138" s="31"/>
      <c r="AD138" s="31"/>
      <c r="AE138" s="31"/>
      <c r="AR138" s="172" t="s">
        <v>2955</v>
      </c>
      <c r="AT138" s="172" t="s">
        <v>135</v>
      </c>
      <c r="AU138" s="172" t="s">
        <v>78</v>
      </c>
      <c r="AY138" s="14" t="s">
        <v>141</v>
      </c>
      <c r="BE138" s="173">
        <f>IF(N138="základní",J138,0)</f>
        <v>0</v>
      </c>
      <c r="BF138" s="173">
        <f>IF(N138="snížená",J138,0)</f>
        <v>0</v>
      </c>
      <c r="BG138" s="173">
        <f>IF(N138="zákl. přenesená",J138,0)</f>
        <v>0</v>
      </c>
      <c r="BH138" s="173">
        <f>IF(N138="sníž. přenesená",J138,0)</f>
        <v>0</v>
      </c>
      <c r="BI138" s="173">
        <f>IF(N138="nulová",J138,0)</f>
        <v>0</v>
      </c>
      <c r="BJ138" s="14" t="s">
        <v>86</v>
      </c>
      <c r="BK138" s="173">
        <f>ROUND(I138*H138,2)</f>
        <v>0</v>
      </c>
      <c r="BL138" s="14" t="s">
        <v>2955</v>
      </c>
      <c r="BM138" s="172" t="s">
        <v>3778</v>
      </c>
    </row>
    <row r="139" spans="1:65" s="2" customFormat="1" ht="87.75">
      <c r="A139" s="31"/>
      <c r="B139" s="32"/>
      <c r="C139" s="33"/>
      <c r="D139" s="174" t="s">
        <v>143</v>
      </c>
      <c r="E139" s="33"/>
      <c r="F139" s="175" t="s">
        <v>3779</v>
      </c>
      <c r="G139" s="33"/>
      <c r="H139" s="33"/>
      <c r="I139" s="176"/>
      <c r="J139" s="33"/>
      <c r="K139" s="33"/>
      <c r="L139" s="36"/>
      <c r="M139" s="177"/>
      <c r="N139" s="178"/>
      <c r="O139" s="68"/>
      <c r="P139" s="68"/>
      <c r="Q139" s="68"/>
      <c r="R139" s="68"/>
      <c r="S139" s="68"/>
      <c r="T139" s="69"/>
      <c r="U139" s="31"/>
      <c r="V139" s="31"/>
      <c r="W139" s="31"/>
      <c r="X139" s="31"/>
      <c r="Y139" s="31"/>
      <c r="Z139" s="31"/>
      <c r="AA139" s="31"/>
      <c r="AB139" s="31"/>
      <c r="AC139" s="31"/>
      <c r="AD139" s="31"/>
      <c r="AE139" s="31"/>
      <c r="AT139" s="14" t="s">
        <v>143</v>
      </c>
      <c r="AU139" s="14" t="s">
        <v>78</v>
      </c>
    </row>
    <row r="140" spans="1:65" s="2" customFormat="1" ht="44.25" customHeight="1">
      <c r="A140" s="31"/>
      <c r="B140" s="32"/>
      <c r="C140" s="161" t="s">
        <v>305</v>
      </c>
      <c r="D140" s="161" t="s">
        <v>135</v>
      </c>
      <c r="E140" s="162" t="s">
        <v>3780</v>
      </c>
      <c r="F140" s="163" t="s">
        <v>3781</v>
      </c>
      <c r="G140" s="164" t="s">
        <v>147</v>
      </c>
      <c r="H140" s="165">
        <v>8</v>
      </c>
      <c r="I140" s="166"/>
      <c r="J140" s="167">
        <f>ROUND(I140*H140,2)</f>
        <v>0</v>
      </c>
      <c r="K140" s="163" t="s">
        <v>139</v>
      </c>
      <c r="L140" s="36"/>
      <c r="M140" s="168" t="s">
        <v>1</v>
      </c>
      <c r="N140" s="169" t="s">
        <v>43</v>
      </c>
      <c r="O140" s="68"/>
      <c r="P140" s="170">
        <f>O140*H140</f>
        <v>0</v>
      </c>
      <c r="Q140" s="170">
        <v>0</v>
      </c>
      <c r="R140" s="170">
        <f>Q140*H140</f>
        <v>0</v>
      </c>
      <c r="S140" s="170">
        <v>0</v>
      </c>
      <c r="T140" s="171">
        <f>S140*H140</f>
        <v>0</v>
      </c>
      <c r="U140" s="31"/>
      <c r="V140" s="31"/>
      <c r="W140" s="31"/>
      <c r="X140" s="31"/>
      <c r="Y140" s="31"/>
      <c r="Z140" s="31"/>
      <c r="AA140" s="31"/>
      <c r="AB140" s="31"/>
      <c r="AC140" s="31"/>
      <c r="AD140" s="31"/>
      <c r="AE140" s="31"/>
      <c r="AR140" s="172" t="s">
        <v>2955</v>
      </c>
      <c r="AT140" s="172" t="s">
        <v>135</v>
      </c>
      <c r="AU140" s="172" t="s">
        <v>78</v>
      </c>
      <c r="AY140" s="14" t="s">
        <v>141</v>
      </c>
      <c r="BE140" s="173">
        <f>IF(N140="základní",J140,0)</f>
        <v>0</v>
      </c>
      <c r="BF140" s="173">
        <f>IF(N140="snížená",J140,0)</f>
        <v>0</v>
      </c>
      <c r="BG140" s="173">
        <f>IF(N140="zákl. přenesená",J140,0)</f>
        <v>0</v>
      </c>
      <c r="BH140" s="173">
        <f>IF(N140="sníž. přenesená",J140,0)</f>
        <v>0</v>
      </c>
      <c r="BI140" s="173">
        <f>IF(N140="nulová",J140,0)</f>
        <v>0</v>
      </c>
      <c r="BJ140" s="14" t="s">
        <v>86</v>
      </c>
      <c r="BK140" s="173">
        <f>ROUND(I140*H140,2)</f>
        <v>0</v>
      </c>
      <c r="BL140" s="14" t="s">
        <v>2955</v>
      </c>
      <c r="BM140" s="172" t="s">
        <v>3782</v>
      </c>
    </row>
    <row r="141" spans="1:65" s="2" customFormat="1" ht="87.75">
      <c r="A141" s="31"/>
      <c r="B141" s="32"/>
      <c r="C141" s="33"/>
      <c r="D141" s="174" t="s">
        <v>143</v>
      </c>
      <c r="E141" s="33"/>
      <c r="F141" s="175" t="s">
        <v>3783</v>
      </c>
      <c r="G141" s="33"/>
      <c r="H141" s="33"/>
      <c r="I141" s="176"/>
      <c r="J141" s="33"/>
      <c r="K141" s="33"/>
      <c r="L141" s="36"/>
      <c r="M141" s="177"/>
      <c r="N141" s="178"/>
      <c r="O141" s="68"/>
      <c r="P141" s="68"/>
      <c r="Q141" s="68"/>
      <c r="R141" s="68"/>
      <c r="S141" s="68"/>
      <c r="T141" s="69"/>
      <c r="U141" s="31"/>
      <c r="V141" s="31"/>
      <c r="W141" s="31"/>
      <c r="X141" s="31"/>
      <c r="Y141" s="31"/>
      <c r="Z141" s="31"/>
      <c r="AA141" s="31"/>
      <c r="AB141" s="31"/>
      <c r="AC141" s="31"/>
      <c r="AD141" s="31"/>
      <c r="AE141" s="31"/>
      <c r="AT141" s="14" t="s">
        <v>143</v>
      </c>
      <c r="AU141" s="14" t="s">
        <v>78</v>
      </c>
    </row>
    <row r="142" spans="1:65" s="2" customFormat="1" ht="44.25" customHeight="1">
      <c r="A142" s="31"/>
      <c r="B142" s="32"/>
      <c r="C142" s="161" t="s">
        <v>310</v>
      </c>
      <c r="D142" s="161" t="s">
        <v>135</v>
      </c>
      <c r="E142" s="162" t="s">
        <v>3784</v>
      </c>
      <c r="F142" s="163" t="s">
        <v>3785</v>
      </c>
      <c r="G142" s="164" t="s">
        <v>147</v>
      </c>
      <c r="H142" s="165">
        <v>8</v>
      </c>
      <c r="I142" s="166"/>
      <c r="J142" s="167">
        <f>ROUND(I142*H142,2)</f>
        <v>0</v>
      </c>
      <c r="K142" s="163" t="s">
        <v>139</v>
      </c>
      <c r="L142" s="36"/>
      <c r="M142" s="168" t="s">
        <v>1</v>
      </c>
      <c r="N142" s="169" t="s">
        <v>43</v>
      </c>
      <c r="O142" s="68"/>
      <c r="P142" s="170">
        <f>O142*H142</f>
        <v>0</v>
      </c>
      <c r="Q142" s="170">
        <v>0</v>
      </c>
      <c r="R142" s="170">
        <f>Q142*H142</f>
        <v>0</v>
      </c>
      <c r="S142" s="170">
        <v>0</v>
      </c>
      <c r="T142" s="171">
        <f>S142*H142</f>
        <v>0</v>
      </c>
      <c r="U142" s="31"/>
      <c r="V142" s="31"/>
      <c r="W142" s="31"/>
      <c r="X142" s="31"/>
      <c r="Y142" s="31"/>
      <c r="Z142" s="31"/>
      <c r="AA142" s="31"/>
      <c r="AB142" s="31"/>
      <c r="AC142" s="31"/>
      <c r="AD142" s="31"/>
      <c r="AE142" s="31"/>
      <c r="AR142" s="172" t="s">
        <v>2955</v>
      </c>
      <c r="AT142" s="172" t="s">
        <v>135</v>
      </c>
      <c r="AU142" s="172" t="s">
        <v>78</v>
      </c>
      <c r="AY142" s="14" t="s">
        <v>141</v>
      </c>
      <c r="BE142" s="173">
        <f>IF(N142="základní",J142,0)</f>
        <v>0</v>
      </c>
      <c r="BF142" s="173">
        <f>IF(N142="snížená",J142,0)</f>
        <v>0</v>
      </c>
      <c r="BG142" s="173">
        <f>IF(N142="zákl. přenesená",J142,0)</f>
        <v>0</v>
      </c>
      <c r="BH142" s="173">
        <f>IF(N142="sníž. přenesená",J142,0)</f>
        <v>0</v>
      </c>
      <c r="BI142" s="173">
        <f>IF(N142="nulová",J142,0)</f>
        <v>0</v>
      </c>
      <c r="BJ142" s="14" t="s">
        <v>86</v>
      </c>
      <c r="BK142" s="173">
        <f>ROUND(I142*H142,2)</f>
        <v>0</v>
      </c>
      <c r="BL142" s="14" t="s">
        <v>2955</v>
      </c>
      <c r="BM142" s="172" t="s">
        <v>3786</v>
      </c>
    </row>
    <row r="143" spans="1:65" s="2" customFormat="1" ht="87.75">
      <c r="A143" s="31"/>
      <c r="B143" s="32"/>
      <c r="C143" s="33"/>
      <c r="D143" s="174" t="s">
        <v>143</v>
      </c>
      <c r="E143" s="33"/>
      <c r="F143" s="175" t="s">
        <v>3787</v>
      </c>
      <c r="G143" s="33"/>
      <c r="H143" s="33"/>
      <c r="I143" s="176"/>
      <c r="J143" s="33"/>
      <c r="K143" s="33"/>
      <c r="L143" s="36"/>
      <c r="M143" s="177"/>
      <c r="N143" s="178"/>
      <c r="O143" s="68"/>
      <c r="P143" s="68"/>
      <c r="Q143" s="68"/>
      <c r="R143" s="68"/>
      <c r="S143" s="68"/>
      <c r="T143" s="69"/>
      <c r="U143" s="31"/>
      <c r="V143" s="31"/>
      <c r="W143" s="31"/>
      <c r="X143" s="31"/>
      <c r="Y143" s="31"/>
      <c r="Z143" s="31"/>
      <c r="AA143" s="31"/>
      <c r="AB143" s="31"/>
      <c r="AC143" s="31"/>
      <c r="AD143" s="31"/>
      <c r="AE143" s="31"/>
      <c r="AT143" s="14" t="s">
        <v>143</v>
      </c>
      <c r="AU143" s="14" t="s">
        <v>78</v>
      </c>
    </row>
    <row r="144" spans="1:65" s="2" customFormat="1" ht="44.25" customHeight="1">
      <c r="A144" s="31"/>
      <c r="B144" s="32"/>
      <c r="C144" s="161" t="s">
        <v>315</v>
      </c>
      <c r="D144" s="161" t="s">
        <v>135</v>
      </c>
      <c r="E144" s="162" t="s">
        <v>3788</v>
      </c>
      <c r="F144" s="163" t="s">
        <v>3789</v>
      </c>
      <c r="G144" s="164" t="s">
        <v>147</v>
      </c>
      <c r="H144" s="165">
        <v>8</v>
      </c>
      <c r="I144" s="166"/>
      <c r="J144" s="167">
        <f>ROUND(I144*H144,2)</f>
        <v>0</v>
      </c>
      <c r="K144" s="163" t="s">
        <v>139</v>
      </c>
      <c r="L144" s="36"/>
      <c r="M144" s="168" t="s">
        <v>1</v>
      </c>
      <c r="N144" s="169" t="s">
        <v>43</v>
      </c>
      <c r="O144" s="68"/>
      <c r="P144" s="170">
        <f>O144*H144</f>
        <v>0</v>
      </c>
      <c r="Q144" s="170">
        <v>0</v>
      </c>
      <c r="R144" s="170">
        <f>Q144*H144</f>
        <v>0</v>
      </c>
      <c r="S144" s="170">
        <v>0</v>
      </c>
      <c r="T144" s="171">
        <f>S144*H144</f>
        <v>0</v>
      </c>
      <c r="U144" s="31"/>
      <c r="V144" s="31"/>
      <c r="W144" s="31"/>
      <c r="X144" s="31"/>
      <c r="Y144" s="31"/>
      <c r="Z144" s="31"/>
      <c r="AA144" s="31"/>
      <c r="AB144" s="31"/>
      <c r="AC144" s="31"/>
      <c r="AD144" s="31"/>
      <c r="AE144" s="31"/>
      <c r="AR144" s="172" t="s">
        <v>2955</v>
      </c>
      <c r="AT144" s="172" t="s">
        <v>135</v>
      </c>
      <c r="AU144" s="172" t="s">
        <v>78</v>
      </c>
      <c r="AY144" s="14" t="s">
        <v>141</v>
      </c>
      <c r="BE144" s="173">
        <f>IF(N144="základní",J144,0)</f>
        <v>0</v>
      </c>
      <c r="BF144" s="173">
        <f>IF(N144="snížená",J144,0)</f>
        <v>0</v>
      </c>
      <c r="BG144" s="173">
        <f>IF(N144="zákl. přenesená",J144,0)</f>
        <v>0</v>
      </c>
      <c r="BH144" s="173">
        <f>IF(N144="sníž. přenesená",J144,0)</f>
        <v>0</v>
      </c>
      <c r="BI144" s="173">
        <f>IF(N144="nulová",J144,0)</f>
        <v>0</v>
      </c>
      <c r="BJ144" s="14" t="s">
        <v>86</v>
      </c>
      <c r="BK144" s="173">
        <f>ROUND(I144*H144,2)</f>
        <v>0</v>
      </c>
      <c r="BL144" s="14" t="s">
        <v>2955</v>
      </c>
      <c r="BM144" s="172" t="s">
        <v>3790</v>
      </c>
    </row>
    <row r="145" spans="1:65" s="2" customFormat="1" ht="87.75">
      <c r="A145" s="31"/>
      <c r="B145" s="32"/>
      <c r="C145" s="33"/>
      <c r="D145" s="174" t="s">
        <v>143</v>
      </c>
      <c r="E145" s="33"/>
      <c r="F145" s="175" t="s">
        <v>3791</v>
      </c>
      <c r="G145" s="33"/>
      <c r="H145" s="33"/>
      <c r="I145" s="176"/>
      <c r="J145" s="33"/>
      <c r="K145" s="33"/>
      <c r="L145" s="36"/>
      <c r="M145" s="177"/>
      <c r="N145" s="178"/>
      <c r="O145" s="68"/>
      <c r="P145" s="68"/>
      <c r="Q145" s="68"/>
      <c r="R145" s="68"/>
      <c r="S145" s="68"/>
      <c r="T145" s="69"/>
      <c r="U145" s="31"/>
      <c r="V145" s="31"/>
      <c r="W145" s="31"/>
      <c r="X145" s="31"/>
      <c r="Y145" s="31"/>
      <c r="Z145" s="31"/>
      <c r="AA145" s="31"/>
      <c r="AB145" s="31"/>
      <c r="AC145" s="31"/>
      <c r="AD145" s="31"/>
      <c r="AE145" s="31"/>
      <c r="AT145" s="14" t="s">
        <v>143</v>
      </c>
      <c r="AU145" s="14" t="s">
        <v>78</v>
      </c>
    </row>
    <row r="146" spans="1:65" s="2" customFormat="1" ht="37.9" customHeight="1">
      <c r="A146" s="31"/>
      <c r="B146" s="32"/>
      <c r="C146" s="161" t="s">
        <v>320</v>
      </c>
      <c r="D146" s="161" t="s">
        <v>135</v>
      </c>
      <c r="E146" s="162" t="s">
        <v>3792</v>
      </c>
      <c r="F146" s="163" t="s">
        <v>3793</v>
      </c>
      <c r="G146" s="164" t="s">
        <v>147</v>
      </c>
      <c r="H146" s="165">
        <v>8</v>
      </c>
      <c r="I146" s="166"/>
      <c r="J146" s="167">
        <f>ROUND(I146*H146,2)</f>
        <v>0</v>
      </c>
      <c r="K146" s="163" t="s">
        <v>139</v>
      </c>
      <c r="L146" s="36"/>
      <c r="M146" s="168" t="s">
        <v>1</v>
      </c>
      <c r="N146" s="169" t="s">
        <v>43</v>
      </c>
      <c r="O146" s="68"/>
      <c r="P146" s="170">
        <f>O146*H146</f>
        <v>0</v>
      </c>
      <c r="Q146" s="170">
        <v>0</v>
      </c>
      <c r="R146" s="170">
        <f>Q146*H146</f>
        <v>0</v>
      </c>
      <c r="S146" s="170">
        <v>0</v>
      </c>
      <c r="T146" s="171">
        <f>S146*H146</f>
        <v>0</v>
      </c>
      <c r="U146" s="31"/>
      <c r="V146" s="31"/>
      <c r="W146" s="31"/>
      <c r="X146" s="31"/>
      <c r="Y146" s="31"/>
      <c r="Z146" s="31"/>
      <c r="AA146" s="31"/>
      <c r="AB146" s="31"/>
      <c r="AC146" s="31"/>
      <c r="AD146" s="31"/>
      <c r="AE146" s="31"/>
      <c r="AR146" s="172" t="s">
        <v>2955</v>
      </c>
      <c r="AT146" s="172" t="s">
        <v>135</v>
      </c>
      <c r="AU146" s="172" t="s">
        <v>78</v>
      </c>
      <c r="AY146" s="14" t="s">
        <v>141</v>
      </c>
      <c r="BE146" s="173">
        <f>IF(N146="základní",J146,0)</f>
        <v>0</v>
      </c>
      <c r="BF146" s="173">
        <f>IF(N146="snížená",J146,0)</f>
        <v>0</v>
      </c>
      <c r="BG146" s="173">
        <f>IF(N146="zákl. přenesená",J146,0)</f>
        <v>0</v>
      </c>
      <c r="BH146" s="173">
        <f>IF(N146="sníž. přenesená",J146,0)</f>
        <v>0</v>
      </c>
      <c r="BI146" s="173">
        <f>IF(N146="nulová",J146,0)</f>
        <v>0</v>
      </c>
      <c r="BJ146" s="14" t="s">
        <v>86</v>
      </c>
      <c r="BK146" s="173">
        <f>ROUND(I146*H146,2)</f>
        <v>0</v>
      </c>
      <c r="BL146" s="14" t="s">
        <v>2955</v>
      </c>
      <c r="BM146" s="172" t="s">
        <v>3794</v>
      </c>
    </row>
    <row r="147" spans="1:65" s="2" customFormat="1" ht="39">
      <c r="A147" s="31"/>
      <c r="B147" s="32"/>
      <c r="C147" s="33"/>
      <c r="D147" s="174" t="s">
        <v>143</v>
      </c>
      <c r="E147" s="33"/>
      <c r="F147" s="175" t="s">
        <v>3795</v>
      </c>
      <c r="G147" s="33"/>
      <c r="H147" s="33"/>
      <c r="I147" s="176"/>
      <c r="J147" s="33"/>
      <c r="K147" s="33"/>
      <c r="L147" s="36"/>
      <c r="M147" s="177"/>
      <c r="N147" s="178"/>
      <c r="O147" s="68"/>
      <c r="P147" s="68"/>
      <c r="Q147" s="68"/>
      <c r="R147" s="68"/>
      <c r="S147" s="68"/>
      <c r="T147" s="69"/>
      <c r="U147" s="31"/>
      <c r="V147" s="31"/>
      <c r="W147" s="31"/>
      <c r="X147" s="31"/>
      <c r="Y147" s="31"/>
      <c r="Z147" s="31"/>
      <c r="AA147" s="31"/>
      <c r="AB147" s="31"/>
      <c r="AC147" s="31"/>
      <c r="AD147" s="31"/>
      <c r="AE147" s="31"/>
      <c r="AT147" s="14" t="s">
        <v>143</v>
      </c>
      <c r="AU147" s="14" t="s">
        <v>78</v>
      </c>
    </row>
    <row r="148" spans="1:65" s="2" customFormat="1" ht="33" customHeight="1">
      <c r="A148" s="31"/>
      <c r="B148" s="32"/>
      <c r="C148" s="161" t="s">
        <v>325</v>
      </c>
      <c r="D148" s="161" t="s">
        <v>135</v>
      </c>
      <c r="E148" s="162" t="s">
        <v>3796</v>
      </c>
      <c r="F148" s="163" t="s">
        <v>3797</v>
      </c>
      <c r="G148" s="164" t="s">
        <v>147</v>
      </c>
      <c r="H148" s="165">
        <v>8</v>
      </c>
      <c r="I148" s="166"/>
      <c r="J148" s="167">
        <f>ROUND(I148*H148,2)</f>
        <v>0</v>
      </c>
      <c r="K148" s="163" t="s">
        <v>139</v>
      </c>
      <c r="L148" s="36"/>
      <c r="M148" s="168" t="s">
        <v>1</v>
      </c>
      <c r="N148" s="169" t="s">
        <v>43</v>
      </c>
      <c r="O148" s="68"/>
      <c r="P148" s="170">
        <f>O148*H148</f>
        <v>0</v>
      </c>
      <c r="Q148" s="170">
        <v>0</v>
      </c>
      <c r="R148" s="170">
        <f>Q148*H148</f>
        <v>0</v>
      </c>
      <c r="S148" s="170">
        <v>0</v>
      </c>
      <c r="T148" s="171">
        <f>S148*H148</f>
        <v>0</v>
      </c>
      <c r="U148" s="31"/>
      <c r="V148" s="31"/>
      <c r="W148" s="31"/>
      <c r="X148" s="31"/>
      <c r="Y148" s="31"/>
      <c r="Z148" s="31"/>
      <c r="AA148" s="31"/>
      <c r="AB148" s="31"/>
      <c r="AC148" s="31"/>
      <c r="AD148" s="31"/>
      <c r="AE148" s="31"/>
      <c r="AR148" s="172" t="s">
        <v>2955</v>
      </c>
      <c r="AT148" s="172" t="s">
        <v>135</v>
      </c>
      <c r="AU148" s="172" t="s">
        <v>78</v>
      </c>
      <c r="AY148" s="14" t="s">
        <v>141</v>
      </c>
      <c r="BE148" s="173">
        <f>IF(N148="základní",J148,0)</f>
        <v>0</v>
      </c>
      <c r="BF148" s="173">
        <f>IF(N148="snížená",J148,0)</f>
        <v>0</v>
      </c>
      <c r="BG148" s="173">
        <f>IF(N148="zákl. přenesená",J148,0)</f>
        <v>0</v>
      </c>
      <c r="BH148" s="173">
        <f>IF(N148="sníž. přenesená",J148,0)</f>
        <v>0</v>
      </c>
      <c r="BI148" s="173">
        <f>IF(N148="nulová",J148,0)</f>
        <v>0</v>
      </c>
      <c r="BJ148" s="14" t="s">
        <v>86</v>
      </c>
      <c r="BK148" s="173">
        <f>ROUND(I148*H148,2)</f>
        <v>0</v>
      </c>
      <c r="BL148" s="14" t="s">
        <v>2955</v>
      </c>
      <c r="BM148" s="172" t="s">
        <v>3798</v>
      </c>
    </row>
    <row r="149" spans="1:65" s="2" customFormat="1" ht="39">
      <c r="A149" s="31"/>
      <c r="B149" s="32"/>
      <c r="C149" s="33"/>
      <c r="D149" s="174" t="s">
        <v>143</v>
      </c>
      <c r="E149" s="33"/>
      <c r="F149" s="175" t="s">
        <v>3799</v>
      </c>
      <c r="G149" s="33"/>
      <c r="H149" s="33"/>
      <c r="I149" s="176"/>
      <c r="J149" s="33"/>
      <c r="K149" s="33"/>
      <c r="L149" s="36"/>
      <c r="M149" s="177"/>
      <c r="N149" s="178"/>
      <c r="O149" s="68"/>
      <c r="P149" s="68"/>
      <c r="Q149" s="68"/>
      <c r="R149" s="68"/>
      <c r="S149" s="68"/>
      <c r="T149" s="69"/>
      <c r="U149" s="31"/>
      <c r="V149" s="31"/>
      <c r="W149" s="31"/>
      <c r="X149" s="31"/>
      <c r="Y149" s="31"/>
      <c r="Z149" s="31"/>
      <c r="AA149" s="31"/>
      <c r="AB149" s="31"/>
      <c r="AC149" s="31"/>
      <c r="AD149" s="31"/>
      <c r="AE149" s="31"/>
      <c r="AT149" s="14" t="s">
        <v>143</v>
      </c>
      <c r="AU149" s="14" t="s">
        <v>78</v>
      </c>
    </row>
    <row r="150" spans="1:65" s="2" customFormat="1" ht="33" customHeight="1">
      <c r="A150" s="31"/>
      <c r="B150" s="32"/>
      <c r="C150" s="161" t="s">
        <v>330</v>
      </c>
      <c r="D150" s="161" t="s">
        <v>135</v>
      </c>
      <c r="E150" s="162" t="s">
        <v>3800</v>
      </c>
      <c r="F150" s="163" t="s">
        <v>3801</v>
      </c>
      <c r="G150" s="164" t="s">
        <v>147</v>
      </c>
      <c r="H150" s="165">
        <v>8</v>
      </c>
      <c r="I150" s="166"/>
      <c r="J150" s="167">
        <f>ROUND(I150*H150,2)</f>
        <v>0</v>
      </c>
      <c r="K150" s="163" t="s">
        <v>139</v>
      </c>
      <c r="L150" s="36"/>
      <c r="M150" s="168" t="s">
        <v>1</v>
      </c>
      <c r="N150" s="169" t="s">
        <v>43</v>
      </c>
      <c r="O150" s="68"/>
      <c r="P150" s="170">
        <f>O150*H150</f>
        <v>0</v>
      </c>
      <c r="Q150" s="170">
        <v>0</v>
      </c>
      <c r="R150" s="170">
        <f>Q150*H150</f>
        <v>0</v>
      </c>
      <c r="S150" s="170">
        <v>0</v>
      </c>
      <c r="T150" s="171">
        <f>S150*H150</f>
        <v>0</v>
      </c>
      <c r="U150" s="31"/>
      <c r="V150" s="31"/>
      <c r="W150" s="31"/>
      <c r="X150" s="31"/>
      <c r="Y150" s="31"/>
      <c r="Z150" s="31"/>
      <c r="AA150" s="31"/>
      <c r="AB150" s="31"/>
      <c r="AC150" s="31"/>
      <c r="AD150" s="31"/>
      <c r="AE150" s="31"/>
      <c r="AR150" s="172" t="s">
        <v>2955</v>
      </c>
      <c r="AT150" s="172" t="s">
        <v>135</v>
      </c>
      <c r="AU150" s="172" t="s">
        <v>78</v>
      </c>
      <c r="AY150" s="14" t="s">
        <v>141</v>
      </c>
      <c r="BE150" s="173">
        <f>IF(N150="základní",J150,0)</f>
        <v>0</v>
      </c>
      <c r="BF150" s="173">
        <f>IF(N150="snížená",J150,0)</f>
        <v>0</v>
      </c>
      <c r="BG150" s="173">
        <f>IF(N150="zákl. přenesená",J150,0)</f>
        <v>0</v>
      </c>
      <c r="BH150" s="173">
        <f>IF(N150="sníž. přenesená",J150,0)</f>
        <v>0</v>
      </c>
      <c r="BI150" s="173">
        <f>IF(N150="nulová",J150,0)</f>
        <v>0</v>
      </c>
      <c r="BJ150" s="14" t="s">
        <v>86</v>
      </c>
      <c r="BK150" s="173">
        <f>ROUND(I150*H150,2)</f>
        <v>0</v>
      </c>
      <c r="BL150" s="14" t="s">
        <v>2955</v>
      </c>
      <c r="BM150" s="172" t="s">
        <v>3802</v>
      </c>
    </row>
    <row r="151" spans="1:65" s="2" customFormat="1" ht="39">
      <c r="A151" s="31"/>
      <c r="B151" s="32"/>
      <c r="C151" s="33"/>
      <c r="D151" s="174" t="s">
        <v>143</v>
      </c>
      <c r="E151" s="33"/>
      <c r="F151" s="175" t="s">
        <v>3803</v>
      </c>
      <c r="G151" s="33"/>
      <c r="H151" s="33"/>
      <c r="I151" s="176"/>
      <c r="J151" s="33"/>
      <c r="K151" s="33"/>
      <c r="L151" s="36"/>
      <c r="M151" s="177"/>
      <c r="N151" s="178"/>
      <c r="O151" s="68"/>
      <c r="P151" s="68"/>
      <c r="Q151" s="68"/>
      <c r="R151" s="68"/>
      <c r="S151" s="68"/>
      <c r="T151" s="69"/>
      <c r="U151" s="31"/>
      <c r="V151" s="31"/>
      <c r="W151" s="31"/>
      <c r="X151" s="31"/>
      <c r="Y151" s="31"/>
      <c r="Z151" s="31"/>
      <c r="AA151" s="31"/>
      <c r="AB151" s="31"/>
      <c r="AC151" s="31"/>
      <c r="AD151" s="31"/>
      <c r="AE151" s="31"/>
      <c r="AT151" s="14" t="s">
        <v>143</v>
      </c>
      <c r="AU151" s="14" t="s">
        <v>78</v>
      </c>
    </row>
    <row r="152" spans="1:65" s="2" customFormat="1" ht="24.2" customHeight="1">
      <c r="A152" s="31"/>
      <c r="B152" s="32"/>
      <c r="C152" s="161" t="s">
        <v>335</v>
      </c>
      <c r="D152" s="161" t="s">
        <v>135</v>
      </c>
      <c r="E152" s="162" t="s">
        <v>3804</v>
      </c>
      <c r="F152" s="163" t="s">
        <v>3805</v>
      </c>
      <c r="G152" s="164" t="s">
        <v>147</v>
      </c>
      <c r="H152" s="165">
        <v>80</v>
      </c>
      <c r="I152" s="166"/>
      <c r="J152" s="167">
        <f>ROUND(I152*H152,2)</f>
        <v>0</v>
      </c>
      <c r="K152" s="163" t="s">
        <v>139</v>
      </c>
      <c r="L152" s="36"/>
      <c r="M152" s="168" t="s">
        <v>1</v>
      </c>
      <c r="N152" s="169" t="s">
        <v>43</v>
      </c>
      <c r="O152" s="68"/>
      <c r="P152" s="170">
        <f>O152*H152</f>
        <v>0</v>
      </c>
      <c r="Q152" s="170">
        <v>0</v>
      </c>
      <c r="R152" s="170">
        <f>Q152*H152</f>
        <v>0</v>
      </c>
      <c r="S152" s="170">
        <v>0</v>
      </c>
      <c r="T152" s="171">
        <f>S152*H152</f>
        <v>0</v>
      </c>
      <c r="U152" s="31"/>
      <c r="V152" s="31"/>
      <c r="W152" s="31"/>
      <c r="X152" s="31"/>
      <c r="Y152" s="31"/>
      <c r="Z152" s="31"/>
      <c r="AA152" s="31"/>
      <c r="AB152" s="31"/>
      <c r="AC152" s="31"/>
      <c r="AD152" s="31"/>
      <c r="AE152" s="31"/>
      <c r="AR152" s="172" t="s">
        <v>2955</v>
      </c>
      <c r="AT152" s="172" t="s">
        <v>135</v>
      </c>
      <c r="AU152" s="172" t="s">
        <v>78</v>
      </c>
      <c r="AY152" s="14" t="s">
        <v>141</v>
      </c>
      <c r="BE152" s="173">
        <f>IF(N152="základní",J152,0)</f>
        <v>0</v>
      </c>
      <c r="BF152" s="173">
        <f>IF(N152="snížená",J152,0)</f>
        <v>0</v>
      </c>
      <c r="BG152" s="173">
        <f>IF(N152="zákl. přenesená",J152,0)</f>
        <v>0</v>
      </c>
      <c r="BH152" s="173">
        <f>IF(N152="sníž. přenesená",J152,0)</f>
        <v>0</v>
      </c>
      <c r="BI152" s="173">
        <f>IF(N152="nulová",J152,0)</f>
        <v>0</v>
      </c>
      <c r="BJ152" s="14" t="s">
        <v>86</v>
      </c>
      <c r="BK152" s="173">
        <f>ROUND(I152*H152,2)</f>
        <v>0</v>
      </c>
      <c r="BL152" s="14" t="s">
        <v>2955</v>
      </c>
      <c r="BM152" s="172" t="s">
        <v>3806</v>
      </c>
    </row>
    <row r="153" spans="1:65" s="2" customFormat="1" ht="19.5">
      <c r="A153" s="31"/>
      <c r="B153" s="32"/>
      <c r="C153" s="33"/>
      <c r="D153" s="174" t="s">
        <v>143</v>
      </c>
      <c r="E153" s="33"/>
      <c r="F153" s="175" t="s">
        <v>3805</v>
      </c>
      <c r="G153" s="33"/>
      <c r="H153" s="33"/>
      <c r="I153" s="176"/>
      <c r="J153" s="33"/>
      <c r="K153" s="33"/>
      <c r="L153" s="36"/>
      <c r="M153" s="177"/>
      <c r="N153" s="178"/>
      <c r="O153" s="68"/>
      <c r="P153" s="68"/>
      <c r="Q153" s="68"/>
      <c r="R153" s="68"/>
      <c r="S153" s="68"/>
      <c r="T153" s="69"/>
      <c r="U153" s="31"/>
      <c r="V153" s="31"/>
      <c r="W153" s="31"/>
      <c r="X153" s="31"/>
      <c r="Y153" s="31"/>
      <c r="Z153" s="31"/>
      <c r="AA153" s="31"/>
      <c r="AB153" s="31"/>
      <c r="AC153" s="31"/>
      <c r="AD153" s="31"/>
      <c r="AE153" s="31"/>
      <c r="AT153" s="14" t="s">
        <v>143</v>
      </c>
      <c r="AU153" s="14" t="s">
        <v>78</v>
      </c>
    </row>
    <row r="154" spans="1:65" s="2" customFormat="1" ht="37.9" customHeight="1">
      <c r="A154" s="31"/>
      <c r="B154" s="32"/>
      <c r="C154" s="161" t="s">
        <v>340</v>
      </c>
      <c r="D154" s="161" t="s">
        <v>135</v>
      </c>
      <c r="E154" s="162" t="s">
        <v>3807</v>
      </c>
      <c r="F154" s="163" t="s">
        <v>3808</v>
      </c>
      <c r="G154" s="164" t="s">
        <v>147</v>
      </c>
      <c r="H154" s="165">
        <v>80</v>
      </c>
      <c r="I154" s="166"/>
      <c r="J154" s="167">
        <f>ROUND(I154*H154,2)</f>
        <v>0</v>
      </c>
      <c r="K154" s="163" t="s">
        <v>139</v>
      </c>
      <c r="L154" s="36"/>
      <c r="M154" s="168" t="s">
        <v>1</v>
      </c>
      <c r="N154" s="169" t="s">
        <v>43</v>
      </c>
      <c r="O154" s="68"/>
      <c r="P154" s="170">
        <f>O154*H154</f>
        <v>0</v>
      </c>
      <c r="Q154" s="170">
        <v>0</v>
      </c>
      <c r="R154" s="170">
        <f>Q154*H154</f>
        <v>0</v>
      </c>
      <c r="S154" s="170">
        <v>0</v>
      </c>
      <c r="T154" s="171">
        <f>S154*H154</f>
        <v>0</v>
      </c>
      <c r="U154" s="31"/>
      <c r="V154" s="31"/>
      <c r="W154" s="31"/>
      <c r="X154" s="31"/>
      <c r="Y154" s="31"/>
      <c r="Z154" s="31"/>
      <c r="AA154" s="31"/>
      <c r="AB154" s="31"/>
      <c r="AC154" s="31"/>
      <c r="AD154" s="31"/>
      <c r="AE154" s="31"/>
      <c r="AR154" s="172" t="s">
        <v>2955</v>
      </c>
      <c r="AT154" s="172" t="s">
        <v>135</v>
      </c>
      <c r="AU154" s="172" t="s">
        <v>78</v>
      </c>
      <c r="AY154" s="14" t="s">
        <v>141</v>
      </c>
      <c r="BE154" s="173">
        <f>IF(N154="základní",J154,0)</f>
        <v>0</v>
      </c>
      <c r="BF154" s="173">
        <f>IF(N154="snížená",J154,0)</f>
        <v>0</v>
      </c>
      <c r="BG154" s="173">
        <f>IF(N154="zákl. přenesená",J154,0)</f>
        <v>0</v>
      </c>
      <c r="BH154" s="173">
        <f>IF(N154="sníž. přenesená",J154,0)</f>
        <v>0</v>
      </c>
      <c r="BI154" s="173">
        <f>IF(N154="nulová",J154,0)</f>
        <v>0</v>
      </c>
      <c r="BJ154" s="14" t="s">
        <v>86</v>
      </c>
      <c r="BK154" s="173">
        <f>ROUND(I154*H154,2)</f>
        <v>0</v>
      </c>
      <c r="BL154" s="14" t="s">
        <v>2955</v>
      </c>
      <c r="BM154" s="172" t="s">
        <v>3809</v>
      </c>
    </row>
    <row r="155" spans="1:65" s="2" customFormat="1" ht="39">
      <c r="A155" s="31"/>
      <c r="B155" s="32"/>
      <c r="C155" s="33"/>
      <c r="D155" s="174" t="s">
        <v>143</v>
      </c>
      <c r="E155" s="33"/>
      <c r="F155" s="175" t="s">
        <v>3810</v>
      </c>
      <c r="G155" s="33"/>
      <c r="H155" s="33"/>
      <c r="I155" s="176"/>
      <c r="J155" s="33"/>
      <c r="K155" s="33"/>
      <c r="L155" s="36"/>
      <c r="M155" s="177"/>
      <c r="N155" s="178"/>
      <c r="O155" s="68"/>
      <c r="P155" s="68"/>
      <c r="Q155" s="68"/>
      <c r="R155" s="68"/>
      <c r="S155" s="68"/>
      <c r="T155" s="69"/>
      <c r="U155" s="31"/>
      <c r="V155" s="31"/>
      <c r="W155" s="31"/>
      <c r="X155" s="31"/>
      <c r="Y155" s="31"/>
      <c r="Z155" s="31"/>
      <c r="AA155" s="31"/>
      <c r="AB155" s="31"/>
      <c r="AC155" s="31"/>
      <c r="AD155" s="31"/>
      <c r="AE155" s="31"/>
      <c r="AT155" s="14" t="s">
        <v>143</v>
      </c>
      <c r="AU155" s="14" t="s">
        <v>78</v>
      </c>
    </row>
    <row r="156" spans="1:65" s="2" customFormat="1" ht="24.2" customHeight="1">
      <c r="A156" s="31"/>
      <c r="B156" s="32"/>
      <c r="C156" s="161" t="s">
        <v>290</v>
      </c>
      <c r="D156" s="161" t="s">
        <v>135</v>
      </c>
      <c r="E156" s="162" t="s">
        <v>3811</v>
      </c>
      <c r="F156" s="163" t="s">
        <v>3812</v>
      </c>
      <c r="G156" s="164" t="s">
        <v>147</v>
      </c>
      <c r="H156" s="165">
        <v>8</v>
      </c>
      <c r="I156" s="166"/>
      <c r="J156" s="167">
        <f>ROUND(I156*H156,2)</f>
        <v>0</v>
      </c>
      <c r="K156" s="163" t="s">
        <v>139</v>
      </c>
      <c r="L156" s="36"/>
      <c r="M156" s="168" t="s">
        <v>1</v>
      </c>
      <c r="N156" s="169" t="s">
        <v>43</v>
      </c>
      <c r="O156" s="68"/>
      <c r="P156" s="170">
        <f>O156*H156</f>
        <v>0</v>
      </c>
      <c r="Q156" s="170">
        <v>0</v>
      </c>
      <c r="R156" s="170">
        <f>Q156*H156</f>
        <v>0</v>
      </c>
      <c r="S156" s="170">
        <v>0</v>
      </c>
      <c r="T156" s="171">
        <f>S156*H156</f>
        <v>0</v>
      </c>
      <c r="U156" s="31"/>
      <c r="V156" s="31"/>
      <c r="W156" s="31"/>
      <c r="X156" s="31"/>
      <c r="Y156" s="31"/>
      <c r="Z156" s="31"/>
      <c r="AA156" s="31"/>
      <c r="AB156" s="31"/>
      <c r="AC156" s="31"/>
      <c r="AD156" s="31"/>
      <c r="AE156" s="31"/>
      <c r="AR156" s="172" t="s">
        <v>2955</v>
      </c>
      <c r="AT156" s="172" t="s">
        <v>135</v>
      </c>
      <c r="AU156" s="172" t="s">
        <v>78</v>
      </c>
      <c r="AY156" s="14" t="s">
        <v>141</v>
      </c>
      <c r="BE156" s="173">
        <f>IF(N156="základní",J156,0)</f>
        <v>0</v>
      </c>
      <c r="BF156" s="173">
        <f>IF(N156="snížená",J156,0)</f>
        <v>0</v>
      </c>
      <c r="BG156" s="173">
        <f>IF(N156="zákl. přenesená",J156,0)</f>
        <v>0</v>
      </c>
      <c r="BH156" s="173">
        <f>IF(N156="sníž. přenesená",J156,0)</f>
        <v>0</v>
      </c>
      <c r="BI156" s="173">
        <f>IF(N156="nulová",J156,0)</f>
        <v>0</v>
      </c>
      <c r="BJ156" s="14" t="s">
        <v>86</v>
      </c>
      <c r="BK156" s="173">
        <f>ROUND(I156*H156,2)</f>
        <v>0</v>
      </c>
      <c r="BL156" s="14" t="s">
        <v>2955</v>
      </c>
      <c r="BM156" s="172" t="s">
        <v>3813</v>
      </c>
    </row>
    <row r="157" spans="1:65" s="2" customFormat="1" ht="39">
      <c r="A157" s="31"/>
      <c r="B157" s="32"/>
      <c r="C157" s="33"/>
      <c r="D157" s="174" t="s">
        <v>143</v>
      </c>
      <c r="E157" s="33"/>
      <c r="F157" s="175" t="s">
        <v>3814</v>
      </c>
      <c r="G157" s="33"/>
      <c r="H157" s="33"/>
      <c r="I157" s="176"/>
      <c r="J157" s="33"/>
      <c r="K157" s="33"/>
      <c r="L157" s="36"/>
      <c r="M157" s="177"/>
      <c r="N157" s="178"/>
      <c r="O157" s="68"/>
      <c r="P157" s="68"/>
      <c r="Q157" s="68"/>
      <c r="R157" s="68"/>
      <c r="S157" s="68"/>
      <c r="T157" s="69"/>
      <c r="U157" s="31"/>
      <c r="V157" s="31"/>
      <c r="W157" s="31"/>
      <c r="X157" s="31"/>
      <c r="Y157" s="31"/>
      <c r="Z157" s="31"/>
      <c r="AA157" s="31"/>
      <c r="AB157" s="31"/>
      <c r="AC157" s="31"/>
      <c r="AD157" s="31"/>
      <c r="AE157" s="31"/>
      <c r="AT157" s="14" t="s">
        <v>143</v>
      </c>
      <c r="AU157" s="14" t="s">
        <v>78</v>
      </c>
    </row>
    <row r="158" spans="1:65" s="2" customFormat="1" ht="24.2" customHeight="1">
      <c r="A158" s="31"/>
      <c r="B158" s="32"/>
      <c r="C158" s="161" t="s">
        <v>295</v>
      </c>
      <c r="D158" s="161" t="s">
        <v>135</v>
      </c>
      <c r="E158" s="162" t="s">
        <v>3815</v>
      </c>
      <c r="F158" s="163" t="s">
        <v>3816</v>
      </c>
      <c r="G158" s="164" t="s">
        <v>147</v>
      </c>
      <c r="H158" s="165">
        <v>8</v>
      </c>
      <c r="I158" s="166"/>
      <c r="J158" s="167">
        <f>ROUND(I158*H158,2)</f>
        <v>0</v>
      </c>
      <c r="K158" s="163" t="s">
        <v>139</v>
      </c>
      <c r="L158" s="36"/>
      <c r="M158" s="168" t="s">
        <v>1</v>
      </c>
      <c r="N158" s="169" t="s">
        <v>43</v>
      </c>
      <c r="O158" s="68"/>
      <c r="P158" s="170">
        <f>O158*H158</f>
        <v>0</v>
      </c>
      <c r="Q158" s="170">
        <v>0</v>
      </c>
      <c r="R158" s="170">
        <f>Q158*H158</f>
        <v>0</v>
      </c>
      <c r="S158" s="170">
        <v>0</v>
      </c>
      <c r="T158" s="171">
        <f>S158*H158</f>
        <v>0</v>
      </c>
      <c r="U158" s="31"/>
      <c r="V158" s="31"/>
      <c r="W158" s="31"/>
      <c r="X158" s="31"/>
      <c r="Y158" s="31"/>
      <c r="Z158" s="31"/>
      <c r="AA158" s="31"/>
      <c r="AB158" s="31"/>
      <c r="AC158" s="31"/>
      <c r="AD158" s="31"/>
      <c r="AE158" s="31"/>
      <c r="AR158" s="172" t="s">
        <v>2955</v>
      </c>
      <c r="AT158" s="172" t="s">
        <v>135</v>
      </c>
      <c r="AU158" s="172" t="s">
        <v>78</v>
      </c>
      <c r="AY158" s="14" t="s">
        <v>141</v>
      </c>
      <c r="BE158" s="173">
        <f>IF(N158="základní",J158,0)</f>
        <v>0</v>
      </c>
      <c r="BF158" s="173">
        <f>IF(N158="snížená",J158,0)</f>
        <v>0</v>
      </c>
      <c r="BG158" s="173">
        <f>IF(N158="zákl. přenesená",J158,0)</f>
        <v>0</v>
      </c>
      <c r="BH158" s="173">
        <f>IF(N158="sníž. přenesená",J158,0)</f>
        <v>0</v>
      </c>
      <c r="BI158" s="173">
        <f>IF(N158="nulová",J158,0)</f>
        <v>0</v>
      </c>
      <c r="BJ158" s="14" t="s">
        <v>86</v>
      </c>
      <c r="BK158" s="173">
        <f>ROUND(I158*H158,2)</f>
        <v>0</v>
      </c>
      <c r="BL158" s="14" t="s">
        <v>2955</v>
      </c>
      <c r="BM158" s="172" t="s">
        <v>3817</v>
      </c>
    </row>
    <row r="159" spans="1:65" s="2" customFormat="1" ht="19.5">
      <c r="A159" s="31"/>
      <c r="B159" s="32"/>
      <c r="C159" s="33"/>
      <c r="D159" s="174" t="s">
        <v>143</v>
      </c>
      <c r="E159" s="33"/>
      <c r="F159" s="175" t="s">
        <v>3816</v>
      </c>
      <c r="G159" s="33"/>
      <c r="H159" s="33"/>
      <c r="I159" s="176"/>
      <c r="J159" s="33"/>
      <c r="K159" s="33"/>
      <c r="L159" s="36"/>
      <c r="M159" s="177"/>
      <c r="N159" s="178"/>
      <c r="O159" s="68"/>
      <c r="P159" s="68"/>
      <c r="Q159" s="68"/>
      <c r="R159" s="68"/>
      <c r="S159" s="68"/>
      <c r="T159" s="69"/>
      <c r="U159" s="31"/>
      <c r="V159" s="31"/>
      <c r="W159" s="31"/>
      <c r="X159" s="31"/>
      <c r="Y159" s="31"/>
      <c r="Z159" s="31"/>
      <c r="AA159" s="31"/>
      <c r="AB159" s="31"/>
      <c r="AC159" s="31"/>
      <c r="AD159" s="31"/>
      <c r="AE159" s="31"/>
      <c r="AT159" s="14" t="s">
        <v>143</v>
      </c>
      <c r="AU159" s="14" t="s">
        <v>78</v>
      </c>
    </row>
    <row r="160" spans="1:65" s="2" customFormat="1" ht="24.2" customHeight="1">
      <c r="A160" s="31"/>
      <c r="B160" s="32"/>
      <c r="C160" s="161" t="s">
        <v>185</v>
      </c>
      <c r="D160" s="161" t="s">
        <v>135</v>
      </c>
      <c r="E160" s="162" t="s">
        <v>3818</v>
      </c>
      <c r="F160" s="163" t="s">
        <v>3819</v>
      </c>
      <c r="G160" s="164" t="s">
        <v>147</v>
      </c>
      <c r="H160" s="165">
        <v>8</v>
      </c>
      <c r="I160" s="166"/>
      <c r="J160" s="167">
        <f>ROUND(I160*H160,2)</f>
        <v>0</v>
      </c>
      <c r="K160" s="163" t="s">
        <v>139</v>
      </c>
      <c r="L160" s="36"/>
      <c r="M160" s="168" t="s">
        <v>1</v>
      </c>
      <c r="N160" s="169" t="s">
        <v>43</v>
      </c>
      <c r="O160" s="68"/>
      <c r="P160" s="170">
        <f>O160*H160</f>
        <v>0</v>
      </c>
      <c r="Q160" s="170">
        <v>0</v>
      </c>
      <c r="R160" s="170">
        <f>Q160*H160</f>
        <v>0</v>
      </c>
      <c r="S160" s="170">
        <v>0</v>
      </c>
      <c r="T160" s="171">
        <f>S160*H160</f>
        <v>0</v>
      </c>
      <c r="U160" s="31"/>
      <c r="V160" s="31"/>
      <c r="W160" s="31"/>
      <c r="X160" s="31"/>
      <c r="Y160" s="31"/>
      <c r="Z160" s="31"/>
      <c r="AA160" s="31"/>
      <c r="AB160" s="31"/>
      <c r="AC160" s="31"/>
      <c r="AD160" s="31"/>
      <c r="AE160" s="31"/>
      <c r="AR160" s="172" t="s">
        <v>2955</v>
      </c>
      <c r="AT160" s="172" t="s">
        <v>135</v>
      </c>
      <c r="AU160" s="172" t="s">
        <v>78</v>
      </c>
      <c r="AY160" s="14" t="s">
        <v>141</v>
      </c>
      <c r="BE160" s="173">
        <f>IF(N160="základní",J160,0)</f>
        <v>0</v>
      </c>
      <c r="BF160" s="173">
        <f>IF(N160="snížená",J160,0)</f>
        <v>0</v>
      </c>
      <c r="BG160" s="173">
        <f>IF(N160="zákl. přenesená",J160,0)</f>
        <v>0</v>
      </c>
      <c r="BH160" s="173">
        <f>IF(N160="sníž. přenesená",J160,0)</f>
        <v>0</v>
      </c>
      <c r="BI160" s="173">
        <f>IF(N160="nulová",J160,0)</f>
        <v>0</v>
      </c>
      <c r="BJ160" s="14" t="s">
        <v>86</v>
      </c>
      <c r="BK160" s="173">
        <f>ROUND(I160*H160,2)</f>
        <v>0</v>
      </c>
      <c r="BL160" s="14" t="s">
        <v>2955</v>
      </c>
      <c r="BM160" s="172" t="s">
        <v>3820</v>
      </c>
    </row>
    <row r="161" spans="1:65" s="2" customFormat="1" ht="58.5">
      <c r="A161" s="31"/>
      <c r="B161" s="32"/>
      <c r="C161" s="33"/>
      <c r="D161" s="174" t="s">
        <v>143</v>
      </c>
      <c r="E161" s="33"/>
      <c r="F161" s="175" t="s">
        <v>3821</v>
      </c>
      <c r="G161" s="33"/>
      <c r="H161" s="33"/>
      <c r="I161" s="176"/>
      <c r="J161" s="33"/>
      <c r="K161" s="33"/>
      <c r="L161" s="36"/>
      <c r="M161" s="177"/>
      <c r="N161" s="178"/>
      <c r="O161" s="68"/>
      <c r="P161" s="68"/>
      <c r="Q161" s="68"/>
      <c r="R161" s="68"/>
      <c r="S161" s="68"/>
      <c r="T161" s="69"/>
      <c r="U161" s="31"/>
      <c r="V161" s="31"/>
      <c r="W161" s="31"/>
      <c r="X161" s="31"/>
      <c r="Y161" s="31"/>
      <c r="Z161" s="31"/>
      <c r="AA161" s="31"/>
      <c r="AB161" s="31"/>
      <c r="AC161" s="31"/>
      <c r="AD161" s="31"/>
      <c r="AE161" s="31"/>
      <c r="AT161" s="14" t="s">
        <v>143</v>
      </c>
      <c r="AU161" s="14" t="s">
        <v>78</v>
      </c>
    </row>
    <row r="162" spans="1:65" s="2" customFormat="1" ht="24.2" customHeight="1">
      <c r="A162" s="31"/>
      <c r="B162" s="32"/>
      <c r="C162" s="161" t="s">
        <v>190</v>
      </c>
      <c r="D162" s="161" t="s">
        <v>135</v>
      </c>
      <c r="E162" s="162" t="s">
        <v>3822</v>
      </c>
      <c r="F162" s="163" t="s">
        <v>3823</v>
      </c>
      <c r="G162" s="164" t="s">
        <v>147</v>
      </c>
      <c r="H162" s="165">
        <v>8</v>
      </c>
      <c r="I162" s="166"/>
      <c r="J162" s="167">
        <f>ROUND(I162*H162,2)</f>
        <v>0</v>
      </c>
      <c r="K162" s="163" t="s">
        <v>139</v>
      </c>
      <c r="L162" s="36"/>
      <c r="M162" s="168" t="s">
        <v>1</v>
      </c>
      <c r="N162" s="169" t="s">
        <v>43</v>
      </c>
      <c r="O162" s="68"/>
      <c r="P162" s="170">
        <f>O162*H162</f>
        <v>0</v>
      </c>
      <c r="Q162" s="170">
        <v>0</v>
      </c>
      <c r="R162" s="170">
        <f>Q162*H162</f>
        <v>0</v>
      </c>
      <c r="S162" s="170">
        <v>0</v>
      </c>
      <c r="T162" s="171">
        <f>S162*H162</f>
        <v>0</v>
      </c>
      <c r="U162" s="31"/>
      <c r="V162" s="31"/>
      <c r="W162" s="31"/>
      <c r="X162" s="31"/>
      <c r="Y162" s="31"/>
      <c r="Z162" s="31"/>
      <c r="AA162" s="31"/>
      <c r="AB162" s="31"/>
      <c r="AC162" s="31"/>
      <c r="AD162" s="31"/>
      <c r="AE162" s="31"/>
      <c r="AR162" s="172" t="s">
        <v>2955</v>
      </c>
      <c r="AT162" s="172" t="s">
        <v>135</v>
      </c>
      <c r="AU162" s="172" t="s">
        <v>78</v>
      </c>
      <c r="AY162" s="14" t="s">
        <v>141</v>
      </c>
      <c r="BE162" s="173">
        <f>IF(N162="základní",J162,0)</f>
        <v>0</v>
      </c>
      <c r="BF162" s="173">
        <f>IF(N162="snížená",J162,0)</f>
        <v>0</v>
      </c>
      <c r="BG162" s="173">
        <f>IF(N162="zákl. přenesená",J162,0)</f>
        <v>0</v>
      </c>
      <c r="BH162" s="173">
        <f>IF(N162="sníž. přenesená",J162,0)</f>
        <v>0</v>
      </c>
      <c r="BI162" s="173">
        <f>IF(N162="nulová",J162,0)</f>
        <v>0</v>
      </c>
      <c r="BJ162" s="14" t="s">
        <v>86</v>
      </c>
      <c r="BK162" s="173">
        <f>ROUND(I162*H162,2)</f>
        <v>0</v>
      </c>
      <c r="BL162" s="14" t="s">
        <v>2955</v>
      </c>
      <c r="BM162" s="172" t="s">
        <v>3824</v>
      </c>
    </row>
    <row r="163" spans="1:65" s="2" customFormat="1" ht="58.5">
      <c r="A163" s="31"/>
      <c r="B163" s="32"/>
      <c r="C163" s="33"/>
      <c r="D163" s="174" t="s">
        <v>143</v>
      </c>
      <c r="E163" s="33"/>
      <c r="F163" s="175" t="s">
        <v>3825</v>
      </c>
      <c r="G163" s="33"/>
      <c r="H163" s="33"/>
      <c r="I163" s="176"/>
      <c r="J163" s="33"/>
      <c r="K163" s="33"/>
      <c r="L163" s="36"/>
      <c r="M163" s="177"/>
      <c r="N163" s="178"/>
      <c r="O163" s="68"/>
      <c r="P163" s="68"/>
      <c r="Q163" s="68"/>
      <c r="R163" s="68"/>
      <c r="S163" s="68"/>
      <c r="T163" s="69"/>
      <c r="U163" s="31"/>
      <c r="V163" s="31"/>
      <c r="W163" s="31"/>
      <c r="X163" s="31"/>
      <c r="Y163" s="31"/>
      <c r="Z163" s="31"/>
      <c r="AA163" s="31"/>
      <c r="AB163" s="31"/>
      <c r="AC163" s="31"/>
      <c r="AD163" s="31"/>
      <c r="AE163" s="31"/>
      <c r="AT163" s="14" t="s">
        <v>143</v>
      </c>
      <c r="AU163" s="14" t="s">
        <v>78</v>
      </c>
    </row>
    <row r="164" spans="1:65" s="2" customFormat="1" ht="24.2" customHeight="1">
      <c r="A164" s="31"/>
      <c r="B164" s="32"/>
      <c r="C164" s="161" t="s">
        <v>195</v>
      </c>
      <c r="D164" s="161" t="s">
        <v>135</v>
      </c>
      <c r="E164" s="162" t="s">
        <v>3826</v>
      </c>
      <c r="F164" s="163" t="s">
        <v>3827</v>
      </c>
      <c r="G164" s="164" t="s">
        <v>147</v>
      </c>
      <c r="H164" s="165">
        <v>8</v>
      </c>
      <c r="I164" s="166"/>
      <c r="J164" s="167">
        <f>ROUND(I164*H164,2)</f>
        <v>0</v>
      </c>
      <c r="K164" s="163" t="s">
        <v>139</v>
      </c>
      <c r="L164" s="36"/>
      <c r="M164" s="168" t="s">
        <v>1</v>
      </c>
      <c r="N164" s="169" t="s">
        <v>43</v>
      </c>
      <c r="O164" s="68"/>
      <c r="P164" s="170">
        <f>O164*H164</f>
        <v>0</v>
      </c>
      <c r="Q164" s="170">
        <v>0</v>
      </c>
      <c r="R164" s="170">
        <f>Q164*H164</f>
        <v>0</v>
      </c>
      <c r="S164" s="170">
        <v>0</v>
      </c>
      <c r="T164" s="171">
        <f>S164*H164</f>
        <v>0</v>
      </c>
      <c r="U164" s="31"/>
      <c r="V164" s="31"/>
      <c r="W164" s="31"/>
      <c r="X164" s="31"/>
      <c r="Y164" s="31"/>
      <c r="Z164" s="31"/>
      <c r="AA164" s="31"/>
      <c r="AB164" s="31"/>
      <c r="AC164" s="31"/>
      <c r="AD164" s="31"/>
      <c r="AE164" s="31"/>
      <c r="AR164" s="172" t="s">
        <v>2955</v>
      </c>
      <c r="AT164" s="172" t="s">
        <v>135</v>
      </c>
      <c r="AU164" s="172" t="s">
        <v>78</v>
      </c>
      <c r="AY164" s="14" t="s">
        <v>141</v>
      </c>
      <c r="BE164" s="173">
        <f>IF(N164="základní",J164,0)</f>
        <v>0</v>
      </c>
      <c r="BF164" s="173">
        <f>IF(N164="snížená",J164,0)</f>
        <v>0</v>
      </c>
      <c r="BG164" s="173">
        <f>IF(N164="zákl. přenesená",J164,0)</f>
        <v>0</v>
      </c>
      <c r="BH164" s="173">
        <f>IF(N164="sníž. přenesená",J164,0)</f>
        <v>0</v>
      </c>
      <c r="BI164" s="173">
        <f>IF(N164="nulová",J164,0)</f>
        <v>0</v>
      </c>
      <c r="BJ164" s="14" t="s">
        <v>86</v>
      </c>
      <c r="BK164" s="173">
        <f>ROUND(I164*H164,2)</f>
        <v>0</v>
      </c>
      <c r="BL164" s="14" t="s">
        <v>2955</v>
      </c>
      <c r="BM164" s="172" t="s">
        <v>3828</v>
      </c>
    </row>
    <row r="165" spans="1:65" s="2" customFormat="1" ht="19.5">
      <c r="A165" s="31"/>
      <c r="B165" s="32"/>
      <c r="C165" s="33"/>
      <c r="D165" s="174" t="s">
        <v>143</v>
      </c>
      <c r="E165" s="33"/>
      <c r="F165" s="175" t="s">
        <v>3827</v>
      </c>
      <c r="G165" s="33"/>
      <c r="H165" s="33"/>
      <c r="I165" s="176"/>
      <c r="J165" s="33"/>
      <c r="K165" s="33"/>
      <c r="L165" s="36"/>
      <c r="M165" s="177"/>
      <c r="N165" s="178"/>
      <c r="O165" s="68"/>
      <c r="P165" s="68"/>
      <c r="Q165" s="68"/>
      <c r="R165" s="68"/>
      <c r="S165" s="68"/>
      <c r="T165" s="69"/>
      <c r="U165" s="31"/>
      <c r="V165" s="31"/>
      <c r="W165" s="31"/>
      <c r="X165" s="31"/>
      <c r="Y165" s="31"/>
      <c r="Z165" s="31"/>
      <c r="AA165" s="31"/>
      <c r="AB165" s="31"/>
      <c r="AC165" s="31"/>
      <c r="AD165" s="31"/>
      <c r="AE165" s="31"/>
      <c r="AT165" s="14" t="s">
        <v>143</v>
      </c>
      <c r="AU165" s="14" t="s">
        <v>78</v>
      </c>
    </row>
    <row r="166" spans="1:65" s="2" customFormat="1" ht="33" customHeight="1">
      <c r="A166" s="31"/>
      <c r="B166" s="32"/>
      <c r="C166" s="161" t="s">
        <v>200</v>
      </c>
      <c r="D166" s="161" t="s">
        <v>135</v>
      </c>
      <c r="E166" s="162" t="s">
        <v>3829</v>
      </c>
      <c r="F166" s="163" t="s">
        <v>3830</v>
      </c>
      <c r="G166" s="164" t="s">
        <v>147</v>
      </c>
      <c r="H166" s="165">
        <v>8</v>
      </c>
      <c r="I166" s="166"/>
      <c r="J166" s="167">
        <f>ROUND(I166*H166,2)</f>
        <v>0</v>
      </c>
      <c r="K166" s="163" t="s">
        <v>139</v>
      </c>
      <c r="L166" s="36"/>
      <c r="M166" s="168" t="s">
        <v>1</v>
      </c>
      <c r="N166" s="169" t="s">
        <v>43</v>
      </c>
      <c r="O166" s="68"/>
      <c r="P166" s="170">
        <f>O166*H166</f>
        <v>0</v>
      </c>
      <c r="Q166" s="170">
        <v>0</v>
      </c>
      <c r="R166" s="170">
        <f>Q166*H166</f>
        <v>0</v>
      </c>
      <c r="S166" s="170">
        <v>0</v>
      </c>
      <c r="T166" s="171">
        <f>S166*H166</f>
        <v>0</v>
      </c>
      <c r="U166" s="31"/>
      <c r="V166" s="31"/>
      <c r="W166" s="31"/>
      <c r="X166" s="31"/>
      <c r="Y166" s="31"/>
      <c r="Z166" s="31"/>
      <c r="AA166" s="31"/>
      <c r="AB166" s="31"/>
      <c r="AC166" s="31"/>
      <c r="AD166" s="31"/>
      <c r="AE166" s="31"/>
      <c r="AR166" s="172" t="s">
        <v>2955</v>
      </c>
      <c r="AT166" s="172" t="s">
        <v>135</v>
      </c>
      <c r="AU166" s="172" t="s">
        <v>78</v>
      </c>
      <c r="AY166" s="14" t="s">
        <v>141</v>
      </c>
      <c r="BE166" s="173">
        <f>IF(N166="základní",J166,0)</f>
        <v>0</v>
      </c>
      <c r="BF166" s="173">
        <f>IF(N166="snížená",J166,0)</f>
        <v>0</v>
      </c>
      <c r="BG166" s="173">
        <f>IF(N166="zákl. přenesená",J166,0)</f>
        <v>0</v>
      </c>
      <c r="BH166" s="173">
        <f>IF(N166="sníž. přenesená",J166,0)</f>
        <v>0</v>
      </c>
      <c r="BI166" s="173">
        <f>IF(N166="nulová",J166,0)</f>
        <v>0</v>
      </c>
      <c r="BJ166" s="14" t="s">
        <v>86</v>
      </c>
      <c r="BK166" s="173">
        <f>ROUND(I166*H166,2)</f>
        <v>0</v>
      </c>
      <c r="BL166" s="14" t="s">
        <v>2955</v>
      </c>
      <c r="BM166" s="172" t="s">
        <v>3831</v>
      </c>
    </row>
    <row r="167" spans="1:65" s="2" customFormat="1" ht="19.5">
      <c r="A167" s="31"/>
      <c r="B167" s="32"/>
      <c r="C167" s="33"/>
      <c r="D167" s="174" t="s">
        <v>143</v>
      </c>
      <c r="E167" s="33"/>
      <c r="F167" s="175" t="s">
        <v>3830</v>
      </c>
      <c r="G167" s="33"/>
      <c r="H167" s="33"/>
      <c r="I167" s="176"/>
      <c r="J167" s="33"/>
      <c r="K167" s="33"/>
      <c r="L167" s="36"/>
      <c r="M167" s="177"/>
      <c r="N167" s="178"/>
      <c r="O167" s="68"/>
      <c r="P167" s="68"/>
      <c r="Q167" s="68"/>
      <c r="R167" s="68"/>
      <c r="S167" s="68"/>
      <c r="T167" s="69"/>
      <c r="U167" s="31"/>
      <c r="V167" s="31"/>
      <c r="W167" s="31"/>
      <c r="X167" s="31"/>
      <c r="Y167" s="31"/>
      <c r="Z167" s="31"/>
      <c r="AA167" s="31"/>
      <c r="AB167" s="31"/>
      <c r="AC167" s="31"/>
      <c r="AD167" s="31"/>
      <c r="AE167" s="31"/>
      <c r="AT167" s="14" t="s">
        <v>143</v>
      </c>
      <c r="AU167" s="14" t="s">
        <v>78</v>
      </c>
    </row>
    <row r="168" spans="1:65" s="2" customFormat="1" ht="24.2" customHeight="1">
      <c r="A168" s="31"/>
      <c r="B168" s="32"/>
      <c r="C168" s="161" t="s">
        <v>205</v>
      </c>
      <c r="D168" s="161" t="s">
        <v>135</v>
      </c>
      <c r="E168" s="162" t="s">
        <v>3832</v>
      </c>
      <c r="F168" s="163" t="s">
        <v>3833</v>
      </c>
      <c r="G168" s="164" t="s">
        <v>147</v>
      </c>
      <c r="H168" s="165">
        <v>8</v>
      </c>
      <c r="I168" s="166"/>
      <c r="J168" s="167">
        <f>ROUND(I168*H168,2)</f>
        <v>0</v>
      </c>
      <c r="K168" s="163" t="s">
        <v>139</v>
      </c>
      <c r="L168" s="36"/>
      <c r="M168" s="168" t="s">
        <v>1</v>
      </c>
      <c r="N168" s="169" t="s">
        <v>43</v>
      </c>
      <c r="O168" s="68"/>
      <c r="P168" s="170">
        <f>O168*H168</f>
        <v>0</v>
      </c>
      <c r="Q168" s="170">
        <v>0</v>
      </c>
      <c r="R168" s="170">
        <f>Q168*H168</f>
        <v>0</v>
      </c>
      <c r="S168" s="170">
        <v>0</v>
      </c>
      <c r="T168" s="171">
        <f>S168*H168</f>
        <v>0</v>
      </c>
      <c r="U168" s="31"/>
      <c r="V168" s="31"/>
      <c r="W168" s="31"/>
      <c r="X168" s="31"/>
      <c r="Y168" s="31"/>
      <c r="Z168" s="31"/>
      <c r="AA168" s="31"/>
      <c r="AB168" s="31"/>
      <c r="AC168" s="31"/>
      <c r="AD168" s="31"/>
      <c r="AE168" s="31"/>
      <c r="AR168" s="172" t="s">
        <v>2955</v>
      </c>
      <c r="AT168" s="172" t="s">
        <v>135</v>
      </c>
      <c r="AU168" s="172" t="s">
        <v>78</v>
      </c>
      <c r="AY168" s="14" t="s">
        <v>141</v>
      </c>
      <c r="BE168" s="173">
        <f>IF(N168="základní",J168,0)</f>
        <v>0</v>
      </c>
      <c r="BF168" s="173">
        <f>IF(N168="snížená",J168,0)</f>
        <v>0</v>
      </c>
      <c r="BG168" s="173">
        <f>IF(N168="zákl. přenesená",J168,0)</f>
        <v>0</v>
      </c>
      <c r="BH168" s="173">
        <f>IF(N168="sníž. přenesená",J168,0)</f>
        <v>0</v>
      </c>
      <c r="BI168" s="173">
        <f>IF(N168="nulová",J168,0)</f>
        <v>0</v>
      </c>
      <c r="BJ168" s="14" t="s">
        <v>86</v>
      </c>
      <c r="BK168" s="173">
        <f>ROUND(I168*H168,2)</f>
        <v>0</v>
      </c>
      <c r="BL168" s="14" t="s">
        <v>2955</v>
      </c>
      <c r="BM168" s="172" t="s">
        <v>3834</v>
      </c>
    </row>
    <row r="169" spans="1:65" s="2" customFormat="1" ht="48.75">
      <c r="A169" s="31"/>
      <c r="B169" s="32"/>
      <c r="C169" s="33"/>
      <c r="D169" s="174" t="s">
        <v>143</v>
      </c>
      <c r="E169" s="33"/>
      <c r="F169" s="175" t="s">
        <v>3835</v>
      </c>
      <c r="G169" s="33"/>
      <c r="H169" s="33"/>
      <c r="I169" s="176"/>
      <c r="J169" s="33"/>
      <c r="K169" s="33"/>
      <c r="L169" s="36"/>
      <c r="M169" s="177"/>
      <c r="N169" s="178"/>
      <c r="O169" s="68"/>
      <c r="P169" s="68"/>
      <c r="Q169" s="68"/>
      <c r="R169" s="68"/>
      <c r="S169" s="68"/>
      <c r="T169" s="69"/>
      <c r="U169" s="31"/>
      <c r="V169" s="31"/>
      <c r="W169" s="31"/>
      <c r="X169" s="31"/>
      <c r="Y169" s="31"/>
      <c r="Z169" s="31"/>
      <c r="AA169" s="31"/>
      <c r="AB169" s="31"/>
      <c r="AC169" s="31"/>
      <c r="AD169" s="31"/>
      <c r="AE169" s="31"/>
      <c r="AT169" s="14" t="s">
        <v>143</v>
      </c>
      <c r="AU169" s="14" t="s">
        <v>78</v>
      </c>
    </row>
    <row r="170" spans="1:65" s="2" customFormat="1" ht="24.2" customHeight="1">
      <c r="A170" s="31"/>
      <c r="B170" s="32"/>
      <c r="C170" s="161" t="s">
        <v>8</v>
      </c>
      <c r="D170" s="161" t="s">
        <v>135</v>
      </c>
      <c r="E170" s="162" t="s">
        <v>3836</v>
      </c>
      <c r="F170" s="163" t="s">
        <v>3837</v>
      </c>
      <c r="G170" s="164" t="s">
        <v>147</v>
      </c>
      <c r="H170" s="165">
        <v>8</v>
      </c>
      <c r="I170" s="166"/>
      <c r="J170" s="167">
        <f>ROUND(I170*H170,2)</f>
        <v>0</v>
      </c>
      <c r="K170" s="163" t="s">
        <v>139</v>
      </c>
      <c r="L170" s="36"/>
      <c r="M170" s="168" t="s">
        <v>1</v>
      </c>
      <c r="N170" s="169" t="s">
        <v>43</v>
      </c>
      <c r="O170" s="68"/>
      <c r="P170" s="170">
        <f>O170*H170</f>
        <v>0</v>
      </c>
      <c r="Q170" s="170">
        <v>0</v>
      </c>
      <c r="R170" s="170">
        <f>Q170*H170</f>
        <v>0</v>
      </c>
      <c r="S170" s="170">
        <v>0</v>
      </c>
      <c r="T170" s="171">
        <f>S170*H170</f>
        <v>0</v>
      </c>
      <c r="U170" s="31"/>
      <c r="V170" s="31"/>
      <c r="W170" s="31"/>
      <c r="X170" s="31"/>
      <c r="Y170" s="31"/>
      <c r="Z170" s="31"/>
      <c r="AA170" s="31"/>
      <c r="AB170" s="31"/>
      <c r="AC170" s="31"/>
      <c r="AD170" s="31"/>
      <c r="AE170" s="31"/>
      <c r="AR170" s="172" t="s">
        <v>2955</v>
      </c>
      <c r="AT170" s="172" t="s">
        <v>135</v>
      </c>
      <c r="AU170" s="172" t="s">
        <v>78</v>
      </c>
      <c r="AY170" s="14" t="s">
        <v>141</v>
      </c>
      <c r="BE170" s="173">
        <f>IF(N170="základní",J170,0)</f>
        <v>0</v>
      </c>
      <c r="BF170" s="173">
        <f>IF(N170="snížená",J170,0)</f>
        <v>0</v>
      </c>
      <c r="BG170" s="173">
        <f>IF(N170="zákl. přenesená",J170,0)</f>
        <v>0</v>
      </c>
      <c r="BH170" s="173">
        <f>IF(N170="sníž. přenesená",J170,0)</f>
        <v>0</v>
      </c>
      <c r="BI170" s="173">
        <f>IF(N170="nulová",J170,0)</f>
        <v>0</v>
      </c>
      <c r="BJ170" s="14" t="s">
        <v>86</v>
      </c>
      <c r="BK170" s="173">
        <f>ROUND(I170*H170,2)</f>
        <v>0</v>
      </c>
      <c r="BL170" s="14" t="s">
        <v>2955</v>
      </c>
      <c r="BM170" s="172" t="s">
        <v>3838</v>
      </c>
    </row>
    <row r="171" spans="1:65" s="2" customFormat="1" ht="48.75">
      <c r="A171" s="31"/>
      <c r="B171" s="32"/>
      <c r="C171" s="33"/>
      <c r="D171" s="174" t="s">
        <v>143</v>
      </c>
      <c r="E171" s="33"/>
      <c r="F171" s="175" t="s">
        <v>3839</v>
      </c>
      <c r="G171" s="33"/>
      <c r="H171" s="33"/>
      <c r="I171" s="176"/>
      <c r="J171" s="33"/>
      <c r="K171" s="33"/>
      <c r="L171" s="36"/>
      <c r="M171" s="177"/>
      <c r="N171" s="178"/>
      <c r="O171" s="68"/>
      <c r="P171" s="68"/>
      <c r="Q171" s="68"/>
      <c r="R171" s="68"/>
      <c r="S171" s="68"/>
      <c r="T171" s="69"/>
      <c r="U171" s="31"/>
      <c r="V171" s="31"/>
      <c r="W171" s="31"/>
      <c r="X171" s="31"/>
      <c r="Y171" s="31"/>
      <c r="Z171" s="31"/>
      <c r="AA171" s="31"/>
      <c r="AB171" s="31"/>
      <c r="AC171" s="31"/>
      <c r="AD171" s="31"/>
      <c r="AE171" s="31"/>
      <c r="AT171" s="14" t="s">
        <v>143</v>
      </c>
      <c r="AU171" s="14" t="s">
        <v>78</v>
      </c>
    </row>
    <row r="172" spans="1:65" s="2" customFormat="1" ht="24.2" customHeight="1">
      <c r="A172" s="31"/>
      <c r="B172" s="32"/>
      <c r="C172" s="161" t="s">
        <v>214</v>
      </c>
      <c r="D172" s="161" t="s">
        <v>135</v>
      </c>
      <c r="E172" s="162" t="s">
        <v>3840</v>
      </c>
      <c r="F172" s="163" t="s">
        <v>3841</v>
      </c>
      <c r="G172" s="164" t="s">
        <v>147</v>
      </c>
      <c r="H172" s="165">
        <v>8</v>
      </c>
      <c r="I172" s="166"/>
      <c r="J172" s="167">
        <f>ROUND(I172*H172,2)</f>
        <v>0</v>
      </c>
      <c r="K172" s="163" t="s">
        <v>139</v>
      </c>
      <c r="L172" s="36"/>
      <c r="M172" s="168" t="s">
        <v>1</v>
      </c>
      <c r="N172" s="169" t="s">
        <v>43</v>
      </c>
      <c r="O172" s="68"/>
      <c r="P172" s="170">
        <f>O172*H172</f>
        <v>0</v>
      </c>
      <c r="Q172" s="170">
        <v>0</v>
      </c>
      <c r="R172" s="170">
        <f>Q172*H172</f>
        <v>0</v>
      </c>
      <c r="S172" s="170">
        <v>0</v>
      </c>
      <c r="T172" s="171">
        <f>S172*H172</f>
        <v>0</v>
      </c>
      <c r="U172" s="31"/>
      <c r="V172" s="31"/>
      <c r="W172" s="31"/>
      <c r="X172" s="31"/>
      <c r="Y172" s="31"/>
      <c r="Z172" s="31"/>
      <c r="AA172" s="31"/>
      <c r="AB172" s="31"/>
      <c r="AC172" s="31"/>
      <c r="AD172" s="31"/>
      <c r="AE172" s="31"/>
      <c r="AR172" s="172" t="s">
        <v>2955</v>
      </c>
      <c r="AT172" s="172" t="s">
        <v>135</v>
      </c>
      <c r="AU172" s="172" t="s">
        <v>78</v>
      </c>
      <c r="AY172" s="14" t="s">
        <v>141</v>
      </c>
      <c r="BE172" s="173">
        <f>IF(N172="základní",J172,0)</f>
        <v>0</v>
      </c>
      <c r="BF172" s="173">
        <f>IF(N172="snížená",J172,0)</f>
        <v>0</v>
      </c>
      <c r="BG172" s="173">
        <f>IF(N172="zákl. přenesená",J172,0)</f>
        <v>0</v>
      </c>
      <c r="BH172" s="173">
        <f>IF(N172="sníž. přenesená",J172,0)</f>
        <v>0</v>
      </c>
      <c r="BI172" s="173">
        <f>IF(N172="nulová",J172,0)</f>
        <v>0</v>
      </c>
      <c r="BJ172" s="14" t="s">
        <v>86</v>
      </c>
      <c r="BK172" s="173">
        <f>ROUND(I172*H172,2)</f>
        <v>0</v>
      </c>
      <c r="BL172" s="14" t="s">
        <v>2955</v>
      </c>
      <c r="BM172" s="172" t="s">
        <v>3842</v>
      </c>
    </row>
    <row r="173" spans="1:65" s="2" customFormat="1" ht="48.75">
      <c r="A173" s="31"/>
      <c r="B173" s="32"/>
      <c r="C173" s="33"/>
      <c r="D173" s="174" t="s">
        <v>143</v>
      </c>
      <c r="E173" s="33"/>
      <c r="F173" s="175" t="s">
        <v>3843</v>
      </c>
      <c r="G173" s="33"/>
      <c r="H173" s="33"/>
      <c r="I173" s="176"/>
      <c r="J173" s="33"/>
      <c r="K173" s="33"/>
      <c r="L173" s="36"/>
      <c r="M173" s="177"/>
      <c r="N173" s="178"/>
      <c r="O173" s="68"/>
      <c r="P173" s="68"/>
      <c r="Q173" s="68"/>
      <c r="R173" s="68"/>
      <c r="S173" s="68"/>
      <c r="T173" s="69"/>
      <c r="U173" s="31"/>
      <c r="V173" s="31"/>
      <c r="W173" s="31"/>
      <c r="X173" s="31"/>
      <c r="Y173" s="31"/>
      <c r="Z173" s="31"/>
      <c r="AA173" s="31"/>
      <c r="AB173" s="31"/>
      <c r="AC173" s="31"/>
      <c r="AD173" s="31"/>
      <c r="AE173" s="31"/>
      <c r="AT173" s="14" t="s">
        <v>143</v>
      </c>
      <c r="AU173" s="14" t="s">
        <v>78</v>
      </c>
    </row>
    <row r="174" spans="1:65" s="2" customFormat="1" ht="24.2" customHeight="1">
      <c r="A174" s="31"/>
      <c r="B174" s="32"/>
      <c r="C174" s="161" t="s">
        <v>219</v>
      </c>
      <c r="D174" s="161" t="s">
        <v>135</v>
      </c>
      <c r="E174" s="162" t="s">
        <v>3844</v>
      </c>
      <c r="F174" s="163" t="s">
        <v>3845</v>
      </c>
      <c r="G174" s="164" t="s">
        <v>147</v>
      </c>
      <c r="H174" s="165">
        <v>8</v>
      </c>
      <c r="I174" s="166"/>
      <c r="J174" s="167">
        <f>ROUND(I174*H174,2)</f>
        <v>0</v>
      </c>
      <c r="K174" s="163" t="s">
        <v>139</v>
      </c>
      <c r="L174" s="36"/>
      <c r="M174" s="168" t="s">
        <v>1</v>
      </c>
      <c r="N174" s="169" t="s">
        <v>43</v>
      </c>
      <c r="O174" s="68"/>
      <c r="P174" s="170">
        <f>O174*H174</f>
        <v>0</v>
      </c>
      <c r="Q174" s="170">
        <v>0</v>
      </c>
      <c r="R174" s="170">
        <f>Q174*H174</f>
        <v>0</v>
      </c>
      <c r="S174" s="170">
        <v>0</v>
      </c>
      <c r="T174" s="171">
        <f>S174*H174</f>
        <v>0</v>
      </c>
      <c r="U174" s="31"/>
      <c r="V174" s="31"/>
      <c r="W174" s="31"/>
      <c r="X174" s="31"/>
      <c r="Y174" s="31"/>
      <c r="Z174" s="31"/>
      <c r="AA174" s="31"/>
      <c r="AB174" s="31"/>
      <c r="AC174" s="31"/>
      <c r="AD174" s="31"/>
      <c r="AE174" s="31"/>
      <c r="AR174" s="172" t="s">
        <v>2955</v>
      </c>
      <c r="AT174" s="172" t="s">
        <v>135</v>
      </c>
      <c r="AU174" s="172" t="s">
        <v>78</v>
      </c>
      <c r="AY174" s="14" t="s">
        <v>141</v>
      </c>
      <c r="BE174" s="173">
        <f>IF(N174="základní",J174,0)</f>
        <v>0</v>
      </c>
      <c r="BF174" s="173">
        <f>IF(N174="snížená",J174,0)</f>
        <v>0</v>
      </c>
      <c r="BG174" s="173">
        <f>IF(N174="zákl. přenesená",J174,0)</f>
        <v>0</v>
      </c>
      <c r="BH174" s="173">
        <f>IF(N174="sníž. přenesená",J174,0)</f>
        <v>0</v>
      </c>
      <c r="BI174" s="173">
        <f>IF(N174="nulová",J174,0)</f>
        <v>0</v>
      </c>
      <c r="BJ174" s="14" t="s">
        <v>86</v>
      </c>
      <c r="BK174" s="173">
        <f>ROUND(I174*H174,2)</f>
        <v>0</v>
      </c>
      <c r="BL174" s="14" t="s">
        <v>2955</v>
      </c>
      <c r="BM174" s="172" t="s">
        <v>3846</v>
      </c>
    </row>
    <row r="175" spans="1:65" s="2" customFormat="1" ht="48.75">
      <c r="A175" s="31"/>
      <c r="B175" s="32"/>
      <c r="C175" s="33"/>
      <c r="D175" s="174" t="s">
        <v>143</v>
      </c>
      <c r="E175" s="33"/>
      <c r="F175" s="175" t="s">
        <v>3847</v>
      </c>
      <c r="G175" s="33"/>
      <c r="H175" s="33"/>
      <c r="I175" s="176"/>
      <c r="J175" s="33"/>
      <c r="K175" s="33"/>
      <c r="L175" s="36"/>
      <c r="M175" s="177"/>
      <c r="N175" s="178"/>
      <c r="O175" s="68"/>
      <c r="P175" s="68"/>
      <c r="Q175" s="68"/>
      <c r="R175" s="68"/>
      <c r="S175" s="68"/>
      <c r="T175" s="69"/>
      <c r="U175" s="31"/>
      <c r="V175" s="31"/>
      <c r="W175" s="31"/>
      <c r="X175" s="31"/>
      <c r="Y175" s="31"/>
      <c r="Z175" s="31"/>
      <c r="AA175" s="31"/>
      <c r="AB175" s="31"/>
      <c r="AC175" s="31"/>
      <c r="AD175" s="31"/>
      <c r="AE175" s="31"/>
      <c r="AT175" s="14" t="s">
        <v>143</v>
      </c>
      <c r="AU175" s="14" t="s">
        <v>78</v>
      </c>
    </row>
    <row r="176" spans="1:65" s="2" customFormat="1" ht="24.2" customHeight="1">
      <c r="A176" s="31"/>
      <c r="B176" s="32"/>
      <c r="C176" s="161" t="s">
        <v>226</v>
      </c>
      <c r="D176" s="161" t="s">
        <v>135</v>
      </c>
      <c r="E176" s="162" t="s">
        <v>3848</v>
      </c>
      <c r="F176" s="163" t="s">
        <v>3849</v>
      </c>
      <c r="G176" s="164" t="s">
        <v>147</v>
      </c>
      <c r="H176" s="165">
        <v>8</v>
      </c>
      <c r="I176" s="166"/>
      <c r="J176" s="167">
        <f>ROUND(I176*H176,2)</f>
        <v>0</v>
      </c>
      <c r="K176" s="163" t="s">
        <v>139</v>
      </c>
      <c r="L176" s="36"/>
      <c r="M176" s="168" t="s">
        <v>1</v>
      </c>
      <c r="N176" s="169" t="s">
        <v>43</v>
      </c>
      <c r="O176" s="68"/>
      <c r="P176" s="170">
        <f>O176*H176</f>
        <v>0</v>
      </c>
      <c r="Q176" s="170">
        <v>0</v>
      </c>
      <c r="R176" s="170">
        <f>Q176*H176</f>
        <v>0</v>
      </c>
      <c r="S176" s="170">
        <v>0</v>
      </c>
      <c r="T176" s="171">
        <f>S176*H176</f>
        <v>0</v>
      </c>
      <c r="U176" s="31"/>
      <c r="V176" s="31"/>
      <c r="W176" s="31"/>
      <c r="X176" s="31"/>
      <c r="Y176" s="31"/>
      <c r="Z176" s="31"/>
      <c r="AA176" s="31"/>
      <c r="AB176" s="31"/>
      <c r="AC176" s="31"/>
      <c r="AD176" s="31"/>
      <c r="AE176" s="31"/>
      <c r="AR176" s="172" t="s">
        <v>2955</v>
      </c>
      <c r="AT176" s="172" t="s">
        <v>135</v>
      </c>
      <c r="AU176" s="172" t="s">
        <v>78</v>
      </c>
      <c r="AY176" s="14" t="s">
        <v>141</v>
      </c>
      <c r="BE176" s="173">
        <f>IF(N176="základní",J176,0)</f>
        <v>0</v>
      </c>
      <c r="BF176" s="173">
        <f>IF(N176="snížená",J176,0)</f>
        <v>0</v>
      </c>
      <c r="BG176" s="173">
        <f>IF(N176="zákl. přenesená",J176,0)</f>
        <v>0</v>
      </c>
      <c r="BH176" s="173">
        <f>IF(N176="sníž. přenesená",J176,0)</f>
        <v>0</v>
      </c>
      <c r="BI176" s="173">
        <f>IF(N176="nulová",J176,0)</f>
        <v>0</v>
      </c>
      <c r="BJ176" s="14" t="s">
        <v>86</v>
      </c>
      <c r="BK176" s="173">
        <f>ROUND(I176*H176,2)</f>
        <v>0</v>
      </c>
      <c r="BL176" s="14" t="s">
        <v>2955</v>
      </c>
      <c r="BM176" s="172" t="s">
        <v>3850</v>
      </c>
    </row>
    <row r="177" spans="1:65" s="2" customFormat="1" ht="29.25">
      <c r="A177" s="31"/>
      <c r="B177" s="32"/>
      <c r="C177" s="33"/>
      <c r="D177" s="174" t="s">
        <v>143</v>
      </c>
      <c r="E177" s="33"/>
      <c r="F177" s="175" t="s">
        <v>3851</v>
      </c>
      <c r="G177" s="33"/>
      <c r="H177" s="33"/>
      <c r="I177" s="176"/>
      <c r="J177" s="33"/>
      <c r="K177" s="33"/>
      <c r="L177" s="36"/>
      <c r="M177" s="177"/>
      <c r="N177" s="178"/>
      <c r="O177" s="68"/>
      <c r="P177" s="68"/>
      <c r="Q177" s="68"/>
      <c r="R177" s="68"/>
      <c r="S177" s="68"/>
      <c r="T177" s="69"/>
      <c r="U177" s="31"/>
      <c r="V177" s="31"/>
      <c r="W177" s="31"/>
      <c r="X177" s="31"/>
      <c r="Y177" s="31"/>
      <c r="Z177" s="31"/>
      <c r="AA177" s="31"/>
      <c r="AB177" s="31"/>
      <c r="AC177" s="31"/>
      <c r="AD177" s="31"/>
      <c r="AE177" s="31"/>
      <c r="AT177" s="14" t="s">
        <v>143</v>
      </c>
      <c r="AU177" s="14" t="s">
        <v>78</v>
      </c>
    </row>
    <row r="178" spans="1:65" s="2" customFormat="1" ht="24.2" customHeight="1">
      <c r="A178" s="31"/>
      <c r="B178" s="32"/>
      <c r="C178" s="161" t="s">
        <v>232</v>
      </c>
      <c r="D178" s="161" t="s">
        <v>135</v>
      </c>
      <c r="E178" s="162" t="s">
        <v>3852</v>
      </c>
      <c r="F178" s="163" t="s">
        <v>3853</v>
      </c>
      <c r="G178" s="164" t="s">
        <v>147</v>
      </c>
      <c r="H178" s="165">
        <v>8</v>
      </c>
      <c r="I178" s="166"/>
      <c r="J178" s="167">
        <f>ROUND(I178*H178,2)</f>
        <v>0</v>
      </c>
      <c r="K178" s="163" t="s">
        <v>139</v>
      </c>
      <c r="L178" s="36"/>
      <c r="M178" s="168" t="s">
        <v>1</v>
      </c>
      <c r="N178" s="169" t="s">
        <v>43</v>
      </c>
      <c r="O178" s="68"/>
      <c r="P178" s="170">
        <f>O178*H178</f>
        <v>0</v>
      </c>
      <c r="Q178" s="170">
        <v>0</v>
      </c>
      <c r="R178" s="170">
        <f>Q178*H178</f>
        <v>0</v>
      </c>
      <c r="S178" s="170">
        <v>0</v>
      </c>
      <c r="T178" s="171">
        <f>S178*H178</f>
        <v>0</v>
      </c>
      <c r="U178" s="31"/>
      <c r="V178" s="31"/>
      <c r="W178" s="31"/>
      <c r="X178" s="31"/>
      <c r="Y178" s="31"/>
      <c r="Z178" s="31"/>
      <c r="AA178" s="31"/>
      <c r="AB178" s="31"/>
      <c r="AC178" s="31"/>
      <c r="AD178" s="31"/>
      <c r="AE178" s="31"/>
      <c r="AR178" s="172" t="s">
        <v>2955</v>
      </c>
      <c r="AT178" s="172" t="s">
        <v>135</v>
      </c>
      <c r="AU178" s="172" t="s">
        <v>78</v>
      </c>
      <c r="AY178" s="14" t="s">
        <v>141</v>
      </c>
      <c r="BE178" s="173">
        <f>IF(N178="základní",J178,0)</f>
        <v>0</v>
      </c>
      <c r="BF178" s="173">
        <f>IF(N178="snížená",J178,0)</f>
        <v>0</v>
      </c>
      <c r="BG178" s="173">
        <f>IF(N178="zákl. přenesená",J178,0)</f>
        <v>0</v>
      </c>
      <c r="BH178" s="173">
        <f>IF(N178="sníž. přenesená",J178,0)</f>
        <v>0</v>
      </c>
      <c r="BI178" s="173">
        <f>IF(N178="nulová",J178,0)</f>
        <v>0</v>
      </c>
      <c r="BJ178" s="14" t="s">
        <v>86</v>
      </c>
      <c r="BK178" s="173">
        <f>ROUND(I178*H178,2)</f>
        <v>0</v>
      </c>
      <c r="BL178" s="14" t="s">
        <v>2955</v>
      </c>
      <c r="BM178" s="172" t="s">
        <v>3854</v>
      </c>
    </row>
    <row r="179" spans="1:65" s="2" customFormat="1" ht="29.25">
      <c r="A179" s="31"/>
      <c r="B179" s="32"/>
      <c r="C179" s="33"/>
      <c r="D179" s="174" t="s">
        <v>143</v>
      </c>
      <c r="E179" s="33"/>
      <c r="F179" s="175" t="s">
        <v>3855</v>
      </c>
      <c r="G179" s="33"/>
      <c r="H179" s="33"/>
      <c r="I179" s="176"/>
      <c r="J179" s="33"/>
      <c r="K179" s="33"/>
      <c r="L179" s="36"/>
      <c r="M179" s="177"/>
      <c r="N179" s="178"/>
      <c r="O179" s="68"/>
      <c r="P179" s="68"/>
      <c r="Q179" s="68"/>
      <c r="R179" s="68"/>
      <c r="S179" s="68"/>
      <c r="T179" s="69"/>
      <c r="U179" s="31"/>
      <c r="V179" s="31"/>
      <c r="W179" s="31"/>
      <c r="X179" s="31"/>
      <c r="Y179" s="31"/>
      <c r="Z179" s="31"/>
      <c r="AA179" s="31"/>
      <c r="AB179" s="31"/>
      <c r="AC179" s="31"/>
      <c r="AD179" s="31"/>
      <c r="AE179" s="31"/>
      <c r="AT179" s="14" t="s">
        <v>143</v>
      </c>
      <c r="AU179" s="14" t="s">
        <v>78</v>
      </c>
    </row>
    <row r="180" spans="1:65" s="2" customFormat="1" ht="21.75" customHeight="1">
      <c r="A180" s="31"/>
      <c r="B180" s="32"/>
      <c r="C180" s="161" t="s">
        <v>238</v>
      </c>
      <c r="D180" s="161" t="s">
        <v>135</v>
      </c>
      <c r="E180" s="162" t="s">
        <v>3856</v>
      </c>
      <c r="F180" s="163" t="s">
        <v>3857</v>
      </c>
      <c r="G180" s="164" t="s">
        <v>147</v>
      </c>
      <c r="H180" s="165">
        <v>8</v>
      </c>
      <c r="I180" s="166"/>
      <c r="J180" s="167">
        <f>ROUND(I180*H180,2)</f>
        <v>0</v>
      </c>
      <c r="K180" s="163" t="s">
        <v>139</v>
      </c>
      <c r="L180" s="36"/>
      <c r="M180" s="168" t="s">
        <v>1</v>
      </c>
      <c r="N180" s="169" t="s">
        <v>43</v>
      </c>
      <c r="O180" s="68"/>
      <c r="P180" s="170">
        <f>O180*H180</f>
        <v>0</v>
      </c>
      <c r="Q180" s="170">
        <v>0</v>
      </c>
      <c r="R180" s="170">
        <f>Q180*H180</f>
        <v>0</v>
      </c>
      <c r="S180" s="170">
        <v>0</v>
      </c>
      <c r="T180" s="171">
        <f>S180*H180</f>
        <v>0</v>
      </c>
      <c r="U180" s="31"/>
      <c r="V180" s="31"/>
      <c r="W180" s="31"/>
      <c r="X180" s="31"/>
      <c r="Y180" s="31"/>
      <c r="Z180" s="31"/>
      <c r="AA180" s="31"/>
      <c r="AB180" s="31"/>
      <c r="AC180" s="31"/>
      <c r="AD180" s="31"/>
      <c r="AE180" s="31"/>
      <c r="AR180" s="172" t="s">
        <v>2955</v>
      </c>
      <c r="AT180" s="172" t="s">
        <v>135</v>
      </c>
      <c r="AU180" s="172" t="s">
        <v>78</v>
      </c>
      <c r="AY180" s="14" t="s">
        <v>141</v>
      </c>
      <c r="BE180" s="173">
        <f>IF(N180="základní",J180,0)</f>
        <v>0</v>
      </c>
      <c r="BF180" s="173">
        <f>IF(N180="snížená",J180,0)</f>
        <v>0</v>
      </c>
      <c r="BG180" s="173">
        <f>IF(N180="zákl. přenesená",J180,0)</f>
        <v>0</v>
      </c>
      <c r="BH180" s="173">
        <f>IF(N180="sníž. přenesená",J180,0)</f>
        <v>0</v>
      </c>
      <c r="BI180" s="173">
        <f>IF(N180="nulová",J180,0)</f>
        <v>0</v>
      </c>
      <c r="BJ180" s="14" t="s">
        <v>86</v>
      </c>
      <c r="BK180" s="173">
        <f>ROUND(I180*H180,2)</f>
        <v>0</v>
      </c>
      <c r="BL180" s="14" t="s">
        <v>2955</v>
      </c>
      <c r="BM180" s="172" t="s">
        <v>3858</v>
      </c>
    </row>
    <row r="181" spans="1:65" s="2" customFormat="1" ht="29.25">
      <c r="A181" s="31"/>
      <c r="B181" s="32"/>
      <c r="C181" s="33"/>
      <c r="D181" s="174" t="s">
        <v>143</v>
      </c>
      <c r="E181" s="33"/>
      <c r="F181" s="175" t="s">
        <v>3859</v>
      </c>
      <c r="G181" s="33"/>
      <c r="H181" s="33"/>
      <c r="I181" s="176"/>
      <c r="J181" s="33"/>
      <c r="K181" s="33"/>
      <c r="L181" s="36"/>
      <c r="M181" s="177"/>
      <c r="N181" s="178"/>
      <c r="O181" s="68"/>
      <c r="P181" s="68"/>
      <c r="Q181" s="68"/>
      <c r="R181" s="68"/>
      <c r="S181" s="68"/>
      <c r="T181" s="69"/>
      <c r="U181" s="31"/>
      <c r="V181" s="31"/>
      <c r="W181" s="31"/>
      <c r="X181" s="31"/>
      <c r="Y181" s="31"/>
      <c r="Z181" s="31"/>
      <c r="AA181" s="31"/>
      <c r="AB181" s="31"/>
      <c r="AC181" s="31"/>
      <c r="AD181" s="31"/>
      <c r="AE181" s="31"/>
      <c r="AT181" s="14" t="s">
        <v>143</v>
      </c>
      <c r="AU181" s="14" t="s">
        <v>78</v>
      </c>
    </row>
    <row r="182" spans="1:65" s="2" customFormat="1" ht="24.2" customHeight="1">
      <c r="A182" s="31"/>
      <c r="B182" s="32"/>
      <c r="C182" s="161" t="s">
        <v>7</v>
      </c>
      <c r="D182" s="161" t="s">
        <v>135</v>
      </c>
      <c r="E182" s="162" t="s">
        <v>3860</v>
      </c>
      <c r="F182" s="163" t="s">
        <v>3861</v>
      </c>
      <c r="G182" s="164" t="s">
        <v>147</v>
      </c>
      <c r="H182" s="165">
        <v>8</v>
      </c>
      <c r="I182" s="166"/>
      <c r="J182" s="167">
        <f>ROUND(I182*H182,2)</f>
        <v>0</v>
      </c>
      <c r="K182" s="163" t="s">
        <v>139</v>
      </c>
      <c r="L182" s="36"/>
      <c r="M182" s="168" t="s">
        <v>1</v>
      </c>
      <c r="N182" s="169" t="s">
        <v>43</v>
      </c>
      <c r="O182" s="68"/>
      <c r="P182" s="170">
        <f>O182*H182</f>
        <v>0</v>
      </c>
      <c r="Q182" s="170">
        <v>0</v>
      </c>
      <c r="R182" s="170">
        <f>Q182*H182</f>
        <v>0</v>
      </c>
      <c r="S182" s="170">
        <v>0</v>
      </c>
      <c r="T182" s="171">
        <f>S182*H182</f>
        <v>0</v>
      </c>
      <c r="U182" s="31"/>
      <c r="V182" s="31"/>
      <c r="W182" s="31"/>
      <c r="X182" s="31"/>
      <c r="Y182" s="31"/>
      <c r="Z182" s="31"/>
      <c r="AA182" s="31"/>
      <c r="AB182" s="31"/>
      <c r="AC182" s="31"/>
      <c r="AD182" s="31"/>
      <c r="AE182" s="31"/>
      <c r="AR182" s="172" t="s">
        <v>2955</v>
      </c>
      <c r="AT182" s="172" t="s">
        <v>135</v>
      </c>
      <c r="AU182" s="172" t="s">
        <v>78</v>
      </c>
      <c r="AY182" s="14" t="s">
        <v>141</v>
      </c>
      <c r="BE182" s="173">
        <f>IF(N182="základní",J182,0)</f>
        <v>0</v>
      </c>
      <c r="BF182" s="173">
        <f>IF(N182="snížená",J182,0)</f>
        <v>0</v>
      </c>
      <c r="BG182" s="173">
        <f>IF(N182="zákl. přenesená",J182,0)</f>
        <v>0</v>
      </c>
      <c r="BH182" s="173">
        <f>IF(N182="sníž. přenesená",J182,0)</f>
        <v>0</v>
      </c>
      <c r="BI182" s="173">
        <f>IF(N182="nulová",J182,0)</f>
        <v>0</v>
      </c>
      <c r="BJ182" s="14" t="s">
        <v>86</v>
      </c>
      <c r="BK182" s="173">
        <f>ROUND(I182*H182,2)</f>
        <v>0</v>
      </c>
      <c r="BL182" s="14" t="s">
        <v>2955</v>
      </c>
      <c r="BM182" s="172" t="s">
        <v>3862</v>
      </c>
    </row>
    <row r="183" spans="1:65" s="2" customFormat="1" ht="19.5">
      <c r="A183" s="31"/>
      <c r="B183" s="32"/>
      <c r="C183" s="33"/>
      <c r="D183" s="174" t="s">
        <v>143</v>
      </c>
      <c r="E183" s="33"/>
      <c r="F183" s="175" t="s">
        <v>3861</v>
      </c>
      <c r="G183" s="33"/>
      <c r="H183" s="33"/>
      <c r="I183" s="176"/>
      <c r="J183" s="33"/>
      <c r="K183" s="33"/>
      <c r="L183" s="36"/>
      <c r="M183" s="177"/>
      <c r="N183" s="178"/>
      <c r="O183" s="68"/>
      <c r="P183" s="68"/>
      <c r="Q183" s="68"/>
      <c r="R183" s="68"/>
      <c r="S183" s="68"/>
      <c r="T183" s="69"/>
      <c r="U183" s="31"/>
      <c r="V183" s="31"/>
      <c r="W183" s="31"/>
      <c r="X183" s="31"/>
      <c r="Y183" s="31"/>
      <c r="Z183" s="31"/>
      <c r="AA183" s="31"/>
      <c r="AB183" s="31"/>
      <c r="AC183" s="31"/>
      <c r="AD183" s="31"/>
      <c r="AE183" s="31"/>
      <c r="AT183" s="14" t="s">
        <v>143</v>
      </c>
      <c r="AU183" s="14" t="s">
        <v>78</v>
      </c>
    </row>
    <row r="184" spans="1:65" s="2" customFormat="1" ht="24.2" customHeight="1">
      <c r="A184" s="31"/>
      <c r="B184" s="32"/>
      <c r="C184" s="161" t="s">
        <v>249</v>
      </c>
      <c r="D184" s="161" t="s">
        <v>135</v>
      </c>
      <c r="E184" s="162" t="s">
        <v>3863</v>
      </c>
      <c r="F184" s="163" t="s">
        <v>3864</v>
      </c>
      <c r="G184" s="164" t="s">
        <v>147</v>
      </c>
      <c r="H184" s="165">
        <v>8</v>
      </c>
      <c r="I184" s="166"/>
      <c r="J184" s="167">
        <f>ROUND(I184*H184,2)</f>
        <v>0</v>
      </c>
      <c r="K184" s="163" t="s">
        <v>139</v>
      </c>
      <c r="L184" s="36"/>
      <c r="M184" s="168" t="s">
        <v>1</v>
      </c>
      <c r="N184" s="169" t="s">
        <v>43</v>
      </c>
      <c r="O184" s="68"/>
      <c r="P184" s="170">
        <f>O184*H184</f>
        <v>0</v>
      </c>
      <c r="Q184" s="170">
        <v>0</v>
      </c>
      <c r="R184" s="170">
        <f>Q184*H184</f>
        <v>0</v>
      </c>
      <c r="S184" s="170">
        <v>0</v>
      </c>
      <c r="T184" s="171">
        <f>S184*H184</f>
        <v>0</v>
      </c>
      <c r="U184" s="31"/>
      <c r="V184" s="31"/>
      <c r="W184" s="31"/>
      <c r="X184" s="31"/>
      <c r="Y184" s="31"/>
      <c r="Z184" s="31"/>
      <c r="AA184" s="31"/>
      <c r="AB184" s="31"/>
      <c r="AC184" s="31"/>
      <c r="AD184" s="31"/>
      <c r="AE184" s="31"/>
      <c r="AR184" s="172" t="s">
        <v>2955</v>
      </c>
      <c r="AT184" s="172" t="s">
        <v>135</v>
      </c>
      <c r="AU184" s="172" t="s">
        <v>78</v>
      </c>
      <c r="AY184" s="14" t="s">
        <v>141</v>
      </c>
      <c r="BE184" s="173">
        <f>IF(N184="základní",J184,0)</f>
        <v>0</v>
      </c>
      <c r="BF184" s="173">
        <f>IF(N184="snížená",J184,0)</f>
        <v>0</v>
      </c>
      <c r="BG184" s="173">
        <f>IF(N184="zákl. přenesená",J184,0)</f>
        <v>0</v>
      </c>
      <c r="BH184" s="173">
        <f>IF(N184="sníž. přenesená",J184,0)</f>
        <v>0</v>
      </c>
      <c r="BI184" s="173">
        <f>IF(N184="nulová",J184,0)</f>
        <v>0</v>
      </c>
      <c r="BJ184" s="14" t="s">
        <v>86</v>
      </c>
      <c r="BK184" s="173">
        <f>ROUND(I184*H184,2)</f>
        <v>0</v>
      </c>
      <c r="BL184" s="14" t="s">
        <v>2955</v>
      </c>
      <c r="BM184" s="172" t="s">
        <v>3865</v>
      </c>
    </row>
    <row r="185" spans="1:65" s="2" customFormat="1" ht="19.5">
      <c r="A185" s="31"/>
      <c r="B185" s="32"/>
      <c r="C185" s="33"/>
      <c r="D185" s="174" t="s">
        <v>143</v>
      </c>
      <c r="E185" s="33"/>
      <c r="F185" s="175" t="s">
        <v>3864</v>
      </c>
      <c r="G185" s="33"/>
      <c r="H185" s="33"/>
      <c r="I185" s="176"/>
      <c r="J185" s="33"/>
      <c r="K185" s="33"/>
      <c r="L185" s="36"/>
      <c r="M185" s="177"/>
      <c r="N185" s="178"/>
      <c r="O185" s="68"/>
      <c r="P185" s="68"/>
      <c r="Q185" s="68"/>
      <c r="R185" s="68"/>
      <c r="S185" s="68"/>
      <c r="T185" s="69"/>
      <c r="U185" s="31"/>
      <c r="V185" s="31"/>
      <c r="W185" s="31"/>
      <c r="X185" s="31"/>
      <c r="Y185" s="31"/>
      <c r="Z185" s="31"/>
      <c r="AA185" s="31"/>
      <c r="AB185" s="31"/>
      <c r="AC185" s="31"/>
      <c r="AD185" s="31"/>
      <c r="AE185" s="31"/>
      <c r="AT185" s="14" t="s">
        <v>143</v>
      </c>
      <c r="AU185" s="14" t="s">
        <v>78</v>
      </c>
    </row>
    <row r="186" spans="1:65" s="2" customFormat="1" ht="16.5" customHeight="1">
      <c r="A186" s="31"/>
      <c r="B186" s="32"/>
      <c r="C186" s="161" t="s">
        <v>255</v>
      </c>
      <c r="D186" s="161" t="s">
        <v>135</v>
      </c>
      <c r="E186" s="162" t="s">
        <v>3866</v>
      </c>
      <c r="F186" s="163" t="s">
        <v>3867</v>
      </c>
      <c r="G186" s="164" t="s">
        <v>147</v>
      </c>
      <c r="H186" s="165">
        <v>8</v>
      </c>
      <c r="I186" s="166"/>
      <c r="J186" s="167">
        <f>ROUND(I186*H186,2)</f>
        <v>0</v>
      </c>
      <c r="K186" s="163" t="s">
        <v>139</v>
      </c>
      <c r="L186" s="36"/>
      <c r="M186" s="168" t="s">
        <v>1</v>
      </c>
      <c r="N186" s="169" t="s">
        <v>43</v>
      </c>
      <c r="O186" s="68"/>
      <c r="P186" s="170">
        <f>O186*H186</f>
        <v>0</v>
      </c>
      <c r="Q186" s="170">
        <v>0</v>
      </c>
      <c r="R186" s="170">
        <f>Q186*H186</f>
        <v>0</v>
      </c>
      <c r="S186" s="170">
        <v>0</v>
      </c>
      <c r="T186" s="171">
        <f>S186*H186</f>
        <v>0</v>
      </c>
      <c r="U186" s="31"/>
      <c r="V186" s="31"/>
      <c r="W186" s="31"/>
      <c r="X186" s="31"/>
      <c r="Y186" s="31"/>
      <c r="Z186" s="31"/>
      <c r="AA186" s="31"/>
      <c r="AB186" s="31"/>
      <c r="AC186" s="31"/>
      <c r="AD186" s="31"/>
      <c r="AE186" s="31"/>
      <c r="AR186" s="172" t="s">
        <v>2955</v>
      </c>
      <c r="AT186" s="172" t="s">
        <v>135</v>
      </c>
      <c r="AU186" s="172" t="s">
        <v>78</v>
      </c>
      <c r="AY186" s="14" t="s">
        <v>141</v>
      </c>
      <c r="BE186" s="173">
        <f>IF(N186="základní",J186,0)</f>
        <v>0</v>
      </c>
      <c r="BF186" s="173">
        <f>IF(N186="snížená",J186,0)</f>
        <v>0</v>
      </c>
      <c r="BG186" s="173">
        <f>IF(N186="zákl. přenesená",J186,0)</f>
        <v>0</v>
      </c>
      <c r="BH186" s="173">
        <f>IF(N186="sníž. přenesená",J186,0)</f>
        <v>0</v>
      </c>
      <c r="BI186" s="173">
        <f>IF(N186="nulová",J186,0)</f>
        <v>0</v>
      </c>
      <c r="BJ186" s="14" t="s">
        <v>86</v>
      </c>
      <c r="BK186" s="173">
        <f>ROUND(I186*H186,2)</f>
        <v>0</v>
      </c>
      <c r="BL186" s="14" t="s">
        <v>2955</v>
      </c>
      <c r="BM186" s="172" t="s">
        <v>3868</v>
      </c>
    </row>
    <row r="187" spans="1:65" s="2" customFormat="1">
      <c r="A187" s="31"/>
      <c r="B187" s="32"/>
      <c r="C187" s="33"/>
      <c r="D187" s="174" t="s">
        <v>143</v>
      </c>
      <c r="E187" s="33"/>
      <c r="F187" s="175" t="s">
        <v>3867</v>
      </c>
      <c r="G187" s="33"/>
      <c r="H187" s="33"/>
      <c r="I187" s="176"/>
      <c r="J187" s="33"/>
      <c r="K187" s="33"/>
      <c r="L187" s="36"/>
      <c r="M187" s="177"/>
      <c r="N187" s="178"/>
      <c r="O187" s="68"/>
      <c r="P187" s="68"/>
      <c r="Q187" s="68"/>
      <c r="R187" s="68"/>
      <c r="S187" s="68"/>
      <c r="T187" s="69"/>
      <c r="U187" s="31"/>
      <c r="V187" s="31"/>
      <c r="W187" s="31"/>
      <c r="X187" s="31"/>
      <c r="Y187" s="31"/>
      <c r="Z187" s="31"/>
      <c r="AA187" s="31"/>
      <c r="AB187" s="31"/>
      <c r="AC187" s="31"/>
      <c r="AD187" s="31"/>
      <c r="AE187" s="31"/>
      <c r="AT187" s="14" t="s">
        <v>143</v>
      </c>
      <c r="AU187" s="14" t="s">
        <v>78</v>
      </c>
    </row>
    <row r="188" spans="1:65" s="2" customFormat="1" ht="16.5" customHeight="1">
      <c r="A188" s="31"/>
      <c r="B188" s="32"/>
      <c r="C188" s="161" t="s">
        <v>260</v>
      </c>
      <c r="D188" s="161" t="s">
        <v>135</v>
      </c>
      <c r="E188" s="162" t="s">
        <v>3869</v>
      </c>
      <c r="F188" s="163" t="s">
        <v>3870</v>
      </c>
      <c r="G188" s="164" t="s">
        <v>147</v>
      </c>
      <c r="H188" s="165">
        <v>8</v>
      </c>
      <c r="I188" s="166"/>
      <c r="J188" s="167">
        <f>ROUND(I188*H188,2)</f>
        <v>0</v>
      </c>
      <c r="K188" s="163" t="s">
        <v>139</v>
      </c>
      <c r="L188" s="36"/>
      <c r="M188" s="168" t="s">
        <v>1</v>
      </c>
      <c r="N188" s="169" t="s">
        <v>43</v>
      </c>
      <c r="O188" s="68"/>
      <c r="P188" s="170">
        <f>O188*H188</f>
        <v>0</v>
      </c>
      <c r="Q188" s="170">
        <v>0</v>
      </c>
      <c r="R188" s="170">
        <f>Q188*H188</f>
        <v>0</v>
      </c>
      <c r="S188" s="170">
        <v>0</v>
      </c>
      <c r="T188" s="171">
        <f>S188*H188</f>
        <v>0</v>
      </c>
      <c r="U188" s="31"/>
      <c r="V188" s="31"/>
      <c r="W188" s="31"/>
      <c r="X188" s="31"/>
      <c r="Y188" s="31"/>
      <c r="Z188" s="31"/>
      <c r="AA188" s="31"/>
      <c r="AB188" s="31"/>
      <c r="AC188" s="31"/>
      <c r="AD188" s="31"/>
      <c r="AE188" s="31"/>
      <c r="AR188" s="172" t="s">
        <v>2955</v>
      </c>
      <c r="AT188" s="172" t="s">
        <v>135</v>
      </c>
      <c r="AU188" s="172" t="s">
        <v>78</v>
      </c>
      <c r="AY188" s="14" t="s">
        <v>141</v>
      </c>
      <c r="BE188" s="173">
        <f>IF(N188="základní",J188,0)</f>
        <v>0</v>
      </c>
      <c r="BF188" s="173">
        <f>IF(N188="snížená",J188,0)</f>
        <v>0</v>
      </c>
      <c r="BG188" s="173">
        <f>IF(N188="zákl. přenesená",J188,0)</f>
        <v>0</v>
      </c>
      <c r="BH188" s="173">
        <f>IF(N188="sníž. přenesená",J188,0)</f>
        <v>0</v>
      </c>
      <c r="BI188" s="173">
        <f>IF(N188="nulová",J188,0)</f>
        <v>0</v>
      </c>
      <c r="BJ188" s="14" t="s">
        <v>86</v>
      </c>
      <c r="BK188" s="173">
        <f>ROUND(I188*H188,2)</f>
        <v>0</v>
      </c>
      <c r="BL188" s="14" t="s">
        <v>2955</v>
      </c>
      <c r="BM188" s="172" t="s">
        <v>3871</v>
      </c>
    </row>
    <row r="189" spans="1:65" s="2" customFormat="1" ht="19.5">
      <c r="A189" s="31"/>
      <c r="B189" s="32"/>
      <c r="C189" s="33"/>
      <c r="D189" s="174" t="s">
        <v>143</v>
      </c>
      <c r="E189" s="33"/>
      <c r="F189" s="175" t="s">
        <v>3872</v>
      </c>
      <c r="G189" s="33"/>
      <c r="H189" s="33"/>
      <c r="I189" s="176"/>
      <c r="J189" s="33"/>
      <c r="K189" s="33"/>
      <c r="L189" s="36"/>
      <c r="M189" s="177"/>
      <c r="N189" s="178"/>
      <c r="O189" s="68"/>
      <c r="P189" s="68"/>
      <c r="Q189" s="68"/>
      <c r="R189" s="68"/>
      <c r="S189" s="68"/>
      <c r="T189" s="69"/>
      <c r="U189" s="31"/>
      <c r="V189" s="31"/>
      <c r="W189" s="31"/>
      <c r="X189" s="31"/>
      <c r="Y189" s="31"/>
      <c r="Z189" s="31"/>
      <c r="AA189" s="31"/>
      <c r="AB189" s="31"/>
      <c r="AC189" s="31"/>
      <c r="AD189" s="31"/>
      <c r="AE189" s="31"/>
      <c r="AT189" s="14" t="s">
        <v>143</v>
      </c>
      <c r="AU189" s="14" t="s">
        <v>78</v>
      </c>
    </row>
    <row r="190" spans="1:65" s="2" customFormat="1" ht="21.75" customHeight="1">
      <c r="A190" s="31"/>
      <c r="B190" s="32"/>
      <c r="C190" s="161" t="s">
        <v>265</v>
      </c>
      <c r="D190" s="161" t="s">
        <v>135</v>
      </c>
      <c r="E190" s="162" t="s">
        <v>3873</v>
      </c>
      <c r="F190" s="163" t="s">
        <v>3874</v>
      </c>
      <c r="G190" s="164" t="s">
        <v>147</v>
      </c>
      <c r="H190" s="165">
        <v>8</v>
      </c>
      <c r="I190" s="166"/>
      <c r="J190" s="167">
        <f>ROUND(I190*H190,2)</f>
        <v>0</v>
      </c>
      <c r="K190" s="163" t="s">
        <v>139</v>
      </c>
      <c r="L190" s="36"/>
      <c r="M190" s="168" t="s">
        <v>1</v>
      </c>
      <c r="N190" s="169" t="s">
        <v>43</v>
      </c>
      <c r="O190" s="68"/>
      <c r="P190" s="170">
        <f>O190*H190</f>
        <v>0</v>
      </c>
      <c r="Q190" s="170">
        <v>0</v>
      </c>
      <c r="R190" s="170">
        <f>Q190*H190</f>
        <v>0</v>
      </c>
      <c r="S190" s="170">
        <v>0</v>
      </c>
      <c r="T190" s="171">
        <f>S190*H190</f>
        <v>0</v>
      </c>
      <c r="U190" s="31"/>
      <c r="V190" s="31"/>
      <c r="W190" s="31"/>
      <c r="X190" s="31"/>
      <c r="Y190" s="31"/>
      <c r="Z190" s="31"/>
      <c r="AA190" s="31"/>
      <c r="AB190" s="31"/>
      <c r="AC190" s="31"/>
      <c r="AD190" s="31"/>
      <c r="AE190" s="31"/>
      <c r="AR190" s="172" t="s">
        <v>2955</v>
      </c>
      <c r="AT190" s="172" t="s">
        <v>135</v>
      </c>
      <c r="AU190" s="172" t="s">
        <v>78</v>
      </c>
      <c r="AY190" s="14" t="s">
        <v>141</v>
      </c>
      <c r="BE190" s="173">
        <f>IF(N190="základní",J190,0)</f>
        <v>0</v>
      </c>
      <c r="BF190" s="173">
        <f>IF(N190="snížená",J190,0)</f>
        <v>0</v>
      </c>
      <c r="BG190" s="173">
        <f>IF(N190="zákl. přenesená",J190,0)</f>
        <v>0</v>
      </c>
      <c r="BH190" s="173">
        <f>IF(N190="sníž. přenesená",J190,0)</f>
        <v>0</v>
      </c>
      <c r="BI190" s="173">
        <f>IF(N190="nulová",J190,0)</f>
        <v>0</v>
      </c>
      <c r="BJ190" s="14" t="s">
        <v>86</v>
      </c>
      <c r="BK190" s="173">
        <f>ROUND(I190*H190,2)</f>
        <v>0</v>
      </c>
      <c r="BL190" s="14" t="s">
        <v>2955</v>
      </c>
      <c r="BM190" s="172" t="s">
        <v>3875</v>
      </c>
    </row>
    <row r="191" spans="1:65" s="2" customFormat="1" ht="19.5">
      <c r="A191" s="31"/>
      <c r="B191" s="32"/>
      <c r="C191" s="33"/>
      <c r="D191" s="174" t="s">
        <v>143</v>
      </c>
      <c r="E191" s="33"/>
      <c r="F191" s="175" t="s">
        <v>3876</v>
      </c>
      <c r="G191" s="33"/>
      <c r="H191" s="33"/>
      <c r="I191" s="176"/>
      <c r="J191" s="33"/>
      <c r="K191" s="33"/>
      <c r="L191" s="36"/>
      <c r="M191" s="177"/>
      <c r="N191" s="178"/>
      <c r="O191" s="68"/>
      <c r="P191" s="68"/>
      <c r="Q191" s="68"/>
      <c r="R191" s="68"/>
      <c r="S191" s="68"/>
      <c r="T191" s="69"/>
      <c r="U191" s="31"/>
      <c r="V191" s="31"/>
      <c r="W191" s="31"/>
      <c r="X191" s="31"/>
      <c r="Y191" s="31"/>
      <c r="Z191" s="31"/>
      <c r="AA191" s="31"/>
      <c r="AB191" s="31"/>
      <c r="AC191" s="31"/>
      <c r="AD191" s="31"/>
      <c r="AE191" s="31"/>
      <c r="AT191" s="14" t="s">
        <v>143</v>
      </c>
      <c r="AU191" s="14" t="s">
        <v>78</v>
      </c>
    </row>
    <row r="192" spans="1:65" s="2" customFormat="1" ht="16.5" customHeight="1">
      <c r="A192" s="31"/>
      <c r="B192" s="32"/>
      <c r="C192" s="161" t="s">
        <v>270</v>
      </c>
      <c r="D192" s="161" t="s">
        <v>135</v>
      </c>
      <c r="E192" s="162" t="s">
        <v>3877</v>
      </c>
      <c r="F192" s="163" t="s">
        <v>3878</v>
      </c>
      <c r="G192" s="164" t="s">
        <v>147</v>
      </c>
      <c r="H192" s="165">
        <v>8</v>
      </c>
      <c r="I192" s="166"/>
      <c r="J192" s="167">
        <f>ROUND(I192*H192,2)</f>
        <v>0</v>
      </c>
      <c r="K192" s="163" t="s">
        <v>139</v>
      </c>
      <c r="L192" s="36"/>
      <c r="M192" s="168" t="s">
        <v>1</v>
      </c>
      <c r="N192" s="169" t="s">
        <v>43</v>
      </c>
      <c r="O192" s="68"/>
      <c r="P192" s="170">
        <f>O192*H192</f>
        <v>0</v>
      </c>
      <c r="Q192" s="170">
        <v>0</v>
      </c>
      <c r="R192" s="170">
        <f>Q192*H192</f>
        <v>0</v>
      </c>
      <c r="S192" s="170">
        <v>0</v>
      </c>
      <c r="T192" s="171">
        <f>S192*H192</f>
        <v>0</v>
      </c>
      <c r="U192" s="31"/>
      <c r="V192" s="31"/>
      <c r="W192" s="31"/>
      <c r="X192" s="31"/>
      <c r="Y192" s="31"/>
      <c r="Z192" s="31"/>
      <c r="AA192" s="31"/>
      <c r="AB192" s="31"/>
      <c r="AC192" s="31"/>
      <c r="AD192" s="31"/>
      <c r="AE192" s="31"/>
      <c r="AR192" s="172" t="s">
        <v>2955</v>
      </c>
      <c r="AT192" s="172" t="s">
        <v>135</v>
      </c>
      <c r="AU192" s="172" t="s">
        <v>78</v>
      </c>
      <c r="AY192" s="14" t="s">
        <v>141</v>
      </c>
      <c r="BE192" s="173">
        <f>IF(N192="základní",J192,0)</f>
        <v>0</v>
      </c>
      <c r="BF192" s="173">
        <f>IF(N192="snížená",J192,0)</f>
        <v>0</v>
      </c>
      <c r="BG192" s="173">
        <f>IF(N192="zákl. přenesená",J192,0)</f>
        <v>0</v>
      </c>
      <c r="BH192" s="173">
        <f>IF(N192="sníž. přenesená",J192,0)</f>
        <v>0</v>
      </c>
      <c r="BI192" s="173">
        <f>IF(N192="nulová",J192,0)</f>
        <v>0</v>
      </c>
      <c r="BJ192" s="14" t="s">
        <v>86</v>
      </c>
      <c r="BK192" s="173">
        <f>ROUND(I192*H192,2)</f>
        <v>0</v>
      </c>
      <c r="BL192" s="14" t="s">
        <v>2955</v>
      </c>
      <c r="BM192" s="172" t="s">
        <v>3879</v>
      </c>
    </row>
    <row r="193" spans="1:65" s="2" customFormat="1">
      <c r="A193" s="31"/>
      <c r="B193" s="32"/>
      <c r="C193" s="33"/>
      <c r="D193" s="174" t="s">
        <v>143</v>
      </c>
      <c r="E193" s="33"/>
      <c r="F193" s="175" t="s">
        <v>3878</v>
      </c>
      <c r="G193" s="33"/>
      <c r="H193" s="33"/>
      <c r="I193" s="176"/>
      <c r="J193" s="33"/>
      <c r="K193" s="33"/>
      <c r="L193" s="36"/>
      <c r="M193" s="177"/>
      <c r="N193" s="178"/>
      <c r="O193" s="68"/>
      <c r="P193" s="68"/>
      <c r="Q193" s="68"/>
      <c r="R193" s="68"/>
      <c r="S193" s="68"/>
      <c r="T193" s="69"/>
      <c r="U193" s="31"/>
      <c r="V193" s="31"/>
      <c r="W193" s="31"/>
      <c r="X193" s="31"/>
      <c r="Y193" s="31"/>
      <c r="Z193" s="31"/>
      <c r="AA193" s="31"/>
      <c r="AB193" s="31"/>
      <c r="AC193" s="31"/>
      <c r="AD193" s="31"/>
      <c r="AE193" s="31"/>
      <c r="AT193" s="14" t="s">
        <v>143</v>
      </c>
      <c r="AU193" s="14" t="s">
        <v>78</v>
      </c>
    </row>
    <row r="194" spans="1:65" s="2" customFormat="1" ht="21.75" customHeight="1">
      <c r="A194" s="31"/>
      <c r="B194" s="32"/>
      <c r="C194" s="161" t="s">
        <v>275</v>
      </c>
      <c r="D194" s="161" t="s">
        <v>135</v>
      </c>
      <c r="E194" s="162" t="s">
        <v>3880</v>
      </c>
      <c r="F194" s="163" t="s">
        <v>3881</v>
      </c>
      <c r="G194" s="164" t="s">
        <v>147</v>
      </c>
      <c r="H194" s="165">
        <v>8</v>
      </c>
      <c r="I194" s="166"/>
      <c r="J194" s="167">
        <f>ROUND(I194*H194,2)</f>
        <v>0</v>
      </c>
      <c r="K194" s="163" t="s">
        <v>139</v>
      </c>
      <c r="L194" s="36"/>
      <c r="M194" s="168" t="s">
        <v>1</v>
      </c>
      <c r="N194" s="169" t="s">
        <v>43</v>
      </c>
      <c r="O194" s="68"/>
      <c r="P194" s="170">
        <f>O194*H194</f>
        <v>0</v>
      </c>
      <c r="Q194" s="170">
        <v>0</v>
      </c>
      <c r="R194" s="170">
        <f>Q194*H194</f>
        <v>0</v>
      </c>
      <c r="S194" s="170">
        <v>0</v>
      </c>
      <c r="T194" s="171">
        <f>S194*H194</f>
        <v>0</v>
      </c>
      <c r="U194" s="31"/>
      <c r="V194" s="31"/>
      <c r="W194" s="31"/>
      <c r="X194" s="31"/>
      <c r="Y194" s="31"/>
      <c r="Z194" s="31"/>
      <c r="AA194" s="31"/>
      <c r="AB194" s="31"/>
      <c r="AC194" s="31"/>
      <c r="AD194" s="31"/>
      <c r="AE194" s="31"/>
      <c r="AR194" s="172" t="s">
        <v>2955</v>
      </c>
      <c r="AT194" s="172" t="s">
        <v>135</v>
      </c>
      <c r="AU194" s="172" t="s">
        <v>78</v>
      </c>
      <c r="AY194" s="14" t="s">
        <v>141</v>
      </c>
      <c r="BE194" s="173">
        <f>IF(N194="základní",J194,0)</f>
        <v>0</v>
      </c>
      <c r="BF194" s="173">
        <f>IF(N194="snížená",J194,0)</f>
        <v>0</v>
      </c>
      <c r="BG194" s="173">
        <f>IF(N194="zákl. přenesená",J194,0)</f>
        <v>0</v>
      </c>
      <c r="BH194" s="173">
        <f>IF(N194="sníž. přenesená",J194,0)</f>
        <v>0</v>
      </c>
      <c r="BI194" s="173">
        <f>IF(N194="nulová",J194,0)</f>
        <v>0</v>
      </c>
      <c r="BJ194" s="14" t="s">
        <v>86</v>
      </c>
      <c r="BK194" s="173">
        <f>ROUND(I194*H194,2)</f>
        <v>0</v>
      </c>
      <c r="BL194" s="14" t="s">
        <v>2955</v>
      </c>
      <c r="BM194" s="172" t="s">
        <v>3882</v>
      </c>
    </row>
    <row r="195" spans="1:65" s="2" customFormat="1">
      <c r="A195" s="31"/>
      <c r="B195" s="32"/>
      <c r="C195" s="33"/>
      <c r="D195" s="174" t="s">
        <v>143</v>
      </c>
      <c r="E195" s="33"/>
      <c r="F195" s="175" t="s">
        <v>3881</v>
      </c>
      <c r="G195" s="33"/>
      <c r="H195" s="33"/>
      <c r="I195" s="176"/>
      <c r="J195" s="33"/>
      <c r="K195" s="33"/>
      <c r="L195" s="36"/>
      <c r="M195" s="177"/>
      <c r="N195" s="178"/>
      <c r="O195" s="68"/>
      <c r="P195" s="68"/>
      <c r="Q195" s="68"/>
      <c r="R195" s="68"/>
      <c r="S195" s="68"/>
      <c r="T195" s="69"/>
      <c r="U195" s="31"/>
      <c r="V195" s="31"/>
      <c r="W195" s="31"/>
      <c r="X195" s="31"/>
      <c r="Y195" s="31"/>
      <c r="Z195" s="31"/>
      <c r="AA195" s="31"/>
      <c r="AB195" s="31"/>
      <c r="AC195" s="31"/>
      <c r="AD195" s="31"/>
      <c r="AE195" s="31"/>
      <c r="AT195" s="14" t="s">
        <v>143</v>
      </c>
      <c r="AU195" s="14" t="s">
        <v>78</v>
      </c>
    </row>
    <row r="196" spans="1:65" s="2" customFormat="1" ht="33" customHeight="1">
      <c r="A196" s="31"/>
      <c r="B196" s="32"/>
      <c r="C196" s="161" t="s">
        <v>280</v>
      </c>
      <c r="D196" s="161" t="s">
        <v>135</v>
      </c>
      <c r="E196" s="162" t="s">
        <v>3883</v>
      </c>
      <c r="F196" s="163" t="s">
        <v>3884</v>
      </c>
      <c r="G196" s="164" t="s">
        <v>147</v>
      </c>
      <c r="H196" s="165">
        <v>8</v>
      </c>
      <c r="I196" s="166"/>
      <c r="J196" s="167">
        <f>ROUND(I196*H196,2)</f>
        <v>0</v>
      </c>
      <c r="K196" s="163" t="s">
        <v>139</v>
      </c>
      <c r="L196" s="36"/>
      <c r="M196" s="168" t="s">
        <v>1</v>
      </c>
      <c r="N196" s="169" t="s">
        <v>43</v>
      </c>
      <c r="O196" s="68"/>
      <c r="P196" s="170">
        <f>O196*H196</f>
        <v>0</v>
      </c>
      <c r="Q196" s="170">
        <v>0</v>
      </c>
      <c r="R196" s="170">
        <f>Q196*H196</f>
        <v>0</v>
      </c>
      <c r="S196" s="170">
        <v>0</v>
      </c>
      <c r="T196" s="171">
        <f>S196*H196</f>
        <v>0</v>
      </c>
      <c r="U196" s="31"/>
      <c r="V196" s="31"/>
      <c r="W196" s="31"/>
      <c r="X196" s="31"/>
      <c r="Y196" s="31"/>
      <c r="Z196" s="31"/>
      <c r="AA196" s="31"/>
      <c r="AB196" s="31"/>
      <c r="AC196" s="31"/>
      <c r="AD196" s="31"/>
      <c r="AE196" s="31"/>
      <c r="AR196" s="172" t="s">
        <v>2955</v>
      </c>
      <c r="AT196" s="172" t="s">
        <v>135</v>
      </c>
      <c r="AU196" s="172" t="s">
        <v>78</v>
      </c>
      <c r="AY196" s="14" t="s">
        <v>141</v>
      </c>
      <c r="BE196" s="173">
        <f>IF(N196="základní",J196,0)</f>
        <v>0</v>
      </c>
      <c r="BF196" s="173">
        <f>IF(N196="snížená",J196,0)</f>
        <v>0</v>
      </c>
      <c r="BG196" s="173">
        <f>IF(N196="zákl. přenesená",J196,0)</f>
        <v>0</v>
      </c>
      <c r="BH196" s="173">
        <f>IF(N196="sníž. přenesená",J196,0)</f>
        <v>0</v>
      </c>
      <c r="BI196" s="173">
        <f>IF(N196="nulová",J196,0)</f>
        <v>0</v>
      </c>
      <c r="BJ196" s="14" t="s">
        <v>86</v>
      </c>
      <c r="BK196" s="173">
        <f>ROUND(I196*H196,2)</f>
        <v>0</v>
      </c>
      <c r="BL196" s="14" t="s">
        <v>2955</v>
      </c>
      <c r="BM196" s="172" t="s">
        <v>3885</v>
      </c>
    </row>
    <row r="197" spans="1:65" s="2" customFormat="1" ht="19.5">
      <c r="A197" s="31"/>
      <c r="B197" s="32"/>
      <c r="C197" s="33"/>
      <c r="D197" s="174" t="s">
        <v>143</v>
      </c>
      <c r="E197" s="33"/>
      <c r="F197" s="175" t="s">
        <v>3884</v>
      </c>
      <c r="G197" s="33"/>
      <c r="H197" s="33"/>
      <c r="I197" s="176"/>
      <c r="J197" s="33"/>
      <c r="K197" s="33"/>
      <c r="L197" s="36"/>
      <c r="M197" s="177"/>
      <c r="N197" s="178"/>
      <c r="O197" s="68"/>
      <c r="P197" s="68"/>
      <c r="Q197" s="68"/>
      <c r="R197" s="68"/>
      <c r="S197" s="68"/>
      <c r="T197" s="69"/>
      <c r="U197" s="31"/>
      <c r="V197" s="31"/>
      <c r="W197" s="31"/>
      <c r="X197" s="31"/>
      <c r="Y197" s="31"/>
      <c r="Z197" s="31"/>
      <c r="AA197" s="31"/>
      <c r="AB197" s="31"/>
      <c r="AC197" s="31"/>
      <c r="AD197" s="31"/>
      <c r="AE197" s="31"/>
      <c r="AT197" s="14" t="s">
        <v>143</v>
      </c>
      <c r="AU197" s="14" t="s">
        <v>78</v>
      </c>
    </row>
    <row r="198" spans="1:65" s="2" customFormat="1" ht="33" customHeight="1">
      <c r="A198" s="31"/>
      <c r="B198" s="32"/>
      <c r="C198" s="161" t="s">
        <v>285</v>
      </c>
      <c r="D198" s="161" t="s">
        <v>135</v>
      </c>
      <c r="E198" s="162" t="s">
        <v>3886</v>
      </c>
      <c r="F198" s="163" t="s">
        <v>3887</v>
      </c>
      <c r="G198" s="164" t="s">
        <v>147</v>
      </c>
      <c r="H198" s="165">
        <v>8</v>
      </c>
      <c r="I198" s="166"/>
      <c r="J198" s="167">
        <f>ROUND(I198*H198,2)</f>
        <v>0</v>
      </c>
      <c r="K198" s="163" t="s">
        <v>139</v>
      </c>
      <c r="L198" s="36"/>
      <c r="M198" s="168" t="s">
        <v>1</v>
      </c>
      <c r="N198" s="169" t="s">
        <v>43</v>
      </c>
      <c r="O198" s="68"/>
      <c r="P198" s="170">
        <f>O198*H198</f>
        <v>0</v>
      </c>
      <c r="Q198" s="170">
        <v>0</v>
      </c>
      <c r="R198" s="170">
        <f>Q198*H198</f>
        <v>0</v>
      </c>
      <c r="S198" s="170">
        <v>0</v>
      </c>
      <c r="T198" s="171">
        <f>S198*H198</f>
        <v>0</v>
      </c>
      <c r="U198" s="31"/>
      <c r="V198" s="31"/>
      <c r="W198" s="31"/>
      <c r="X198" s="31"/>
      <c r="Y198" s="31"/>
      <c r="Z198" s="31"/>
      <c r="AA198" s="31"/>
      <c r="AB198" s="31"/>
      <c r="AC198" s="31"/>
      <c r="AD198" s="31"/>
      <c r="AE198" s="31"/>
      <c r="AR198" s="172" t="s">
        <v>2955</v>
      </c>
      <c r="AT198" s="172" t="s">
        <v>135</v>
      </c>
      <c r="AU198" s="172" t="s">
        <v>78</v>
      </c>
      <c r="AY198" s="14" t="s">
        <v>141</v>
      </c>
      <c r="BE198" s="173">
        <f>IF(N198="základní",J198,0)</f>
        <v>0</v>
      </c>
      <c r="BF198" s="173">
        <f>IF(N198="snížená",J198,0)</f>
        <v>0</v>
      </c>
      <c r="BG198" s="173">
        <f>IF(N198="zákl. přenesená",J198,0)</f>
        <v>0</v>
      </c>
      <c r="BH198" s="173">
        <f>IF(N198="sníž. přenesená",J198,0)</f>
        <v>0</v>
      </c>
      <c r="BI198" s="173">
        <f>IF(N198="nulová",J198,0)</f>
        <v>0</v>
      </c>
      <c r="BJ198" s="14" t="s">
        <v>86</v>
      </c>
      <c r="BK198" s="173">
        <f>ROUND(I198*H198,2)</f>
        <v>0</v>
      </c>
      <c r="BL198" s="14" t="s">
        <v>2955</v>
      </c>
      <c r="BM198" s="172" t="s">
        <v>3888</v>
      </c>
    </row>
    <row r="199" spans="1:65" s="2" customFormat="1" ht="19.5">
      <c r="A199" s="31"/>
      <c r="B199" s="32"/>
      <c r="C199" s="33"/>
      <c r="D199" s="174" t="s">
        <v>143</v>
      </c>
      <c r="E199" s="33"/>
      <c r="F199" s="175" t="s">
        <v>3887</v>
      </c>
      <c r="G199" s="33"/>
      <c r="H199" s="33"/>
      <c r="I199" s="176"/>
      <c r="J199" s="33"/>
      <c r="K199" s="33"/>
      <c r="L199" s="36"/>
      <c r="M199" s="180"/>
      <c r="N199" s="181"/>
      <c r="O199" s="182"/>
      <c r="P199" s="182"/>
      <c r="Q199" s="182"/>
      <c r="R199" s="182"/>
      <c r="S199" s="182"/>
      <c r="T199" s="183"/>
      <c r="U199" s="31"/>
      <c r="V199" s="31"/>
      <c r="W199" s="31"/>
      <c r="X199" s="31"/>
      <c r="Y199" s="31"/>
      <c r="Z199" s="31"/>
      <c r="AA199" s="31"/>
      <c r="AB199" s="31"/>
      <c r="AC199" s="31"/>
      <c r="AD199" s="31"/>
      <c r="AE199" s="31"/>
      <c r="AT199" s="14" t="s">
        <v>143</v>
      </c>
      <c r="AU199" s="14" t="s">
        <v>78</v>
      </c>
    </row>
    <row r="200" spans="1:65" s="2" customFormat="1" ht="6.95" customHeight="1">
      <c r="A200" s="31"/>
      <c r="B200" s="51"/>
      <c r="C200" s="52"/>
      <c r="D200" s="52"/>
      <c r="E200" s="52"/>
      <c r="F200" s="52"/>
      <c r="G200" s="52"/>
      <c r="H200" s="52"/>
      <c r="I200" s="52"/>
      <c r="J200" s="52"/>
      <c r="K200" s="52"/>
      <c r="L200" s="36"/>
      <c r="M200" s="31"/>
      <c r="O200" s="31"/>
      <c r="P200" s="31"/>
      <c r="Q200" s="31"/>
      <c r="R200" s="31"/>
      <c r="S200" s="31"/>
      <c r="T200" s="31"/>
      <c r="U200" s="31"/>
      <c r="V200" s="31"/>
      <c r="W200" s="31"/>
      <c r="X200" s="31"/>
      <c r="Y200" s="31"/>
      <c r="Z200" s="31"/>
      <c r="AA200" s="31"/>
      <c r="AB200" s="31"/>
      <c r="AC200" s="31"/>
      <c r="AD200" s="31"/>
      <c r="AE200" s="31"/>
    </row>
  </sheetData>
  <sheetProtection algorithmName="SHA-512" hashValue="Q8i537KkTBo5tR+2sHD7fhTfmdSa3ycqAd/4QixC1hd+7+s5Qrrg15wWrg4/Im/efWJtU60KqbmXdi0NWdk3eg==" saltValue="9i3d4Wp188mhXj4clIYbgR5PRlQNwOD8/rydBbo9SH4s5ps5wuQQrFRgEQYlIJaUNZnROafIvDvF8WkrMEC8iQ==" spinCount="100000" sheet="1" objects="1" scenarios="1" formatColumns="0" formatRows="0" autoFilter="0"/>
  <autoFilter ref="C115:K199" xr:uid="{00000000-0009-0000-0000-00000600000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03"/>
  <sheetViews>
    <sheetView showGridLines="0" topLeftCell="A206"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110</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1" customFormat="1" ht="12" hidden="1" customHeight="1">
      <c r="B8" s="17"/>
      <c r="D8" s="116" t="s">
        <v>115</v>
      </c>
      <c r="L8" s="17"/>
    </row>
    <row r="9" spans="1:46" s="2" customFormat="1" ht="16.5" hidden="1" customHeight="1">
      <c r="A9" s="31"/>
      <c r="B9" s="36"/>
      <c r="C9" s="31"/>
      <c r="D9" s="31"/>
      <c r="E9" s="272" t="s">
        <v>3889</v>
      </c>
      <c r="F9" s="275"/>
      <c r="G9" s="275"/>
      <c r="H9" s="275"/>
      <c r="I9" s="31"/>
      <c r="J9" s="31"/>
      <c r="K9" s="31"/>
      <c r="L9" s="48"/>
      <c r="S9" s="31"/>
      <c r="T9" s="31"/>
      <c r="U9" s="31"/>
      <c r="V9" s="31"/>
      <c r="W9" s="31"/>
      <c r="X9" s="31"/>
      <c r="Y9" s="31"/>
      <c r="Z9" s="31"/>
      <c r="AA9" s="31"/>
      <c r="AB9" s="31"/>
      <c r="AC9" s="31"/>
      <c r="AD9" s="31"/>
      <c r="AE9" s="31"/>
    </row>
    <row r="10" spans="1:46" s="2" customFormat="1" ht="12" hidden="1" customHeight="1">
      <c r="A10" s="31"/>
      <c r="B10" s="36"/>
      <c r="C10" s="31"/>
      <c r="D10" s="116" t="s">
        <v>3890</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hidden="1" customHeight="1">
      <c r="A11" s="31"/>
      <c r="B11" s="36"/>
      <c r="C11" s="31"/>
      <c r="D11" s="31"/>
      <c r="E11" s="274" t="s">
        <v>3891</v>
      </c>
      <c r="F11" s="275"/>
      <c r="G11" s="275"/>
      <c r="H11" s="275"/>
      <c r="I11" s="31"/>
      <c r="J11" s="31"/>
      <c r="K11" s="31"/>
      <c r="L11" s="48"/>
      <c r="S11" s="31"/>
      <c r="T11" s="31"/>
      <c r="U11" s="31"/>
      <c r="V11" s="31"/>
      <c r="W11" s="31"/>
      <c r="X11" s="31"/>
      <c r="Y11" s="31"/>
      <c r="Z11" s="31"/>
      <c r="AA11" s="31"/>
      <c r="AB11" s="31"/>
      <c r="AC11" s="31"/>
      <c r="AD11" s="31"/>
      <c r="AE11" s="31"/>
    </row>
    <row r="12" spans="1:46" s="2" customFormat="1" hidden="1">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hidden="1"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20</v>
      </c>
      <c r="E14" s="31"/>
      <c r="F14" s="107" t="s">
        <v>21</v>
      </c>
      <c r="G14" s="31"/>
      <c r="H14" s="31"/>
      <c r="I14" s="116" t="s">
        <v>22</v>
      </c>
      <c r="J14" s="117" t="str">
        <f>'Rekapitulace stavby'!AN8</f>
        <v>30. 7. 2021</v>
      </c>
      <c r="K14" s="31"/>
      <c r="L14" s="48"/>
      <c r="S14" s="31"/>
      <c r="T14" s="31"/>
      <c r="U14" s="31"/>
      <c r="V14" s="31"/>
      <c r="W14" s="31"/>
      <c r="X14" s="31"/>
      <c r="Y14" s="31"/>
      <c r="Z14" s="31"/>
      <c r="AA14" s="31"/>
      <c r="AB14" s="31"/>
      <c r="AC14" s="31"/>
      <c r="AD14" s="31"/>
      <c r="AE14" s="31"/>
    </row>
    <row r="15" spans="1:46" s="2" customFormat="1" ht="10.9" hidden="1"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hidden="1" customHeight="1">
      <c r="A16" s="31"/>
      <c r="B16" s="36"/>
      <c r="C16" s="31"/>
      <c r="D16" s="116" t="s">
        <v>24</v>
      </c>
      <c r="E16" s="31"/>
      <c r="F16" s="31"/>
      <c r="G16" s="31"/>
      <c r="H16" s="31"/>
      <c r="I16" s="116" t="s">
        <v>25</v>
      </c>
      <c r="J16" s="107" t="s">
        <v>26</v>
      </c>
      <c r="K16" s="31"/>
      <c r="L16" s="48"/>
      <c r="S16" s="31"/>
      <c r="T16" s="31"/>
      <c r="U16" s="31"/>
      <c r="V16" s="31"/>
      <c r="W16" s="31"/>
      <c r="X16" s="31"/>
      <c r="Y16" s="31"/>
      <c r="Z16" s="31"/>
      <c r="AA16" s="31"/>
      <c r="AB16" s="31"/>
      <c r="AC16" s="31"/>
      <c r="AD16" s="31"/>
      <c r="AE16" s="31"/>
    </row>
    <row r="17" spans="1:31" s="2" customFormat="1" ht="18" hidden="1" customHeight="1">
      <c r="A17" s="31"/>
      <c r="B17" s="36"/>
      <c r="C17" s="31"/>
      <c r="D17" s="31"/>
      <c r="E17" s="107" t="s">
        <v>27</v>
      </c>
      <c r="F17" s="31"/>
      <c r="G17" s="31"/>
      <c r="H17" s="31"/>
      <c r="I17" s="116" t="s">
        <v>28</v>
      </c>
      <c r="J17" s="107" t="s">
        <v>29</v>
      </c>
      <c r="K17" s="31"/>
      <c r="L17" s="48"/>
      <c r="S17" s="31"/>
      <c r="T17" s="31"/>
      <c r="U17" s="31"/>
      <c r="V17" s="31"/>
      <c r="W17" s="31"/>
      <c r="X17" s="31"/>
      <c r="Y17" s="31"/>
      <c r="Z17" s="31"/>
      <c r="AA17" s="31"/>
      <c r="AB17" s="31"/>
      <c r="AC17" s="31"/>
      <c r="AD17" s="31"/>
      <c r="AE17" s="31"/>
    </row>
    <row r="18" spans="1:31" s="2" customFormat="1" ht="6.95" hidden="1"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hidden="1" customHeight="1">
      <c r="A19" s="31"/>
      <c r="B19" s="36"/>
      <c r="C19" s="31"/>
      <c r="D19" s="116" t="s">
        <v>30</v>
      </c>
      <c r="E19" s="31"/>
      <c r="F19" s="31"/>
      <c r="G19" s="31"/>
      <c r="H19" s="31"/>
      <c r="I19" s="116" t="s">
        <v>25</v>
      </c>
      <c r="J19" s="27" t="str">
        <f>'Rekapitulace stavby'!AN13</f>
        <v>Vyplň údaj</v>
      </c>
      <c r="K19" s="31"/>
      <c r="L19" s="48"/>
      <c r="S19" s="31"/>
      <c r="T19" s="31"/>
      <c r="U19" s="31"/>
      <c r="V19" s="31"/>
      <c r="W19" s="31"/>
      <c r="X19" s="31"/>
      <c r="Y19" s="31"/>
      <c r="Z19" s="31"/>
      <c r="AA19" s="31"/>
      <c r="AB19" s="31"/>
      <c r="AC19" s="31"/>
      <c r="AD19" s="31"/>
      <c r="AE19" s="31"/>
    </row>
    <row r="20" spans="1:31" s="2" customFormat="1" ht="18" hidden="1" customHeight="1">
      <c r="A20" s="31"/>
      <c r="B20" s="36"/>
      <c r="C20" s="31"/>
      <c r="D20" s="31"/>
      <c r="E20" s="276" t="str">
        <f>'Rekapitulace stavby'!E14</f>
        <v>Vyplň údaj</v>
      </c>
      <c r="F20" s="277"/>
      <c r="G20" s="277"/>
      <c r="H20" s="277"/>
      <c r="I20" s="116" t="s">
        <v>28</v>
      </c>
      <c r="J20" s="27" t="str">
        <f>'Rekapitulace stavby'!AN14</f>
        <v>Vyplň údaj</v>
      </c>
      <c r="K20" s="31"/>
      <c r="L20" s="48"/>
      <c r="S20" s="31"/>
      <c r="T20" s="31"/>
      <c r="U20" s="31"/>
      <c r="V20" s="31"/>
      <c r="W20" s="31"/>
      <c r="X20" s="31"/>
      <c r="Y20" s="31"/>
      <c r="Z20" s="31"/>
      <c r="AA20" s="31"/>
      <c r="AB20" s="31"/>
      <c r="AC20" s="31"/>
      <c r="AD20" s="31"/>
      <c r="AE20" s="31"/>
    </row>
    <row r="21" spans="1:31" s="2" customFormat="1" ht="6.95" hidden="1"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hidden="1" customHeight="1">
      <c r="A22" s="31"/>
      <c r="B22" s="36"/>
      <c r="C22" s="31"/>
      <c r="D22" s="116" t="s">
        <v>32</v>
      </c>
      <c r="E22" s="31"/>
      <c r="F22" s="31"/>
      <c r="G22" s="31"/>
      <c r="H22" s="31"/>
      <c r="I22" s="116" t="s">
        <v>25</v>
      </c>
      <c r="J22" s="107" t="str">
        <f>IF('Rekapitulace stavby'!AN16="","",'Rekapitulace stavby'!AN16)</f>
        <v/>
      </c>
      <c r="K22" s="31"/>
      <c r="L22" s="48"/>
      <c r="S22" s="31"/>
      <c r="T22" s="31"/>
      <c r="U22" s="31"/>
      <c r="V22" s="31"/>
      <c r="W22" s="31"/>
      <c r="X22" s="31"/>
      <c r="Y22" s="31"/>
      <c r="Z22" s="31"/>
      <c r="AA22" s="31"/>
      <c r="AB22" s="31"/>
      <c r="AC22" s="31"/>
      <c r="AD22" s="31"/>
      <c r="AE22" s="31"/>
    </row>
    <row r="23" spans="1:31" s="2" customFormat="1" ht="18" hidden="1" customHeight="1">
      <c r="A23" s="31"/>
      <c r="B23" s="36"/>
      <c r="C23" s="31"/>
      <c r="D23" s="31"/>
      <c r="E23" s="107" t="str">
        <f>IF('Rekapitulace stavby'!E17="","",'Rekapitulace stavby'!E17)</f>
        <v xml:space="preserve"> </v>
      </c>
      <c r="F23" s="31"/>
      <c r="G23" s="31"/>
      <c r="H23" s="31"/>
      <c r="I23" s="116" t="s">
        <v>28</v>
      </c>
      <c r="J23" s="107" t="str">
        <f>IF('Rekapitulace stavby'!AN17="","",'Rekapitulace stavby'!AN17)</f>
        <v/>
      </c>
      <c r="K23" s="31"/>
      <c r="L23" s="48"/>
      <c r="S23" s="31"/>
      <c r="T23" s="31"/>
      <c r="U23" s="31"/>
      <c r="V23" s="31"/>
      <c r="W23" s="31"/>
      <c r="X23" s="31"/>
      <c r="Y23" s="31"/>
      <c r="Z23" s="31"/>
      <c r="AA23" s="31"/>
      <c r="AB23" s="31"/>
      <c r="AC23" s="31"/>
      <c r="AD23" s="31"/>
      <c r="AE23" s="31"/>
    </row>
    <row r="24" spans="1:31" s="2" customFormat="1" ht="6.95" hidden="1"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hidden="1" customHeight="1">
      <c r="A25" s="31"/>
      <c r="B25" s="36"/>
      <c r="C25" s="31"/>
      <c r="D25" s="116" t="s">
        <v>35</v>
      </c>
      <c r="E25" s="31"/>
      <c r="F25" s="31"/>
      <c r="G25" s="31"/>
      <c r="H25" s="31"/>
      <c r="I25" s="116" t="s">
        <v>25</v>
      </c>
      <c r="J25" s="107" t="s">
        <v>1</v>
      </c>
      <c r="K25" s="31"/>
      <c r="L25" s="48"/>
      <c r="S25" s="31"/>
      <c r="T25" s="31"/>
      <c r="U25" s="31"/>
      <c r="V25" s="31"/>
      <c r="W25" s="31"/>
      <c r="X25" s="31"/>
      <c r="Y25" s="31"/>
      <c r="Z25" s="31"/>
      <c r="AA25" s="31"/>
      <c r="AB25" s="31"/>
      <c r="AC25" s="31"/>
      <c r="AD25" s="31"/>
      <c r="AE25" s="31"/>
    </row>
    <row r="26" spans="1:31" s="2" customFormat="1" ht="18" hidden="1" customHeight="1">
      <c r="A26" s="31"/>
      <c r="B26" s="36"/>
      <c r="C26" s="31"/>
      <c r="D26" s="31"/>
      <c r="E26" s="107" t="s">
        <v>36</v>
      </c>
      <c r="F26" s="31"/>
      <c r="G26" s="31"/>
      <c r="H26" s="31"/>
      <c r="I26" s="116" t="s">
        <v>28</v>
      </c>
      <c r="J26" s="107" t="s">
        <v>1</v>
      </c>
      <c r="K26" s="31"/>
      <c r="L26" s="48"/>
      <c r="S26" s="31"/>
      <c r="T26" s="31"/>
      <c r="U26" s="31"/>
      <c r="V26" s="31"/>
      <c r="W26" s="31"/>
      <c r="X26" s="31"/>
      <c r="Y26" s="31"/>
      <c r="Z26" s="31"/>
      <c r="AA26" s="31"/>
      <c r="AB26" s="31"/>
      <c r="AC26" s="31"/>
      <c r="AD26" s="31"/>
      <c r="AE26" s="31"/>
    </row>
    <row r="27" spans="1:31" s="2" customFormat="1" ht="6.95" hidden="1"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hidden="1" customHeight="1">
      <c r="A28" s="31"/>
      <c r="B28" s="36"/>
      <c r="C28" s="31"/>
      <c r="D28" s="116" t="s">
        <v>37</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hidden="1" customHeight="1">
      <c r="A29" s="118"/>
      <c r="B29" s="119"/>
      <c r="C29" s="118"/>
      <c r="D29" s="118"/>
      <c r="E29" s="278" t="s">
        <v>1</v>
      </c>
      <c r="F29" s="278"/>
      <c r="G29" s="278"/>
      <c r="H29" s="278"/>
      <c r="I29" s="118"/>
      <c r="J29" s="118"/>
      <c r="K29" s="118"/>
      <c r="L29" s="120"/>
      <c r="S29" s="118"/>
      <c r="T29" s="118"/>
      <c r="U29" s="118"/>
      <c r="V29" s="118"/>
      <c r="W29" s="118"/>
      <c r="X29" s="118"/>
      <c r="Y29" s="118"/>
      <c r="Z29" s="118"/>
      <c r="AA29" s="118"/>
      <c r="AB29" s="118"/>
      <c r="AC29" s="118"/>
      <c r="AD29" s="118"/>
      <c r="AE29" s="118"/>
    </row>
    <row r="30" spans="1:31" s="2" customFormat="1" ht="6.95" hidden="1"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hidden="1" customHeight="1">
      <c r="A32" s="31"/>
      <c r="B32" s="36"/>
      <c r="C32" s="31"/>
      <c r="D32" s="122" t="s">
        <v>38</v>
      </c>
      <c r="E32" s="31"/>
      <c r="F32" s="31"/>
      <c r="G32" s="31"/>
      <c r="H32" s="31"/>
      <c r="I32" s="31"/>
      <c r="J32" s="123">
        <f>ROUND(J120, 2)</f>
        <v>0</v>
      </c>
      <c r="K32" s="31"/>
      <c r="L32" s="48"/>
      <c r="S32" s="31"/>
      <c r="T32" s="31"/>
      <c r="U32" s="31"/>
      <c r="V32" s="31"/>
      <c r="W32" s="31"/>
      <c r="X32" s="31"/>
      <c r="Y32" s="31"/>
      <c r="Z32" s="31"/>
      <c r="AA32" s="31"/>
      <c r="AB32" s="31"/>
      <c r="AC32" s="31"/>
      <c r="AD32" s="31"/>
      <c r="AE32" s="31"/>
    </row>
    <row r="33" spans="1:31" s="2" customFormat="1" ht="6.95" hidden="1"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31"/>
      <c r="F34" s="124" t="s">
        <v>40</v>
      </c>
      <c r="G34" s="31"/>
      <c r="H34" s="31"/>
      <c r="I34" s="124" t="s">
        <v>39</v>
      </c>
      <c r="J34" s="124" t="s">
        <v>41</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125" t="s">
        <v>42</v>
      </c>
      <c r="E35" s="116" t="s">
        <v>43</v>
      </c>
      <c r="F35" s="126">
        <f>ROUND((SUM(BE120:BE202)),  2)</f>
        <v>0</v>
      </c>
      <c r="G35" s="31"/>
      <c r="H35" s="31"/>
      <c r="I35" s="127">
        <v>0.21</v>
      </c>
      <c r="J35" s="126">
        <f>ROUND(((SUM(BE120:BE202))*I35),  2)</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44</v>
      </c>
      <c r="F36" s="126">
        <f>ROUND((SUM(BF120:BF202)),  2)</f>
        <v>0</v>
      </c>
      <c r="G36" s="31"/>
      <c r="H36" s="31"/>
      <c r="I36" s="127">
        <v>0.15</v>
      </c>
      <c r="J36" s="126">
        <f>ROUND(((SUM(BF120:BF202))*I36),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45</v>
      </c>
      <c r="F37" s="126">
        <f>ROUND((SUM(BG120:BG202)),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46</v>
      </c>
      <c r="F38" s="126">
        <f>ROUND((SUM(BH120:BH202)),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47</v>
      </c>
      <c r="F39" s="126">
        <f>ROUND((SUM(BI120:BI202)),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hidden="1" customHeight="1">
      <c r="A41" s="31"/>
      <c r="B41" s="36"/>
      <c r="C41" s="128"/>
      <c r="D41" s="129" t="s">
        <v>48</v>
      </c>
      <c r="E41" s="130"/>
      <c r="F41" s="130"/>
      <c r="G41" s="131" t="s">
        <v>49</v>
      </c>
      <c r="H41" s="132" t="s">
        <v>50</v>
      </c>
      <c r="I41" s="130"/>
      <c r="J41" s="133">
        <f>SUM(J32:J39)</f>
        <v>0</v>
      </c>
      <c r="K41" s="134"/>
      <c r="L41" s="48"/>
      <c r="S41" s="31"/>
      <c r="T41" s="31"/>
      <c r="U41" s="31"/>
      <c r="V41" s="31"/>
      <c r="W41" s="31"/>
      <c r="X41" s="31"/>
      <c r="Y41" s="31"/>
      <c r="Z41" s="31"/>
      <c r="AA41" s="31"/>
      <c r="AB41" s="31"/>
      <c r="AC41" s="31"/>
      <c r="AD41" s="31"/>
      <c r="AE41" s="31"/>
    </row>
    <row r="42" spans="1:31" s="2" customFormat="1" ht="14.45" hidden="1"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31"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31" s="1" customFormat="1" ht="12" hidden="1" customHeight="1">
      <c r="B86" s="18"/>
      <c r="C86" s="26" t="s">
        <v>115</v>
      </c>
      <c r="D86" s="19"/>
      <c r="E86" s="19"/>
      <c r="F86" s="19"/>
      <c r="G86" s="19"/>
      <c r="H86" s="19"/>
      <c r="I86" s="19"/>
      <c r="J86" s="19"/>
      <c r="K86" s="19"/>
      <c r="L86" s="17"/>
    </row>
    <row r="87" spans="1:31" s="2" customFormat="1" ht="16.5" hidden="1" customHeight="1">
      <c r="A87" s="31"/>
      <c r="B87" s="32"/>
      <c r="C87" s="33"/>
      <c r="D87" s="33"/>
      <c r="E87" s="270" t="s">
        <v>3889</v>
      </c>
      <c r="F87" s="269"/>
      <c r="G87" s="269"/>
      <c r="H87" s="269"/>
      <c r="I87" s="33"/>
      <c r="J87" s="33"/>
      <c r="K87" s="33"/>
      <c r="L87" s="48"/>
      <c r="S87" s="31"/>
      <c r="T87" s="31"/>
      <c r="U87" s="31"/>
      <c r="V87" s="31"/>
      <c r="W87" s="31"/>
      <c r="X87" s="31"/>
      <c r="Y87" s="31"/>
      <c r="Z87" s="31"/>
      <c r="AA87" s="31"/>
      <c r="AB87" s="31"/>
      <c r="AC87" s="31"/>
      <c r="AD87" s="31"/>
      <c r="AE87" s="31"/>
    </row>
    <row r="88" spans="1:31" s="2" customFormat="1" ht="12" hidden="1" customHeight="1">
      <c r="A88" s="31"/>
      <c r="B88" s="32"/>
      <c r="C88" s="26" t="s">
        <v>3890</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hidden="1" customHeight="1">
      <c r="A89" s="31"/>
      <c r="B89" s="32"/>
      <c r="C89" s="33"/>
      <c r="D89" s="33"/>
      <c r="E89" s="258" t="str">
        <f>E11</f>
        <v>A.7.1 - VRN - přepravy, poplatky za odpady</v>
      </c>
      <c r="F89" s="269"/>
      <c r="G89" s="269"/>
      <c r="H89" s="269"/>
      <c r="I89" s="33"/>
      <c r="J89" s="33"/>
      <c r="K89" s="33"/>
      <c r="L89" s="48"/>
      <c r="S89" s="31"/>
      <c r="T89" s="31"/>
      <c r="U89" s="31"/>
      <c r="V89" s="31"/>
      <c r="W89" s="31"/>
      <c r="X89" s="31"/>
      <c r="Y89" s="31"/>
      <c r="Z89" s="31"/>
      <c r="AA89" s="31"/>
      <c r="AB89" s="31"/>
      <c r="AC89" s="31"/>
      <c r="AD89" s="31"/>
      <c r="AE89" s="31"/>
    </row>
    <row r="90" spans="1:31"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hidden="1" customHeight="1">
      <c r="A91" s="31"/>
      <c r="B91" s="32"/>
      <c r="C91" s="26" t="s">
        <v>20</v>
      </c>
      <c r="D91" s="33"/>
      <c r="E91" s="33"/>
      <c r="F91" s="24" t="str">
        <f>F14</f>
        <v>Oblast č.4; Správa tratí Karlovy Vary</v>
      </c>
      <c r="G91" s="33"/>
      <c r="H91" s="33"/>
      <c r="I91" s="26" t="s">
        <v>22</v>
      </c>
      <c r="J91" s="63" t="str">
        <f>IF(J14="","",J14)</f>
        <v>30. 7. 2021</v>
      </c>
      <c r="K91" s="33"/>
      <c r="L91" s="48"/>
      <c r="S91" s="31"/>
      <c r="T91" s="31"/>
      <c r="U91" s="31"/>
      <c r="V91" s="31"/>
      <c r="W91" s="31"/>
      <c r="X91" s="31"/>
      <c r="Y91" s="31"/>
      <c r="Z91" s="31"/>
      <c r="AA91" s="31"/>
      <c r="AB91" s="31"/>
      <c r="AC91" s="31"/>
      <c r="AD91" s="31"/>
      <c r="AE91" s="31"/>
    </row>
    <row r="92" spans="1:31" s="2" customFormat="1" ht="6.95" hidden="1"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hidden="1" customHeight="1">
      <c r="A93" s="31"/>
      <c r="B93" s="32"/>
      <c r="C93" s="26" t="s">
        <v>24</v>
      </c>
      <c r="D93" s="33"/>
      <c r="E93" s="33"/>
      <c r="F93" s="24" t="str">
        <f>E17</f>
        <v>Správa železnic,s.o.;OŘ ÚNL-ST Karlovy Vary</v>
      </c>
      <c r="G93" s="33"/>
      <c r="H93" s="33"/>
      <c r="I93" s="26" t="s">
        <v>32</v>
      </c>
      <c r="J93" s="29" t="str">
        <f>E23</f>
        <v xml:space="preserve"> </v>
      </c>
      <c r="K93" s="33"/>
      <c r="L93" s="48"/>
      <c r="S93" s="31"/>
      <c r="T93" s="31"/>
      <c r="U93" s="31"/>
      <c r="V93" s="31"/>
      <c r="W93" s="31"/>
      <c r="X93" s="31"/>
      <c r="Y93" s="31"/>
      <c r="Z93" s="31"/>
      <c r="AA93" s="31"/>
      <c r="AB93" s="31"/>
      <c r="AC93" s="31"/>
      <c r="AD93" s="31"/>
      <c r="AE93" s="31"/>
    </row>
    <row r="94" spans="1:31" s="2" customFormat="1" ht="15.2" hidden="1" customHeight="1">
      <c r="A94" s="31"/>
      <c r="B94" s="32"/>
      <c r="C94" s="26" t="s">
        <v>30</v>
      </c>
      <c r="D94" s="33"/>
      <c r="E94" s="33"/>
      <c r="F94" s="24" t="str">
        <f>IF(E20="","",E20)</f>
        <v>Vyplň údaj</v>
      </c>
      <c r="G94" s="33"/>
      <c r="H94" s="33"/>
      <c r="I94" s="26" t="s">
        <v>35</v>
      </c>
      <c r="J94" s="29" t="str">
        <f>E26</f>
        <v>Pavlína Liprtová</v>
      </c>
      <c r="K94" s="33"/>
      <c r="L94" s="48"/>
      <c r="S94" s="31"/>
      <c r="T94" s="31"/>
      <c r="U94" s="31"/>
      <c r="V94" s="31"/>
      <c r="W94" s="31"/>
      <c r="X94" s="31"/>
      <c r="Y94" s="31"/>
      <c r="Z94" s="31"/>
      <c r="AA94" s="31"/>
      <c r="AB94" s="31"/>
      <c r="AC94" s="31"/>
      <c r="AD94" s="31"/>
      <c r="AE94" s="31"/>
    </row>
    <row r="95" spans="1:31"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hidden="1" customHeight="1">
      <c r="A96" s="31"/>
      <c r="B96" s="32"/>
      <c r="C96" s="146" t="s">
        <v>118</v>
      </c>
      <c r="D96" s="147"/>
      <c r="E96" s="147"/>
      <c r="F96" s="147"/>
      <c r="G96" s="147"/>
      <c r="H96" s="147"/>
      <c r="I96" s="147"/>
      <c r="J96" s="148" t="s">
        <v>119</v>
      </c>
      <c r="K96" s="147"/>
      <c r="L96" s="48"/>
      <c r="S96" s="31"/>
      <c r="T96" s="31"/>
      <c r="U96" s="31"/>
      <c r="V96" s="31"/>
      <c r="W96" s="31"/>
      <c r="X96" s="31"/>
      <c r="Y96" s="31"/>
      <c r="Z96" s="31"/>
      <c r="AA96" s="31"/>
      <c r="AB96" s="31"/>
      <c r="AC96" s="31"/>
      <c r="AD96" s="31"/>
      <c r="AE96" s="31"/>
    </row>
    <row r="97" spans="1:47" s="2" customFormat="1" ht="10.3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hidden="1" customHeight="1">
      <c r="A98" s="31"/>
      <c r="B98" s="32"/>
      <c r="C98" s="149" t="s">
        <v>120</v>
      </c>
      <c r="D98" s="33"/>
      <c r="E98" s="33"/>
      <c r="F98" s="33"/>
      <c r="G98" s="33"/>
      <c r="H98" s="33"/>
      <c r="I98" s="33"/>
      <c r="J98" s="81">
        <f>J120</f>
        <v>0</v>
      </c>
      <c r="K98" s="33"/>
      <c r="L98" s="48"/>
      <c r="S98" s="31"/>
      <c r="T98" s="31"/>
      <c r="U98" s="31"/>
      <c r="V98" s="31"/>
      <c r="W98" s="31"/>
      <c r="X98" s="31"/>
      <c r="Y98" s="31"/>
      <c r="Z98" s="31"/>
      <c r="AA98" s="31"/>
      <c r="AB98" s="31"/>
      <c r="AC98" s="31"/>
      <c r="AD98" s="31"/>
      <c r="AE98" s="31"/>
      <c r="AU98" s="14" t="s">
        <v>121</v>
      </c>
    </row>
    <row r="99" spans="1:47" s="2" customFormat="1" ht="21.75" hidden="1"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6.95" hidden="1"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1" spans="1:47" hidden="1"/>
    <row r="102" spans="1:47" hidden="1"/>
    <row r="103" spans="1:47" hidden="1"/>
    <row r="104" spans="1:47"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47" s="2" customFormat="1" ht="24.95" customHeight="1">
      <c r="A105" s="31"/>
      <c r="B105" s="32"/>
      <c r="C105" s="20" t="s">
        <v>122</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47"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6.5" customHeight="1">
      <c r="A108" s="31"/>
      <c r="B108" s="32"/>
      <c r="C108" s="33"/>
      <c r="D108" s="33"/>
      <c r="E108" s="270" t="str">
        <f>E7</f>
        <v>Údržba, opravy a odstraňování závad u ST OŘ UNL 2022 - 2023</v>
      </c>
      <c r="F108" s="271"/>
      <c r="G108" s="271"/>
      <c r="H108" s="271"/>
      <c r="I108" s="33"/>
      <c r="J108" s="33"/>
      <c r="K108" s="33"/>
      <c r="L108" s="48"/>
      <c r="S108" s="31"/>
      <c r="T108" s="31"/>
      <c r="U108" s="31"/>
      <c r="V108" s="31"/>
      <c r="W108" s="31"/>
      <c r="X108" s="31"/>
      <c r="Y108" s="31"/>
      <c r="Z108" s="31"/>
      <c r="AA108" s="31"/>
      <c r="AB108" s="31"/>
      <c r="AC108" s="31"/>
      <c r="AD108" s="31"/>
      <c r="AE108" s="31"/>
    </row>
    <row r="109" spans="1:47" s="1" customFormat="1" ht="12" customHeight="1">
      <c r="B109" s="18"/>
      <c r="C109" s="26" t="s">
        <v>115</v>
      </c>
      <c r="D109" s="19"/>
      <c r="E109" s="19"/>
      <c r="F109" s="19"/>
      <c r="G109" s="19"/>
      <c r="H109" s="19"/>
      <c r="I109" s="19"/>
      <c r="J109" s="19"/>
      <c r="K109" s="19"/>
      <c r="L109" s="17"/>
    </row>
    <row r="110" spans="1:47" s="2" customFormat="1" ht="16.5" customHeight="1">
      <c r="A110" s="31"/>
      <c r="B110" s="32"/>
      <c r="C110" s="33"/>
      <c r="D110" s="33"/>
      <c r="E110" s="270" t="s">
        <v>3889</v>
      </c>
      <c r="F110" s="269"/>
      <c r="G110" s="269"/>
      <c r="H110" s="269"/>
      <c r="I110" s="33"/>
      <c r="J110" s="33"/>
      <c r="K110" s="33"/>
      <c r="L110" s="48"/>
      <c r="S110" s="31"/>
      <c r="T110" s="31"/>
      <c r="U110" s="31"/>
      <c r="V110" s="31"/>
      <c r="W110" s="31"/>
      <c r="X110" s="31"/>
      <c r="Y110" s="31"/>
      <c r="Z110" s="31"/>
      <c r="AA110" s="31"/>
      <c r="AB110" s="31"/>
      <c r="AC110" s="31"/>
      <c r="AD110" s="31"/>
      <c r="AE110" s="31"/>
    </row>
    <row r="111" spans="1:47" s="2" customFormat="1" ht="12" customHeight="1">
      <c r="A111" s="31"/>
      <c r="B111" s="32"/>
      <c r="C111" s="26" t="s">
        <v>3890</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47" s="2" customFormat="1" ht="16.5" customHeight="1">
      <c r="A112" s="31"/>
      <c r="B112" s="32"/>
      <c r="C112" s="33"/>
      <c r="D112" s="33"/>
      <c r="E112" s="258" t="str">
        <f>E11</f>
        <v>A.7.1 - VRN - přepravy, poplatky za odpady</v>
      </c>
      <c r="F112" s="269"/>
      <c r="G112" s="269"/>
      <c r="H112" s="269"/>
      <c r="I112" s="33"/>
      <c r="J112" s="33"/>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F14</f>
        <v>Oblast č.4; Správa tratí Karlovy Vary</v>
      </c>
      <c r="G114" s="33"/>
      <c r="H114" s="33"/>
      <c r="I114" s="26" t="s">
        <v>22</v>
      </c>
      <c r="J114" s="63" t="str">
        <f>IF(J14="","",J14)</f>
        <v>30. 7. 2021</v>
      </c>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24</v>
      </c>
      <c r="D116" s="33"/>
      <c r="E116" s="33"/>
      <c r="F116" s="24" t="str">
        <f>E17</f>
        <v>Správa železnic,s.o.;OŘ ÚNL-ST Karlovy Vary</v>
      </c>
      <c r="G116" s="33"/>
      <c r="H116" s="33"/>
      <c r="I116" s="26" t="s">
        <v>32</v>
      </c>
      <c r="J116" s="29" t="str">
        <f>E23</f>
        <v xml:space="preserve"> </v>
      </c>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30</v>
      </c>
      <c r="D117" s="33"/>
      <c r="E117" s="33"/>
      <c r="F117" s="24" t="str">
        <f>IF(E20="","",E20)</f>
        <v>Vyplň údaj</v>
      </c>
      <c r="G117" s="33"/>
      <c r="H117" s="33"/>
      <c r="I117" s="26" t="s">
        <v>35</v>
      </c>
      <c r="J117" s="29" t="str">
        <f>E26</f>
        <v>Pavlína Liprtová</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9" customFormat="1" ht="29.25" customHeight="1">
      <c r="A119" s="150"/>
      <c r="B119" s="151"/>
      <c r="C119" s="152" t="s">
        <v>123</v>
      </c>
      <c r="D119" s="153" t="s">
        <v>63</v>
      </c>
      <c r="E119" s="153" t="s">
        <v>59</v>
      </c>
      <c r="F119" s="153" t="s">
        <v>60</v>
      </c>
      <c r="G119" s="153" t="s">
        <v>124</v>
      </c>
      <c r="H119" s="153" t="s">
        <v>125</v>
      </c>
      <c r="I119" s="153" t="s">
        <v>126</v>
      </c>
      <c r="J119" s="153" t="s">
        <v>119</v>
      </c>
      <c r="K119" s="154" t="s">
        <v>127</v>
      </c>
      <c r="L119" s="155"/>
      <c r="M119" s="72" t="s">
        <v>1</v>
      </c>
      <c r="N119" s="73" t="s">
        <v>42</v>
      </c>
      <c r="O119" s="73" t="s">
        <v>128</v>
      </c>
      <c r="P119" s="73" t="s">
        <v>129</v>
      </c>
      <c r="Q119" s="73" t="s">
        <v>130</v>
      </c>
      <c r="R119" s="73" t="s">
        <v>131</v>
      </c>
      <c r="S119" s="73" t="s">
        <v>132</v>
      </c>
      <c r="T119" s="74" t="s">
        <v>133</v>
      </c>
      <c r="U119" s="150"/>
      <c r="V119" s="150"/>
      <c r="W119" s="150"/>
      <c r="X119" s="150"/>
      <c r="Y119" s="150"/>
      <c r="Z119" s="150"/>
      <c r="AA119" s="150"/>
      <c r="AB119" s="150"/>
      <c r="AC119" s="150"/>
      <c r="AD119" s="150"/>
      <c r="AE119" s="150"/>
    </row>
    <row r="120" spans="1:65" s="2" customFormat="1" ht="22.9" customHeight="1">
      <c r="A120" s="31"/>
      <c r="B120" s="32"/>
      <c r="C120" s="79" t="s">
        <v>134</v>
      </c>
      <c r="D120" s="33"/>
      <c r="E120" s="33"/>
      <c r="F120" s="33"/>
      <c r="G120" s="33"/>
      <c r="H120" s="33"/>
      <c r="I120" s="33"/>
      <c r="J120" s="156">
        <f>BK120</f>
        <v>0</v>
      </c>
      <c r="K120" s="33"/>
      <c r="L120" s="36"/>
      <c r="M120" s="75"/>
      <c r="N120" s="157"/>
      <c r="O120" s="76"/>
      <c r="P120" s="158">
        <f>SUM(P121:P202)</f>
        <v>0</v>
      </c>
      <c r="Q120" s="76"/>
      <c r="R120" s="158">
        <f>SUM(R121:R202)</f>
        <v>0</v>
      </c>
      <c r="S120" s="76"/>
      <c r="T120" s="159">
        <f>SUM(T121:T202)</f>
        <v>0</v>
      </c>
      <c r="U120" s="31"/>
      <c r="V120" s="31"/>
      <c r="W120" s="31"/>
      <c r="X120" s="31"/>
      <c r="Y120" s="31"/>
      <c r="Z120" s="31"/>
      <c r="AA120" s="31"/>
      <c r="AB120" s="31"/>
      <c r="AC120" s="31"/>
      <c r="AD120" s="31"/>
      <c r="AE120" s="31"/>
      <c r="AT120" s="14" t="s">
        <v>77</v>
      </c>
      <c r="AU120" s="14" t="s">
        <v>121</v>
      </c>
      <c r="BK120" s="160">
        <f>SUM(BK121:BK202)</f>
        <v>0</v>
      </c>
    </row>
    <row r="121" spans="1:65" s="2" customFormat="1" ht="33" customHeight="1">
      <c r="A121" s="31"/>
      <c r="B121" s="32"/>
      <c r="C121" s="161" t="s">
        <v>150</v>
      </c>
      <c r="D121" s="161" t="s">
        <v>135</v>
      </c>
      <c r="E121" s="162" t="s">
        <v>3892</v>
      </c>
      <c r="F121" s="163" t="s">
        <v>3893</v>
      </c>
      <c r="G121" s="164" t="s">
        <v>147</v>
      </c>
      <c r="H121" s="165">
        <v>60</v>
      </c>
      <c r="I121" s="166"/>
      <c r="J121" s="167">
        <f>ROUND(I121*H121,2)</f>
        <v>0</v>
      </c>
      <c r="K121" s="163" t="s">
        <v>139</v>
      </c>
      <c r="L121" s="36"/>
      <c r="M121" s="168" t="s">
        <v>1</v>
      </c>
      <c r="N121" s="169" t="s">
        <v>43</v>
      </c>
      <c r="O121" s="68"/>
      <c r="P121" s="170">
        <f>O121*H121</f>
        <v>0</v>
      </c>
      <c r="Q121" s="170">
        <v>0</v>
      </c>
      <c r="R121" s="170">
        <f>Q121*H121</f>
        <v>0</v>
      </c>
      <c r="S121" s="170">
        <v>0</v>
      </c>
      <c r="T121" s="171">
        <f>S121*H121</f>
        <v>0</v>
      </c>
      <c r="U121" s="31"/>
      <c r="V121" s="31"/>
      <c r="W121" s="31"/>
      <c r="X121" s="31"/>
      <c r="Y121" s="31"/>
      <c r="Z121" s="31"/>
      <c r="AA121" s="31"/>
      <c r="AB121" s="31"/>
      <c r="AC121" s="31"/>
      <c r="AD121" s="31"/>
      <c r="AE121" s="31"/>
      <c r="AR121" s="172" t="s">
        <v>2955</v>
      </c>
      <c r="AT121" s="172" t="s">
        <v>135</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2955</v>
      </c>
      <c r="BM121" s="172" t="s">
        <v>3894</v>
      </c>
    </row>
    <row r="122" spans="1:65" s="2" customFormat="1" ht="117">
      <c r="A122" s="31"/>
      <c r="B122" s="32"/>
      <c r="C122" s="33"/>
      <c r="D122" s="174" t="s">
        <v>143</v>
      </c>
      <c r="E122" s="33"/>
      <c r="F122" s="175" t="s">
        <v>3895</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19.5">
      <c r="A123" s="31"/>
      <c r="B123" s="32"/>
      <c r="C123" s="33"/>
      <c r="D123" s="174" t="s">
        <v>224</v>
      </c>
      <c r="E123" s="33"/>
      <c r="F123" s="179" t="s">
        <v>3896</v>
      </c>
      <c r="G123" s="33"/>
      <c r="H123" s="33"/>
      <c r="I123" s="176"/>
      <c r="J123" s="33"/>
      <c r="K123" s="33"/>
      <c r="L123" s="36"/>
      <c r="M123" s="177"/>
      <c r="N123" s="178"/>
      <c r="O123" s="68"/>
      <c r="P123" s="68"/>
      <c r="Q123" s="68"/>
      <c r="R123" s="68"/>
      <c r="S123" s="68"/>
      <c r="T123" s="69"/>
      <c r="U123" s="31"/>
      <c r="V123" s="31"/>
      <c r="W123" s="31"/>
      <c r="X123" s="31"/>
      <c r="Y123" s="31"/>
      <c r="Z123" s="31"/>
      <c r="AA123" s="31"/>
      <c r="AB123" s="31"/>
      <c r="AC123" s="31"/>
      <c r="AD123" s="31"/>
      <c r="AE123" s="31"/>
      <c r="AT123" s="14" t="s">
        <v>224</v>
      </c>
      <c r="AU123" s="14" t="s">
        <v>78</v>
      </c>
    </row>
    <row r="124" spans="1:65" s="2" customFormat="1" ht="33" customHeight="1">
      <c r="A124" s="31"/>
      <c r="B124" s="32"/>
      <c r="C124" s="161" t="s">
        <v>140</v>
      </c>
      <c r="D124" s="161" t="s">
        <v>135</v>
      </c>
      <c r="E124" s="162" t="s">
        <v>3897</v>
      </c>
      <c r="F124" s="163" t="s">
        <v>3898</v>
      </c>
      <c r="G124" s="164" t="s">
        <v>147</v>
      </c>
      <c r="H124" s="165">
        <v>60</v>
      </c>
      <c r="I124" s="166"/>
      <c r="J124" s="167">
        <f>ROUND(I124*H124,2)</f>
        <v>0</v>
      </c>
      <c r="K124" s="163" t="s">
        <v>139</v>
      </c>
      <c r="L124" s="36"/>
      <c r="M124" s="168" t="s">
        <v>1</v>
      </c>
      <c r="N124" s="169" t="s">
        <v>43</v>
      </c>
      <c r="O124" s="68"/>
      <c r="P124" s="170">
        <f>O124*H124</f>
        <v>0</v>
      </c>
      <c r="Q124" s="170">
        <v>0</v>
      </c>
      <c r="R124" s="170">
        <f>Q124*H124</f>
        <v>0</v>
      </c>
      <c r="S124" s="170">
        <v>0</v>
      </c>
      <c r="T124" s="171">
        <f>S124*H124</f>
        <v>0</v>
      </c>
      <c r="U124" s="31"/>
      <c r="V124" s="31"/>
      <c r="W124" s="31"/>
      <c r="X124" s="31"/>
      <c r="Y124" s="31"/>
      <c r="Z124" s="31"/>
      <c r="AA124" s="31"/>
      <c r="AB124" s="31"/>
      <c r="AC124" s="31"/>
      <c r="AD124" s="31"/>
      <c r="AE124" s="31"/>
      <c r="AR124" s="172" t="s">
        <v>2955</v>
      </c>
      <c r="AT124" s="172" t="s">
        <v>135</v>
      </c>
      <c r="AU124" s="172" t="s">
        <v>78</v>
      </c>
      <c r="AY124" s="14" t="s">
        <v>141</v>
      </c>
      <c r="BE124" s="173">
        <f>IF(N124="základní",J124,0)</f>
        <v>0</v>
      </c>
      <c r="BF124" s="173">
        <f>IF(N124="snížená",J124,0)</f>
        <v>0</v>
      </c>
      <c r="BG124" s="173">
        <f>IF(N124="zákl. přenesená",J124,0)</f>
        <v>0</v>
      </c>
      <c r="BH124" s="173">
        <f>IF(N124="sníž. přenesená",J124,0)</f>
        <v>0</v>
      </c>
      <c r="BI124" s="173">
        <f>IF(N124="nulová",J124,0)</f>
        <v>0</v>
      </c>
      <c r="BJ124" s="14" t="s">
        <v>86</v>
      </c>
      <c r="BK124" s="173">
        <f>ROUND(I124*H124,2)</f>
        <v>0</v>
      </c>
      <c r="BL124" s="14" t="s">
        <v>2955</v>
      </c>
      <c r="BM124" s="172" t="s">
        <v>3899</v>
      </c>
    </row>
    <row r="125" spans="1:65" s="2" customFormat="1" ht="117">
      <c r="A125" s="31"/>
      <c r="B125" s="32"/>
      <c r="C125" s="33"/>
      <c r="D125" s="174" t="s">
        <v>143</v>
      </c>
      <c r="E125" s="33"/>
      <c r="F125" s="175" t="s">
        <v>3900</v>
      </c>
      <c r="G125" s="33"/>
      <c r="H125" s="33"/>
      <c r="I125" s="176"/>
      <c r="J125" s="33"/>
      <c r="K125" s="33"/>
      <c r="L125" s="36"/>
      <c r="M125" s="177"/>
      <c r="N125" s="178"/>
      <c r="O125" s="68"/>
      <c r="P125" s="68"/>
      <c r="Q125" s="68"/>
      <c r="R125" s="68"/>
      <c r="S125" s="68"/>
      <c r="T125" s="69"/>
      <c r="U125" s="31"/>
      <c r="V125" s="31"/>
      <c r="W125" s="31"/>
      <c r="X125" s="31"/>
      <c r="Y125" s="31"/>
      <c r="Z125" s="31"/>
      <c r="AA125" s="31"/>
      <c r="AB125" s="31"/>
      <c r="AC125" s="31"/>
      <c r="AD125" s="31"/>
      <c r="AE125" s="31"/>
      <c r="AT125" s="14" t="s">
        <v>143</v>
      </c>
      <c r="AU125" s="14" t="s">
        <v>78</v>
      </c>
    </row>
    <row r="126" spans="1:65" s="2" customFormat="1" ht="19.5">
      <c r="A126" s="31"/>
      <c r="B126" s="32"/>
      <c r="C126" s="33"/>
      <c r="D126" s="174" t="s">
        <v>224</v>
      </c>
      <c r="E126" s="33"/>
      <c r="F126" s="179" t="s">
        <v>3896</v>
      </c>
      <c r="G126" s="33"/>
      <c r="H126" s="33"/>
      <c r="I126" s="176"/>
      <c r="J126" s="33"/>
      <c r="K126" s="33"/>
      <c r="L126" s="36"/>
      <c r="M126" s="177"/>
      <c r="N126" s="178"/>
      <c r="O126" s="68"/>
      <c r="P126" s="68"/>
      <c r="Q126" s="68"/>
      <c r="R126" s="68"/>
      <c r="S126" s="68"/>
      <c r="T126" s="69"/>
      <c r="U126" s="31"/>
      <c r="V126" s="31"/>
      <c r="W126" s="31"/>
      <c r="X126" s="31"/>
      <c r="Y126" s="31"/>
      <c r="Z126" s="31"/>
      <c r="AA126" s="31"/>
      <c r="AB126" s="31"/>
      <c r="AC126" s="31"/>
      <c r="AD126" s="31"/>
      <c r="AE126" s="31"/>
      <c r="AT126" s="14" t="s">
        <v>224</v>
      </c>
      <c r="AU126" s="14" t="s">
        <v>78</v>
      </c>
    </row>
    <row r="127" spans="1:65" s="2" customFormat="1" ht="33" customHeight="1">
      <c r="A127" s="31"/>
      <c r="B127" s="32"/>
      <c r="C127" s="161" t="s">
        <v>159</v>
      </c>
      <c r="D127" s="161" t="s">
        <v>135</v>
      </c>
      <c r="E127" s="162" t="s">
        <v>3901</v>
      </c>
      <c r="F127" s="163" t="s">
        <v>3902</v>
      </c>
      <c r="G127" s="164" t="s">
        <v>147</v>
      </c>
      <c r="H127" s="165">
        <v>60</v>
      </c>
      <c r="I127" s="166"/>
      <c r="J127" s="167">
        <f>ROUND(I127*H127,2)</f>
        <v>0</v>
      </c>
      <c r="K127" s="163" t="s">
        <v>139</v>
      </c>
      <c r="L127" s="36"/>
      <c r="M127" s="168" t="s">
        <v>1</v>
      </c>
      <c r="N127" s="169" t="s">
        <v>43</v>
      </c>
      <c r="O127" s="68"/>
      <c r="P127" s="170">
        <f>O127*H127</f>
        <v>0</v>
      </c>
      <c r="Q127" s="170">
        <v>0</v>
      </c>
      <c r="R127" s="170">
        <f>Q127*H127</f>
        <v>0</v>
      </c>
      <c r="S127" s="170">
        <v>0</v>
      </c>
      <c r="T127" s="171">
        <f>S127*H127</f>
        <v>0</v>
      </c>
      <c r="U127" s="31"/>
      <c r="V127" s="31"/>
      <c r="W127" s="31"/>
      <c r="X127" s="31"/>
      <c r="Y127" s="31"/>
      <c r="Z127" s="31"/>
      <c r="AA127" s="31"/>
      <c r="AB127" s="31"/>
      <c r="AC127" s="31"/>
      <c r="AD127" s="31"/>
      <c r="AE127" s="31"/>
      <c r="AR127" s="172" t="s">
        <v>2955</v>
      </c>
      <c r="AT127" s="172" t="s">
        <v>135</v>
      </c>
      <c r="AU127" s="172" t="s">
        <v>78</v>
      </c>
      <c r="AY127" s="14" t="s">
        <v>141</v>
      </c>
      <c r="BE127" s="173">
        <f>IF(N127="základní",J127,0)</f>
        <v>0</v>
      </c>
      <c r="BF127" s="173">
        <f>IF(N127="snížená",J127,0)</f>
        <v>0</v>
      </c>
      <c r="BG127" s="173">
        <f>IF(N127="zákl. přenesená",J127,0)</f>
        <v>0</v>
      </c>
      <c r="BH127" s="173">
        <f>IF(N127="sníž. přenesená",J127,0)</f>
        <v>0</v>
      </c>
      <c r="BI127" s="173">
        <f>IF(N127="nulová",J127,0)</f>
        <v>0</v>
      </c>
      <c r="BJ127" s="14" t="s">
        <v>86</v>
      </c>
      <c r="BK127" s="173">
        <f>ROUND(I127*H127,2)</f>
        <v>0</v>
      </c>
      <c r="BL127" s="14" t="s">
        <v>2955</v>
      </c>
      <c r="BM127" s="172" t="s">
        <v>3903</v>
      </c>
    </row>
    <row r="128" spans="1:65" s="2" customFormat="1" ht="117">
      <c r="A128" s="31"/>
      <c r="B128" s="32"/>
      <c r="C128" s="33"/>
      <c r="D128" s="174" t="s">
        <v>143</v>
      </c>
      <c r="E128" s="33"/>
      <c r="F128" s="175" t="s">
        <v>3904</v>
      </c>
      <c r="G128" s="33"/>
      <c r="H128" s="33"/>
      <c r="I128" s="176"/>
      <c r="J128" s="33"/>
      <c r="K128" s="33"/>
      <c r="L128" s="36"/>
      <c r="M128" s="177"/>
      <c r="N128" s="178"/>
      <c r="O128" s="68"/>
      <c r="P128" s="68"/>
      <c r="Q128" s="68"/>
      <c r="R128" s="68"/>
      <c r="S128" s="68"/>
      <c r="T128" s="69"/>
      <c r="U128" s="31"/>
      <c r="V128" s="31"/>
      <c r="W128" s="31"/>
      <c r="X128" s="31"/>
      <c r="Y128" s="31"/>
      <c r="Z128" s="31"/>
      <c r="AA128" s="31"/>
      <c r="AB128" s="31"/>
      <c r="AC128" s="31"/>
      <c r="AD128" s="31"/>
      <c r="AE128" s="31"/>
      <c r="AT128" s="14" t="s">
        <v>143</v>
      </c>
      <c r="AU128" s="14" t="s">
        <v>78</v>
      </c>
    </row>
    <row r="129" spans="1:65" s="2" customFormat="1" ht="19.5">
      <c r="A129" s="31"/>
      <c r="B129" s="32"/>
      <c r="C129" s="33"/>
      <c r="D129" s="174" t="s">
        <v>224</v>
      </c>
      <c r="E129" s="33"/>
      <c r="F129" s="179" t="s">
        <v>3896</v>
      </c>
      <c r="G129" s="33"/>
      <c r="H129" s="33"/>
      <c r="I129" s="176"/>
      <c r="J129" s="33"/>
      <c r="K129" s="33"/>
      <c r="L129" s="36"/>
      <c r="M129" s="177"/>
      <c r="N129" s="178"/>
      <c r="O129" s="68"/>
      <c r="P129" s="68"/>
      <c r="Q129" s="68"/>
      <c r="R129" s="68"/>
      <c r="S129" s="68"/>
      <c r="T129" s="69"/>
      <c r="U129" s="31"/>
      <c r="V129" s="31"/>
      <c r="W129" s="31"/>
      <c r="X129" s="31"/>
      <c r="Y129" s="31"/>
      <c r="Z129" s="31"/>
      <c r="AA129" s="31"/>
      <c r="AB129" s="31"/>
      <c r="AC129" s="31"/>
      <c r="AD129" s="31"/>
      <c r="AE129" s="31"/>
      <c r="AT129" s="14" t="s">
        <v>224</v>
      </c>
      <c r="AU129" s="14" t="s">
        <v>78</v>
      </c>
    </row>
    <row r="130" spans="1:65" s="2" customFormat="1" ht="33" customHeight="1">
      <c r="A130" s="31"/>
      <c r="B130" s="32"/>
      <c r="C130" s="161" t="s">
        <v>164</v>
      </c>
      <c r="D130" s="161" t="s">
        <v>135</v>
      </c>
      <c r="E130" s="162" t="s">
        <v>3905</v>
      </c>
      <c r="F130" s="163" t="s">
        <v>3906</v>
      </c>
      <c r="G130" s="164" t="s">
        <v>147</v>
      </c>
      <c r="H130" s="165">
        <v>60</v>
      </c>
      <c r="I130" s="166"/>
      <c r="J130" s="167">
        <f>ROUND(I130*H130,2)</f>
        <v>0</v>
      </c>
      <c r="K130" s="163" t="s">
        <v>139</v>
      </c>
      <c r="L130" s="36"/>
      <c r="M130" s="168" t="s">
        <v>1</v>
      </c>
      <c r="N130" s="169" t="s">
        <v>43</v>
      </c>
      <c r="O130" s="68"/>
      <c r="P130" s="170">
        <f>O130*H130</f>
        <v>0</v>
      </c>
      <c r="Q130" s="170">
        <v>0</v>
      </c>
      <c r="R130" s="170">
        <f>Q130*H130</f>
        <v>0</v>
      </c>
      <c r="S130" s="170">
        <v>0</v>
      </c>
      <c r="T130" s="171">
        <f>S130*H130</f>
        <v>0</v>
      </c>
      <c r="U130" s="31"/>
      <c r="V130" s="31"/>
      <c r="W130" s="31"/>
      <c r="X130" s="31"/>
      <c r="Y130" s="31"/>
      <c r="Z130" s="31"/>
      <c r="AA130" s="31"/>
      <c r="AB130" s="31"/>
      <c r="AC130" s="31"/>
      <c r="AD130" s="31"/>
      <c r="AE130" s="31"/>
      <c r="AR130" s="172" t="s">
        <v>2955</v>
      </c>
      <c r="AT130" s="172" t="s">
        <v>135</v>
      </c>
      <c r="AU130" s="172" t="s">
        <v>78</v>
      </c>
      <c r="AY130" s="14" t="s">
        <v>141</v>
      </c>
      <c r="BE130" s="173">
        <f>IF(N130="základní",J130,0)</f>
        <v>0</v>
      </c>
      <c r="BF130" s="173">
        <f>IF(N130="snížená",J130,0)</f>
        <v>0</v>
      </c>
      <c r="BG130" s="173">
        <f>IF(N130="zákl. přenesená",J130,0)</f>
        <v>0</v>
      </c>
      <c r="BH130" s="173">
        <f>IF(N130="sníž. přenesená",J130,0)</f>
        <v>0</v>
      </c>
      <c r="BI130" s="173">
        <f>IF(N130="nulová",J130,0)</f>
        <v>0</v>
      </c>
      <c r="BJ130" s="14" t="s">
        <v>86</v>
      </c>
      <c r="BK130" s="173">
        <f>ROUND(I130*H130,2)</f>
        <v>0</v>
      </c>
      <c r="BL130" s="14" t="s">
        <v>2955</v>
      </c>
      <c r="BM130" s="172" t="s">
        <v>3907</v>
      </c>
    </row>
    <row r="131" spans="1:65" s="2" customFormat="1" ht="117">
      <c r="A131" s="31"/>
      <c r="B131" s="32"/>
      <c r="C131" s="33"/>
      <c r="D131" s="174" t="s">
        <v>143</v>
      </c>
      <c r="E131" s="33"/>
      <c r="F131" s="175" t="s">
        <v>3908</v>
      </c>
      <c r="G131" s="33"/>
      <c r="H131" s="33"/>
      <c r="I131" s="176"/>
      <c r="J131" s="33"/>
      <c r="K131" s="33"/>
      <c r="L131" s="36"/>
      <c r="M131" s="177"/>
      <c r="N131" s="178"/>
      <c r="O131" s="68"/>
      <c r="P131" s="68"/>
      <c r="Q131" s="68"/>
      <c r="R131" s="68"/>
      <c r="S131" s="68"/>
      <c r="T131" s="69"/>
      <c r="U131" s="31"/>
      <c r="V131" s="31"/>
      <c r="W131" s="31"/>
      <c r="X131" s="31"/>
      <c r="Y131" s="31"/>
      <c r="Z131" s="31"/>
      <c r="AA131" s="31"/>
      <c r="AB131" s="31"/>
      <c r="AC131" s="31"/>
      <c r="AD131" s="31"/>
      <c r="AE131" s="31"/>
      <c r="AT131" s="14" t="s">
        <v>143</v>
      </c>
      <c r="AU131" s="14" t="s">
        <v>78</v>
      </c>
    </row>
    <row r="132" spans="1:65" s="2" customFormat="1" ht="19.5">
      <c r="A132" s="31"/>
      <c r="B132" s="32"/>
      <c r="C132" s="33"/>
      <c r="D132" s="174" t="s">
        <v>224</v>
      </c>
      <c r="E132" s="33"/>
      <c r="F132" s="179" t="s">
        <v>3896</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224</v>
      </c>
      <c r="AU132" s="14" t="s">
        <v>78</v>
      </c>
    </row>
    <row r="133" spans="1:65" s="2" customFormat="1" ht="37.9" customHeight="1">
      <c r="A133" s="31"/>
      <c r="B133" s="32"/>
      <c r="C133" s="161" t="s">
        <v>169</v>
      </c>
      <c r="D133" s="161" t="s">
        <v>135</v>
      </c>
      <c r="E133" s="162" t="s">
        <v>3909</v>
      </c>
      <c r="F133" s="163" t="s">
        <v>3910</v>
      </c>
      <c r="G133" s="164" t="s">
        <v>147</v>
      </c>
      <c r="H133" s="165">
        <v>60</v>
      </c>
      <c r="I133" s="166"/>
      <c r="J133" s="167">
        <f>ROUND(I133*H133,2)</f>
        <v>0</v>
      </c>
      <c r="K133" s="163" t="s">
        <v>139</v>
      </c>
      <c r="L133" s="36"/>
      <c r="M133" s="168" t="s">
        <v>1</v>
      </c>
      <c r="N133" s="169" t="s">
        <v>43</v>
      </c>
      <c r="O133" s="68"/>
      <c r="P133" s="170">
        <f>O133*H133</f>
        <v>0</v>
      </c>
      <c r="Q133" s="170">
        <v>0</v>
      </c>
      <c r="R133" s="170">
        <f>Q133*H133</f>
        <v>0</v>
      </c>
      <c r="S133" s="170">
        <v>0</v>
      </c>
      <c r="T133" s="171">
        <f>S133*H133</f>
        <v>0</v>
      </c>
      <c r="U133" s="31"/>
      <c r="V133" s="31"/>
      <c r="W133" s="31"/>
      <c r="X133" s="31"/>
      <c r="Y133" s="31"/>
      <c r="Z133" s="31"/>
      <c r="AA133" s="31"/>
      <c r="AB133" s="31"/>
      <c r="AC133" s="31"/>
      <c r="AD133" s="31"/>
      <c r="AE133" s="31"/>
      <c r="AR133" s="172" t="s">
        <v>2955</v>
      </c>
      <c r="AT133" s="172" t="s">
        <v>135</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2955</v>
      </c>
      <c r="BM133" s="172" t="s">
        <v>3911</v>
      </c>
    </row>
    <row r="134" spans="1:65" s="2" customFormat="1" ht="117">
      <c r="A134" s="31"/>
      <c r="B134" s="32"/>
      <c r="C134" s="33"/>
      <c r="D134" s="174" t="s">
        <v>143</v>
      </c>
      <c r="E134" s="33"/>
      <c r="F134" s="175" t="s">
        <v>3912</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19.5">
      <c r="A135" s="31"/>
      <c r="B135" s="32"/>
      <c r="C135" s="33"/>
      <c r="D135" s="174" t="s">
        <v>224</v>
      </c>
      <c r="E135" s="33"/>
      <c r="F135" s="179" t="s">
        <v>3896</v>
      </c>
      <c r="G135" s="33"/>
      <c r="H135" s="33"/>
      <c r="I135" s="176"/>
      <c r="J135" s="33"/>
      <c r="K135" s="33"/>
      <c r="L135" s="36"/>
      <c r="M135" s="177"/>
      <c r="N135" s="178"/>
      <c r="O135" s="68"/>
      <c r="P135" s="68"/>
      <c r="Q135" s="68"/>
      <c r="R135" s="68"/>
      <c r="S135" s="68"/>
      <c r="T135" s="69"/>
      <c r="U135" s="31"/>
      <c r="V135" s="31"/>
      <c r="W135" s="31"/>
      <c r="X135" s="31"/>
      <c r="Y135" s="31"/>
      <c r="Z135" s="31"/>
      <c r="AA135" s="31"/>
      <c r="AB135" s="31"/>
      <c r="AC135" s="31"/>
      <c r="AD135" s="31"/>
      <c r="AE135" s="31"/>
      <c r="AT135" s="14" t="s">
        <v>224</v>
      </c>
      <c r="AU135" s="14" t="s">
        <v>78</v>
      </c>
    </row>
    <row r="136" spans="1:65" s="2" customFormat="1" ht="37.9" customHeight="1">
      <c r="A136" s="31"/>
      <c r="B136" s="32"/>
      <c r="C136" s="161" t="s">
        <v>175</v>
      </c>
      <c r="D136" s="161" t="s">
        <v>135</v>
      </c>
      <c r="E136" s="162" t="s">
        <v>3913</v>
      </c>
      <c r="F136" s="163" t="s">
        <v>3914</v>
      </c>
      <c r="G136" s="164" t="s">
        <v>147</v>
      </c>
      <c r="H136" s="165">
        <v>6</v>
      </c>
      <c r="I136" s="166"/>
      <c r="J136" s="167">
        <f>ROUND(I136*H136,2)</f>
        <v>0</v>
      </c>
      <c r="K136" s="163" t="s">
        <v>139</v>
      </c>
      <c r="L136" s="36"/>
      <c r="M136" s="168" t="s">
        <v>1</v>
      </c>
      <c r="N136" s="169" t="s">
        <v>43</v>
      </c>
      <c r="O136" s="68"/>
      <c r="P136" s="170">
        <f>O136*H136</f>
        <v>0</v>
      </c>
      <c r="Q136" s="170">
        <v>0</v>
      </c>
      <c r="R136" s="170">
        <f>Q136*H136</f>
        <v>0</v>
      </c>
      <c r="S136" s="170">
        <v>0</v>
      </c>
      <c r="T136" s="171">
        <f>S136*H136</f>
        <v>0</v>
      </c>
      <c r="U136" s="31"/>
      <c r="V136" s="31"/>
      <c r="W136" s="31"/>
      <c r="X136" s="31"/>
      <c r="Y136" s="31"/>
      <c r="Z136" s="31"/>
      <c r="AA136" s="31"/>
      <c r="AB136" s="31"/>
      <c r="AC136" s="31"/>
      <c r="AD136" s="31"/>
      <c r="AE136" s="31"/>
      <c r="AR136" s="172" t="s">
        <v>2955</v>
      </c>
      <c r="AT136" s="172" t="s">
        <v>135</v>
      </c>
      <c r="AU136" s="172" t="s">
        <v>78</v>
      </c>
      <c r="AY136" s="14" t="s">
        <v>141</v>
      </c>
      <c r="BE136" s="173">
        <f>IF(N136="základní",J136,0)</f>
        <v>0</v>
      </c>
      <c r="BF136" s="173">
        <f>IF(N136="snížená",J136,0)</f>
        <v>0</v>
      </c>
      <c r="BG136" s="173">
        <f>IF(N136="zákl. přenesená",J136,0)</f>
        <v>0</v>
      </c>
      <c r="BH136" s="173">
        <f>IF(N136="sníž. přenesená",J136,0)</f>
        <v>0</v>
      </c>
      <c r="BI136" s="173">
        <f>IF(N136="nulová",J136,0)</f>
        <v>0</v>
      </c>
      <c r="BJ136" s="14" t="s">
        <v>86</v>
      </c>
      <c r="BK136" s="173">
        <f>ROUND(I136*H136,2)</f>
        <v>0</v>
      </c>
      <c r="BL136" s="14" t="s">
        <v>2955</v>
      </c>
      <c r="BM136" s="172" t="s">
        <v>3915</v>
      </c>
    </row>
    <row r="137" spans="1:65" s="2" customFormat="1" ht="117">
      <c r="A137" s="31"/>
      <c r="B137" s="32"/>
      <c r="C137" s="33"/>
      <c r="D137" s="174" t="s">
        <v>143</v>
      </c>
      <c r="E137" s="33"/>
      <c r="F137" s="175" t="s">
        <v>3916</v>
      </c>
      <c r="G137" s="33"/>
      <c r="H137" s="33"/>
      <c r="I137" s="176"/>
      <c r="J137" s="33"/>
      <c r="K137" s="33"/>
      <c r="L137" s="36"/>
      <c r="M137" s="177"/>
      <c r="N137" s="178"/>
      <c r="O137" s="68"/>
      <c r="P137" s="68"/>
      <c r="Q137" s="68"/>
      <c r="R137" s="68"/>
      <c r="S137" s="68"/>
      <c r="T137" s="69"/>
      <c r="U137" s="31"/>
      <c r="V137" s="31"/>
      <c r="W137" s="31"/>
      <c r="X137" s="31"/>
      <c r="Y137" s="31"/>
      <c r="Z137" s="31"/>
      <c r="AA137" s="31"/>
      <c r="AB137" s="31"/>
      <c r="AC137" s="31"/>
      <c r="AD137" s="31"/>
      <c r="AE137" s="31"/>
      <c r="AT137" s="14" t="s">
        <v>143</v>
      </c>
      <c r="AU137" s="14" t="s">
        <v>78</v>
      </c>
    </row>
    <row r="138" spans="1:65" s="2" customFormat="1" ht="19.5">
      <c r="A138" s="31"/>
      <c r="B138" s="32"/>
      <c r="C138" s="33"/>
      <c r="D138" s="174" t="s">
        <v>224</v>
      </c>
      <c r="E138" s="33"/>
      <c r="F138" s="179" t="s">
        <v>3896</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224</v>
      </c>
      <c r="AU138" s="14" t="s">
        <v>78</v>
      </c>
    </row>
    <row r="139" spans="1:65" s="2" customFormat="1" ht="33" customHeight="1">
      <c r="A139" s="31"/>
      <c r="B139" s="32"/>
      <c r="C139" s="161" t="s">
        <v>180</v>
      </c>
      <c r="D139" s="161" t="s">
        <v>135</v>
      </c>
      <c r="E139" s="162" t="s">
        <v>3917</v>
      </c>
      <c r="F139" s="163" t="s">
        <v>3918</v>
      </c>
      <c r="G139" s="164" t="s">
        <v>1700</v>
      </c>
      <c r="H139" s="165">
        <v>60</v>
      </c>
      <c r="I139" s="166"/>
      <c r="J139" s="167">
        <f>ROUND(I139*H139,2)</f>
        <v>0</v>
      </c>
      <c r="K139" s="163" t="s">
        <v>139</v>
      </c>
      <c r="L139" s="36"/>
      <c r="M139" s="168" t="s">
        <v>1</v>
      </c>
      <c r="N139" s="169" t="s">
        <v>43</v>
      </c>
      <c r="O139" s="68"/>
      <c r="P139" s="170">
        <f>O139*H139</f>
        <v>0</v>
      </c>
      <c r="Q139" s="170">
        <v>0</v>
      </c>
      <c r="R139" s="170">
        <f>Q139*H139</f>
        <v>0</v>
      </c>
      <c r="S139" s="170">
        <v>0</v>
      </c>
      <c r="T139" s="171">
        <f>S139*H139</f>
        <v>0</v>
      </c>
      <c r="U139" s="31"/>
      <c r="V139" s="31"/>
      <c r="W139" s="31"/>
      <c r="X139" s="31"/>
      <c r="Y139" s="31"/>
      <c r="Z139" s="31"/>
      <c r="AA139" s="31"/>
      <c r="AB139" s="31"/>
      <c r="AC139" s="31"/>
      <c r="AD139" s="31"/>
      <c r="AE139" s="31"/>
      <c r="AR139" s="172" t="s">
        <v>2955</v>
      </c>
      <c r="AT139" s="172" t="s">
        <v>135</v>
      </c>
      <c r="AU139" s="172" t="s">
        <v>78</v>
      </c>
      <c r="AY139" s="14" t="s">
        <v>141</v>
      </c>
      <c r="BE139" s="173">
        <f>IF(N139="základní",J139,0)</f>
        <v>0</v>
      </c>
      <c r="BF139" s="173">
        <f>IF(N139="snížená",J139,0)</f>
        <v>0</v>
      </c>
      <c r="BG139" s="173">
        <f>IF(N139="zákl. přenesená",J139,0)</f>
        <v>0</v>
      </c>
      <c r="BH139" s="173">
        <f>IF(N139="sníž. přenesená",J139,0)</f>
        <v>0</v>
      </c>
      <c r="BI139" s="173">
        <f>IF(N139="nulová",J139,0)</f>
        <v>0</v>
      </c>
      <c r="BJ139" s="14" t="s">
        <v>86</v>
      </c>
      <c r="BK139" s="173">
        <f>ROUND(I139*H139,2)</f>
        <v>0</v>
      </c>
      <c r="BL139" s="14" t="s">
        <v>2955</v>
      </c>
      <c r="BM139" s="172" t="s">
        <v>3919</v>
      </c>
    </row>
    <row r="140" spans="1:65" s="2" customFormat="1" ht="117">
      <c r="A140" s="31"/>
      <c r="B140" s="32"/>
      <c r="C140" s="33"/>
      <c r="D140" s="174" t="s">
        <v>143</v>
      </c>
      <c r="E140" s="33"/>
      <c r="F140" s="175" t="s">
        <v>3920</v>
      </c>
      <c r="G140" s="33"/>
      <c r="H140" s="33"/>
      <c r="I140" s="176"/>
      <c r="J140" s="33"/>
      <c r="K140" s="33"/>
      <c r="L140" s="36"/>
      <c r="M140" s="177"/>
      <c r="N140" s="178"/>
      <c r="O140" s="68"/>
      <c r="P140" s="68"/>
      <c r="Q140" s="68"/>
      <c r="R140" s="68"/>
      <c r="S140" s="68"/>
      <c r="T140" s="69"/>
      <c r="U140" s="31"/>
      <c r="V140" s="31"/>
      <c r="W140" s="31"/>
      <c r="X140" s="31"/>
      <c r="Y140" s="31"/>
      <c r="Z140" s="31"/>
      <c r="AA140" s="31"/>
      <c r="AB140" s="31"/>
      <c r="AC140" s="31"/>
      <c r="AD140" s="31"/>
      <c r="AE140" s="31"/>
      <c r="AT140" s="14" t="s">
        <v>143</v>
      </c>
      <c r="AU140" s="14" t="s">
        <v>78</v>
      </c>
    </row>
    <row r="141" spans="1:65" s="2" customFormat="1" ht="19.5">
      <c r="A141" s="31"/>
      <c r="B141" s="32"/>
      <c r="C141" s="33"/>
      <c r="D141" s="174" t="s">
        <v>224</v>
      </c>
      <c r="E141" s="33"/>
      <c r="F141" s="179" t="s">
        <v>3921</v>
      </c>
      <c r="G141" s="33"/>
      <c r="H141" s="33"/>
      <c r="I141" s="176"/>
      <c r="J141" s="33"/>
      <c r="K141" s="33"/>
      <c r="L141" s="36"/>
      <c r="M141" s="177"/>
      <c r="N141" s="178"/>
      <c r="O141" s="68"/>
      <c r="P141" s="68"/>
      <c r="Q141" s="68"/>
      <c r="R141" s="68"/>
      <c r="S141" s="68"/>
      <c r="T141" s="69"/>
      <c r="U141" s="31"/>
      <c r="V141" s="31"/>
      <c r="W141" s="31"/>
      <c r="X141" s="31"/>
      <c r="Y141" s="31"/>
      <c r="Z141" s="31"/>
      <c r="AA141" s="31"/>
      <c r="AB141" s="31"/>
      <c r="AC141" s="31"/>
      <c r="AD141" s="31"/>
      <c r="AE141" s="31"/>
      <c r="AT141" s="14" t="s">
        <v>224</v>
      </c>
      <c r="AU141" s="14" t="s">
        <v>78</v>
      </c>
    </row>
    <row r="142" spans="1:65" s="2" customFormat="1" ht="33" customHeight="1">
      <c r="A142" s="31"/>
      <c r="B142" s="32"/>
      <c r="C142" s="161" t="s">
        <v>185</v>
      </c>
      <c r="D142" s="161" t="s">
        <v>135</v>
      </c>
      <c r="E142" s="162" t="s">
        <v>3922</v>
      </c>
      <c r="F142" s="163" t="s">
        <v>3923</v>
      </c>
      <c r="G142" s="164" t="s">
        <v>1700</v>
      </c>
      <c r="H142" s="165">
        <v>60</v>
      </c>
      <c r="I142" s="166"/>
      <c r="J142" s="167">
        <f>ROUND(I142*H142,2)</f>
        <v>0</v>
      </c>
      <c r="K142" s="163" t="s">
        <v>139</v>
      </c>
      <c r="L142" s="36"/>
      <c r="M142" s="168" t="s">
        <v>1</v>
      </c>
      <c r="N142" s="169" t="s">
        <v>43</v>
      </c>
      <c r="O142" s="68"/>
      <c r="P142" s="170">
        <f>O142*H142</f>
        <v>0</v>
      </c>
      <c r="Q142" s="170">
        <v>0</v>
      </c>
      <c r="R142" s="170">
        <f>Q142*H142</f>
        <v>0</v>
      </c>
      <c r="S142" s="170">
        <v>0</v>
      </c>
      <c r="T142" s="171">
        <f>S142*H142</f>
        <v>0</v>
      </c>
      <c r="U142" s="31"/>
      <c r="V142" s="31"/>
      <c r="W142" s="31"/>
      <c r="X142" s="31"/>
      <c r="Y142" s="31"/>
      <c r="Z142" s="31"/>
      <c r="AA142" s="31"/>
      <c r="AB142" s="31"/>
      <c r="AC142" s="31"/>
      <c r="AD142" s="31"/>
      <c r="AE142" s="31"/>
      <c r="AR142" s="172" t="s">
        <v>2955</v>
      </c>
      <c r="AT142" s="172" t="s">
        <v>135</v>
      </c>
      <c r="AU142" s="172" t="s">
        <v>78</v>
      </c>
      <c r="AY142" s="14" t="s">
        <v>141</v>
      </c>
      <c r="BE142" s="173">
        <f>IF(N142="základní",J142,0)</f>
        <v>0</v>
      </c>
      <c r="BF142" s="173">
        <f>IF(N142="snížená",J142,0)</f>
        <v>0</v>
      </c>
      <c r="BG142" s="173">
        <f>IF(N142="zákl. přenesená",J142,0)</f>
        <v>0</v>
      </c>
      <c r="BH142" s="173">
        <f>IF(N142="sníž. přenesená",J142,0)</f>
        <v>0</v>
      </c>
      <c r="BI142" s="173">
        <f>IF(N142="nulová",J142,0)</f>
        <v>0</v>
      </c>
      <c r="BJ142" s="14" t="s">
        <v>86</v>
      </c>
      <c r="BK142" s="173">
        <f>ROUND(I142*H142,2)</f>
        <v>0</v>
      </c>
      <c r="BL142" s="14" t="s">
        <v>2955</v>
      </c>
      <c r="BM142" s="172" t="s">
        <v>3924</v>
      </c>
    </row>
    <row r="143" spans="1:65" s="2" customFormat="1" ht="117">
      <c r="A143" s="31"/>
      <c r="B143" s="32"/>
      <c r="C143" s="33"/>
      <c r="D143" s="174" t="s">
        <v>143</v>
      </c>
      <c r="E143" s="33"/>
      <c r="F143" s="175" t="s">
        <v>3925</v>
      </c>
      <c r="G143" s="33"/>
      <c r="H143" s="33"/>
      <c r="I143" s="176"/>
      <c r="J143" s="33"/>
      <c r="K143" s="33"/>
      <c r="L143" s="36"/>
      <c r="M143" s="177"/>
      <c r="N143" s="178"/>
      <c r="O143" s="68"/>
      <c r="P143" s="68"/>
      <c r="Q143" s="68"/>
      <c r="R143" s="68"/>
      <c r="S143" s="68"/>
      <c r="T143" s="69"/>
      <c r="U143" s="31"/>
      <c r="V143" s="31"/>
      <c r="W143" s="31"/>
      <c r="X143" s="31"/>
      <c r="Y143" s="31"/>
      <c r="Z143" s="31"/>
      <c r="AA143" s="31"/>
      <c r="AB143" s="31"/>
      <c r="AC143" s="31"/>
      <c r="AD143" s="31"/>
      <c r="AE143" s="31"/>
      <c r="AT143" s="14" t="s">
        <v>143</v>
      </c>
      <c r="AU143" s="14" t="s">
        <v>78</v>
      </c>
    </row>
    <row r="144" spans="1:65" s="2" customFormat="1" ht="19.5">
      <c r="A144" s="31"/>
      <c r="B144" s="32"/>
      <c r="C144" s="33"/>
      <c r="D144" s="174" t="s">
        <v>224</v>
      </c>
      <c r="E144" s="33"/>
      <c r="F144" s="179" t="s">
        <v>3921</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224</v>
      </c>
      <c r="AU144" s="14" t="s">
        <v>78</v>
      </c>
    </row>
    <row r="145" spans="1:65" s="2" customFormat="1" ht="33" customHeight="1">
      <c r="A145" s="31"/>
      <c r="B145" s="32"/>
      <c r="C145" s="161" t="s">
        <v>190</v>
      </c>
      <c r="D145" s="161" t="s">
        <v>135</v>
      </c>
      <c r="E145" s="162" t="s">
        <v>3926</v>
      </c>
      <c r="F145" s="163" t="s">
        <v>3927</v>
      </c>
      <c r="G145" s="164" t="s">
        <v>1700</v>
      </c>
      <c r="H145" s="165">
        <v>60</v>
      </c>
      <c r="I145" s="166"/>
      <c r="J145" s="167">
        <f>ROUND(I145*H145,2)</f>
        <v>0</v>
      </c>
      <c r="K145" s="163" t="s">
        <v>139</v>
      </c>
      <c r="L145" s="36"/>
      <c r="M145" s="168" t="s">
        <v>1</v>
      </c>
      <c r="N145" s="169" t="s">
        <v>43</v>
      </c>
      <c r="O145" s="68"/>
      <c r="P145" s="170">
        <f>O145*H145</f>
        <v>0</v>
      </c>
      <c r="Q145" s="170">
        <v>0</v>
      </c>
      <c r="R145" s="170">
        <f>Q145*H145</f>
        <v>0</v>
      </c>
      <c r="S145" s="170">
        <v>0</v>
      </c>
      <c r="T145" s="171">
        <f>S145*H145</f>
        <v>0</v>
      </c>
      <c r="U145" s="31"/>
      <c r="V145" s="31"/>
      <c r="W145" s="31"/>
      <c r="X145" s="31"/>
      <c r="Y145" s="31"/>
      <c r="Z145" s="31"/>
      <c r="AA145" s="31"/>
      <c r="AB145" s="31"/>
      <c r="AC145" s="31"/>
      <c r="AD145" s="31"/>
      <c r="AE145" s="31"/>
      <c r="AR145" s="172" t="s">
        <v>2955</v>
      </c>
      <c r="AT145" s="172" t="s">
        <v>135</v>
      </c>
      <c r="AU145" s="172" t="s">
        <v>78</v>
      </c>
      <c r="AY145" s="14" t="s">
        <v>141</v>
      </c>
      <c r="BE145" s="173">
        <f>IF(N145="základní",J145,0)</f>
        <v>0</v>
      </c>
      <c r="BF145" s="173">
        <f>IF(N145="snížená",J145,0)</f>
        <v>0</v>
      </c>
      <c r="BG145" s="173">
        <f>IF(N145="zákl. přenesená",J145,0)</f>
        <v>0</v>
      </c>
      <c r="BH145" s="173">
        <f>IF(N145="sníž. přenesená",J145,0)</f>
        <v>0</v>
      </c>
      <c r="BI145" s="173">
        <f>IF(N145="nulová",J145,0)</f>
        <v>0</v>
      </c>
      <c r="BJ145" s="14" t="s">
        <v>86</v>
      </c>
      <c r="BK145" s="173">
        <f>ROUND(I145*H145,2)</f>
        <v>0</v>
      </c>
      <c r="BL145" s="14" t="s">
        <v>2955</v>
      </c>
      <c r="BM145" s="172" t="s">
        <v>3928</v>
      </c>
    </row>
    <row r="146" spans="1:65" s="2" customFormat="1" ht="117">
      <c r="A146" s="31"/>
      <c r="B146" s="32"/>
      <c r="C146" s="33"/>
      <c r="D146" s="174" t="s">
        <v>143</v>
      </c>
      <c r="E146" s="33"/>
      <c r="F146" s="175" t="s">
        <v>3929</v>
      </c>
      <c r="G146" s="33"/>
      <c r="H146" s="33"/>
      <c r="I146" s="176"/>
      <c r="J146" s="33"/>
      <c r="K146" s="33"/>
      <c r="L146" s="36"/>
      <c r="M146" s="177"/>
      <c r="N146" s="178"/>
      <c r="O146" s="68"/>
      <c r="P146" s="68"/>
      <c r="Q146" s="68"/>
      <c r="R146" s="68"/>
      <c r="S146" s="68"/>
      <c r="T146" s="69"/>
      <c r="U146" s="31"/>
      <c r="V146" s="31"/>
      <c r="W146" s="31"/>
      <c r="X146" s="31"/>
      <c r="Y146" s="31"/>
      <c r="Z146" s="31"/>
      <c r="AA146" s="31"/>
      <c r="AB146" s="31"/>
      <c r="AC146" s="31"/>
      <c r="AD146" s="31"/>
      <c r="AE146" s="31"/>
      <c r="AT146" s="14" t="s">
        <v>143</v>
      </c>
      <c r="AU146" s="14" t="s">
        <v>78</v>
      </c>
    </row>
    <row r="147" spans="1:65" s="2" customFormat="1" ht="19.5">
      <c r="A147" s="31"/>
      <c r="B147" s="32"/>
      <c r="C147" s="33"/>
      <c r="D147" s="174" t="s">
        <v>224</v>
      </c>
      <c r="E147" s="33"/>
      <c r="F147" s="179" t="s">
        <v>3921</v>
      </c>
      <c r="G147" s="33"/>
      <c r="H147" s="33"/>
      <c r="I147" s="176"/>
      <c r="J147" s="33"/>
      <c r="K147" s="33"/>
      <c r="L147" s="36"/>
      <c r="M147" s="177"/>
      <c r="N147" s="178"/>
      <c r="O147" s="68"/>
      <c r="P147" s="68"/>
      <c r="Q147" s="68"/>
      <c r="R147" s="68"/>
      <c r="S147" s="68"/>
      <c r="T147" s="69"/>
      <c r="U147" s="31"/>
      <c r="V147" s="31"/>
      <c r="W147" s="31"/>
      <c r="X147" s="31"/>
      <c r="Y147" s="31"/>
      <c r="Z147" s="31"/>
      <c r="AA147" s="31"/>
      <c r="AB147" s="31"/>
      <c r="AC147" s="31"/>
      <c r="AD147" s="31"/>
      <c r="AE147" s="31"/>
      <c r="AT147" s="14" t="s">
        <v>224</v>
      </c>
      <c r="AU147" s="14" t="s">
        <v>78</v>
      </c>
    </row>
    <row r="148" spans="1:65" s="2" customFormat="1" ht="33" customHeight="1">
      <c r="A148" s="31"/>
      <c r="B148" s="32"/>
      <c r="C148" s="161" t="s">
        <v>195</v>
      </c>
      <c r="D148" s="161" t="s">
        <v>135</v>
      </c>
      <c r="E148" s="162" t="s">
        <v>3930</v>
      </c>
      <c r="F148" s="163" t="s">
        <v>3931</v>
      </c>
      <c r="G148" s="164" t="s">
        <v>1700</v>
      </c>
      <c r="H148" s="165">
        <v>60</v>
      </c>
      <c r="I148" s="166"/>
      <c r="J148" s="167">
        <f>ROUND(I148*H148,2)</f>
        <v>0</v>
      </c>
      <c r="K148" s="163" t="s">
        <v>139</v>
      </c>
      <c r="L148" s="36"/>
      <c r="M148" s="168" t="s">
        <v>1</v>
      </c>
      <c r="N148" s="169" t="s">
        <v>43</v>
      </c>
      <c r="O148" s="68"/>
      <c r="P148" s="170">
        <f>O148*H148</f>
        <v>0</v>
      </c>
      <c r="Q148" s="170">
        <v>0</v>
      </c>
      <c r="R148" s="170">
        <f>Q148*H148</f>
        <v>0</v>
      </c>
      <c r="S148" s="170">
        <v>0</v>
      </c>
      <c r="T148" s="171">
        <f>S148*H148</f>
        <v>0</v>
      </c>
      <c r="U148" s="31"/>
      <c r="V148" s="31"/>
      <c r="W148" s="31"/>
      <c r="X148" s="31"/>
      <c r="Y148" s="31"/>
      <c r="Z148" s="31"/>
      <c r="AA148" s="31"/>
      <c r="AB148" s="31"/>
      <c r="AC148" s="31"/>
      <c r="AD148" s="31"/>
      <c r="AE148" s="31"/>
      <c r="AR148" s="172" t="s">
        <v>2955</v>
      </c>
      <c r="AT148" s="172" t="s">
        <v>135</v>
      </c>
      <c r="AU148" s="172" t="s">
        <v>78</v>
      </c>
      <c r="AY148" s="14" t="s">
        <v>141</v>
      </c>
      <c r="BE148" s="173">
        <f>IF(N148="základní",J148,0)</f>
        <v>0</v>
      </c>
      <c r="BF148" s="173">
        <f>IF(N148="snížená",J148,0)</f>
        <v>0</v>
      </c>
      <c r="BG148" s="173">
        <f>IF(N148="zákl. přenesená",J148,0)</f>
        <v>0</v>
      </c>
      <c r="BH148" s="173">
        <f>IF(N148="sníž. přenesená",J148,0)</f>
        <v>0</v>
      </c>
      <c r="BI148" s="173">
        <f>IF(N148="nulová",J148,0)</f>
        <v>0</v>
      </c>
      <c r="BJ148" s="14" t="s">
        <v>86</v>
      </c>
      <c r="BK148" s="173">
        <f>ROUND(I148*H148,2)</f>
        <v>0</v>
      </c>
      <c r="BL148" s="14" t="s">
        <v>2955</v>
      </c>
      <c r="BM148" s="172" t="s">
        <v>3932</v>
      </c>
    </row>
    <row r="149" spans="1:65" s="2" customFormat="1" ht="117">
      <c r="A149" s="31"/>
      <c r="B149" s="32"/>
      <c r="C149" s="33"/>
      <c r="D149" s="174" t="s">
        <v>143</v>
      </c>
      <c r="E149" s="33"/>
      <c r="F149" s="175" t="s">
        <v>3933</v>
      </c>
      <c r="G149" s="33"/>
      <c r="H149" s="33"/>
      <c r="I149" s="176"/>
      <c r="J149" s="33"/>
      <c r="K149" s="33"/>
      <c r="L149" s="36"/>
      <c r="M149" s="177"/>
      <c r="N149" s="178"/>
      <c r="O149" s="68"/>
      <c r="P149" s="68"/>
      <c r="Q149" s="68"/>
      <c r="R149" s="68"/>
      <c r="S149" s="68"/>
      <c r="T149" s="69"/>
      <c r="U149" s="31"/>
      <c r="V149" s="31"/>
      <c r="W149" s="31"/>
      <c r="X149" s="31"/>
      <c r="Y149" s="31"/>
      <c r="Z149" s="31"/>
      <c r="AA149" s="31"/>
      <c r="AB149" s="31"/>
      <c r="AC149" s="31"/>
      <c r="AD149" s="31"/>
      <c r="AE149" s="31"/>
      <c r="AT149" s="14" t="s">
        <v>143</v>
      </c>
      <c r="AU149" s="14" t="s">
        <v>78</v>
      </c>
    </row>
    <row r="150" spans="1:65" s="2" customFormat="1" ht="19.5">
      <c r="A150" s="31"/>
      <c r="B150" s="32"/>
      <c r="C150" s="33"/>
      <c r="D150" s="174" t="s">
        <v>224</v>
      </c>
      <c r="E150" s="33"/>
      <c r="F150" s="179" t="s">
        <v>3921</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224</v>
      </c>
      <c r="AU150" s="14" t="s">
        <v>78</v>
      </c>
    </row>
    <row r="151" spans="1:65" s="2" customFormat="1" ht="33" customHeight="1">
      <c r="A151" s="31"/>
      <c r="B151" s="32"/>
      <c r="C151" s="161" t="s">
        <v>200</v>
      </c>
      <c r="D151" s="161" t="s">
        <v>135</v>
      </c>
      <c r="E151" s="162" t="s">
        <v>3934</v>
      </c>
      <c r="F151" s="163" t="s">
        <v>3935</v>
      </c>
      <c r="G151" s="164" t="s">
        <v>1700</v>
      </c>
      <c r="H151" s="165">
        <v>60</v>
      </c>
      <c r="I151" s="166"/>
      <c r="J151" s="167">
        <f>ROUND(I151*H151,2)</f>
        <v>0</v>
      </c>
      <c r="K151" s="163" t="s">
        <v>139</v>
      </c>
      <c r="L151" s="36"/>
      <c r="M151" s="168" t="s">
        <v>1</v>
      </c>
      <c r="N151" s="169" t="s">
        <v>43</v>
      </c>
      <c r="O151" s="68"/>
      <c r="P151" s="170">
        <f>O151*H151</f>
        <v>0</v>
      </c>
      <c r="Q151" s="170">
        <v>0</v>
      </c>
      <c r="R151" s="170">
        <f>Q151*H151</f>
        <v>0</v>
      </c>
      <c r="S151" s="170">
        <v>0</v>
      </c>
      <c r="T151" s="171">
        <f>S151*H151</f>
        <v>0</v>
      </c>
      <c r="U151" s="31"/>
      <c r="V151" s="31"/>
      <c r="W151" s="31"/>
      <c r="X151" s="31"/>
      <c r="Y151" s="31"/>
      <c r="Z151" s="31"/>
      <c r="AA151" s="31"/>
      <c r="AB151" s="31"/>
      <c r="AC151" s="31"/>
      <c r="AD151" s="31"/>
      <c r="AE151" s="31"/>
      <c r="AR151" s="172" t="s">
        <v>2955</v>
      </c>
      <c r="AT151" s="172" t="s">
        <v>135</v>
      </c>
      <c r="AU151" s="172" t="s">
        <v>78</v>
      </c>
      <c r="AY151" s="14" t="s">
        <v>141</v>
      </c>
      <c r="BE151" s="173">
        <f>IF(N151="základní",J151,0)</f>
        <v>0</v>
      </c>
      <c r="BF151" s="173">
        <f>IF(N151="snížená",J151,0)</f>
        <v>0</v>
      </c>
      <c r="BG151" s="173">
        <f>IF(N151="zákl. přenesená",J151,0)</f>
        <v>0</v>
      </c>
      <c r="BH151" s="173">
        <f>IF(N151="sníž. přenesená",J151,0)</f>
        <v>0</v>
      </c>
      <c r="BI151" s="173">
        <f>IF(N151="nulová",J151,0)</f>
        <v>0</v>
      </c>
      <c r="BJ151" s="14" t="s">
        <v>86</v>
      </c>
      <c r="BK151" s="173">
        <f>ROUND(I151*H151,2)</f>
        <v>0</v>
      </c>
      <c r="BL151" s="14" t="s">
        <v>2955</v>
      </c>
      <c r="BM151" s="172" t="s">
        <v>3936</v>
      </c>
    </row>
    <row r="152" spans="1:65" s="2" customFormat="1" ht="117">
      <c r="A152" s="31"/>
      <c r="B152" s="32"/>
      <c r="C152" s="33"/>
      <c r="D152" s="174" t="s">
        <v>143</v>
      </c>
      <c r="E152" s="33"/>
      <c r="F152" s="175" t="s">
        <v>3937</v>
      </c>
      <c r="G152" s="33"/>
      <c r="H152" s="33"/>
      <c r="I152" s="176"/>
      <c r="J152" s="33"/>
      <c r="K152" s="33"/>
      <c r="L152" s="36"/>
      <c r="M152" s="177"/>
      <c r="N152" s="178"/>
      <c r="O152" s="68"/>
      <c r="P152" s="68"/>
      <c r="Q152" s="68"/>
      <c r="R152" s="68"/>
      <c r="S152" s="68"/>
      <c r="T152" s="69"/>
      <c r="U152" s="31"/>
      <c r="V152" s="31"/>
      <c r="W152" s="31"/>
      <c r="X152" s="31"/>
      <c r="Y152" s="31"/>
      <c r="Z152" s="31"/>
      <c r="AA152" s="31"/>
      <c r="AB152" s="31"/>
      <c r="AC152" s="31"/>
      <c r="AD152" s="31"/>
      <c r="AE152" s="31"/>
      <c r="AT152" s="14" t="s">
        <v>143</v>
      </c>
      <c r="AU152" s="14" t="s">
        <v>78</v>
      </c>
    </row>
    <row r="153" spans="1:65" s="2" customFormat="1" ht="19.5">
      <c r="A153" s="31"/>
      <c r="B153" s="32"/>
      <c r="C153" s="33"/>
      <c r="D153" s="174" t="s">
        <v>224</v>
      </c>
      <c r="E153" s="33"/>
      <c r="F153" s="179" t="s">
        <v>3921</v>
      </c>
      <c r="G153" s="33"/>
      <c r="H153" s="33"/>
      <c r="I153" s="176"/>
      <c r="J153" s="33"/>
      <c r="K153" s="33"/>
      <c r="L153" s="36"/>
      <c r="M153" s="177"/>
      <c r="N153" s="178"/>
      <c r="O153" s="68"/>
      <c r="P153" s="68"/>
      <c r="Q153" s="68"/>
      <c r="R153" s="68"/>
      <c r="S153" s="68"/>
      <c r="T153" s="69"/>
      <c r="U153" s="31"/>
      <c r="V153" s="31"/>
      <c r="W153" s="31"/>
      <c r="X153" s="31"/>
      <c r="Y153" s="31"/>
      <c r="Z153" s="31"/>
      <c r="AA153" s="31"/>
      <c r="AB153" s="31"/>
      <c r="AC153" s="31"/>
      <c r="AD153" s="31"/>
      <c r="AE153" s="31"/>
      <c r="AT153" s="14" t="s">
        <v>224</v>
      </c>
      <c r="AU153" s="14" t="s">
        <v>78</v>
      </c>
    </row>
    <row r="154" spans="1:65" s="2" customFormat="1" ht="37.9" customHeight="1">
      <c r="A154" s="31"/>
      <c r="B154" s="32"/>
      <c r="C154" s="161" t="s">
        <v>205</v>
      </c>
      <c r="D154" s="161" t="s">
        <v>135</v>
      </c>
      <c r="E154" s="162" t="s">
        <v>3938</v>
      </c>
      <c r="F154" s="163" t="s">
        <v>3939</v>
      </c>
      <c r="G154" s="164" t="s">
        <v>1700</v>
      </c>
      <c r="H154" s="165">
        <v>60</v>
      </c>
      <c r="I154" s="166"/>
      <c r="J154" s="167">
        <f>ROUND(I154*H154,2)</f>
        <v>0</v>
      </c>
      <c r="K154" s="163" t="s">
        <v>139</v>
      </c>
      <c r="L154" s="36"/>
      <c r="M154" s="168" t="s">
        <v>1</v>
      </c>
      <c r="N154" s="169" t="s">
        <v>43</v>
      </c>
      <c r="O154" s="68"/>
      <c r="P154" s="170">
        <f>O154*H154</f>
        <v>0</v>
      </c>
      <c r="Q154" s="170">
        <v>0</v>
      </c>
      <c r="R154" s="170">
        <f>Q154*H154</f>
        <v>0</v>
      </c>
      <c r="S154" s="170">
        <v>0</v>
      </c>
      <c r="T154" s="171">
        <f>S154*H154</f>
        <v>0</v>
      </c>
      <c r="U154" s="31"/>
      <c r="V154" s="31"/>
      <c r="W154" s="31"/>
      <c r="X154" s="31"/>
      <c r="Y154" s="31"/>
      <c r="Z154" s="31"/>
      <c r="AA154" s="31"/>
      <c r="AB154" s="31"/>
      <c r="AC154" s="31"/>
      <c r="AD154" s="31"/>
      <c r="AE154" s="31"/>
      <c r="AR154" s="172" t="s">
        <v>2955</v>
      </c>
      <c r="AT154" s="172" t="s">
        <v>135</v>
      </c>
      <c r="AU154" s="172" t="s">
        <v>78</v>
      </c>
      <c r="AY154" s="14" t="s">
        <v>141</v>
      </c>
      <c r="BE154" s="173">
        <f>IF(N154="základní",J154,0)</f>
        <v>0</v>
      </c>
      <c r="BF154" s="173">
        <f>IF(N154="snížená",J154,0)</f>
        <v>0</v>
      </c>
      <c r="BG154" s="173">
        <f>IF(N154="zákl. přenesená",J154,0)</f>
        <v>0</v>
      </c>
      <c r="BH154" s="173">
        <f>IF(N154="sníž. přenesená",J154,0)</f>
        <v>0</v>
      </c>
      <c r="BI154" s="173">
        <f>IF(N154="nulová",J154,0)</f>
        <v>0</v>
      </c>
      <c r="BJ154" s="14" t="s">
        <v>86</v>
      </c>
      <c r="BK154" s="173">
        <f>ROUND(I154*H154,2)</f>
        <v>0</v>
      </c>
      <c r="BL154" s="14" t="s">
        <v>2955</v>
      </c>
      <c r="BM154" s="172" t="s">
        <v>3940</v>
      </c>
    </row>
    <row r="155" spans="1:65" s="2" customFormat="1" ht="117">
      <c r="A155" s="31"/>
      <c r="B155" s="32"/>
      <c r="C155" s="33"/>
      <c r="D155" s="174" t="s">
        <v>143</v>
      </c>
      <c r="E155" s="33"/>
      <c r="F155" s="175" t="s">
        <v>3941</v>
      </c>
      <c r="G155" s="33"/>
      <c r="H155" s="33"/>
      <c r="I155" s="176"/>
      <c r="J155" s="33"/>
      <c r="K155" s="33"/>
      <c r="L155" s="36"/>
      <c r="M155" s="177"/>
      <c r="N155" s="178"/>
      <c r="O155" s="68"/>
      <c r="P155" s="68"/>
      <c r="Q155" s="68"/>
      <c r="R155" s="68"/>
      <c r="S155" s="68"/>
      <c r="T155" s="69"/>
      <c r="U155" s="31"/>
      <c r="V155" s="31"/>
      <c r="W155" s="31"/>
      <c r="X155" s="31"/>
      <c r="Y155" s="31"/>
      <c r="Z155" s="31"/>
      <c r="AA155" s="31"/>
      <c r="AB155" s="31"/>
      <c r="AC155" s="31"/>
      <c r="AD155" s="31"/>
      <c r="AE155" s="31"/>
      <c r="AT155" s="14" t="s">
        <v>143</v>
      </c>
      <c r="AU155" s="14" t="s">
        <v>78</v>
      </c>
    </row>
    <row r="156" spans="1:65" s="2" customFormat="1" ht="19.5">
      <c r="A156" s="31"/>
      <c r="B156" s="32"/>
      <c r="C156" s="33"/>
      <c r="D156" s="174" t="s">
        <v>224</v>
      </c>
      <c r="E156" s="33"/>
      <c r="F156" s="179" t="s">
        <v>3921</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224</v>
      </c>
      <c r="AU156" s="14" t="s">
        <v>78</v>
      </c>
    </row>
    <row r="157" spans="1:65" s="2" customFormat="1" ht="37.9" customHeight="1">
      <c r="A157" s="31"/>
      <c r="B157" s="32"/>
      <c r="C157" s="161" t="s">
        <v>8</v>
      </c>
      <c r="D157" s="161" t="s">
        <v>135</v>
      </c>
      <c r="E157" s="162" t="s">
        <v>3942</v>
      </c>
      <c r="F157" s="163" t="s">
        <v>3943</v>
      </c>
      <c r="G157" s="164" t="s">
        <v>1700</v>
      </c>
      <c r="H157" s="165">
        <v>6</v>
      </c>
      <c r="I157" s="166"/>
      <c r="J157" s="167">
        <f>ROUND(I157*H157,2)</f>
        <v>0</v>
      </c>
      <c r="K157" s="163" t="s">
        <v>139</v>
      </c>
      <c r="L157" s="36"/>
      <c r="M157" s="168" t="s">
        <v>1</v>
      </c>
      <c r="N157" s="169" t="s">
        <v>43</v>
      </c>
      <c r="O157" s="68"/>
      <c r="P157" s="170">
        <f>O157*H157</f>
        <v>0</v>
      </c>
      <c r="Q157" s="170">
        <v>0</v>
      </c>
      <c r="R157" s="170">
        <f>Q157*H157</f>
        <v>0</v>
      </c>
      <c r="S157" s="170">
        <v>0</v>
      </c>
      <c r="T157" s="171">
        <f>S157*H157</f>
        <v>0</v>
      </c>
      <c r="U157" s="31"/>
      <c r="V157" s="31"/>
      <c r="W157" s="31"/>
      <c r="X157" s="31"/>
      <c r="Y157" s="31"/>
      <c r="Z157" s="31"/>
      <c r="AA157" s="31"/>
      <c r="AB157" s="31"/>
      <c r="AC157" s="31"/>
      <c r="AD157" s="31"/>
      <c r="AE157" s="31"/>
      <c r="AR157" s="172" t="s">
        <v>2955</v>
      </c>
      <c r="AT157" s="172" t="s">
        <v>135</v>
      </c>
      <c r="AU157" s="172" t="s">
        <v>78</v>
      </c>
      <c r="AY157" s="14" t="s">
        <v>141</v>
      </c>
      <c r="BE157" s="173">
        <f>IF(N157="základní",J157,0)</f>
        <v>0</v>
      </c>
      <c r="BF157" s="173">
        <f>IF(N157="snížená",J157,0)</f>
        <v>0</v>
      </c>
      <c r="BG157" s="173">
        <f>IF(N157="zákl. přenesená",J157,0)</f>
        <v>0</v>
      </c>
      <c r="BH157" s="173">
        <f>IF(N157="sníž. přenesená",J157,0)</f>
        <v>0</v>
      </c>
      <c r="BI157" s="173">
        <f>IF(N157="nulová",J157,0)</f>
        <v>0</v>
      </c>
      <c r="BJ157" s="14" t="s">
        <v>86</v>
      </c>
      <c r="BK157" s="173">
        <f>ROUND(I157*H157,2)</f>
        <v>0</v>
      </c>
      <c r="BL157" s="14" t="s">
        <v>2955</v>
      </c>
      <c r="BM157" s="172" t="s">
        <v>3944</v>
      </c>
    </row>
    <row r="158" spans="1:65" s="2" customFormat="1" ht="117">
      <c r="A158" s="31"/>
      <c r="B158" s="32"/>
      <c r="C158" s="33"/>
      <c r="D158" s="174" t="s">
        <v>143</v>
      </c>
      <c r="E158" s="33"/>
      <c r="F158" s="175" t="s">
        <v>3945</v>
      </c>
      <c r="G158" s="33"/>
      <c r="H158" s="33"/>
      <c r="I158" s="176"/>
      <c r="J158" s="33"/>
      <c r="K158" s="33"/>
      <c r="L158" s="36"/>
      <c r="M158" s="177"/>
      <c r="N158" s="178"/>
      <c r="O158" s="68"/>
      <c r="P158" s="68"/>
      <c r="Q158" s="68"/>
      <c r="R158" s="68"/>
      <c r="S158" s="68"/>
      <c r="T158" s="69"/>
      <c r="U158" s="31"/>
      <c r="V158" s="31"/>
      <c r="W158" s="31"/>
      <c r="X158" s="31"/>
      <c r="Y158" s="31"/>
      <c r="Z158" s="31"/>
      <c r="AA158" s="31"/>
      <c r="AB158" s="31"/>
      <c r="AC158" s="31"/>
      <c r="AD158" s="31"/>
      <c r="AE158" s="31"/>
      <c r="AT158" s="14" t="s">
        <v>143</v>
      </c>
      <c r="AU158" s="14" t="s">
        <v>78</v>
      </c>
    </row>
    <row r="159" spans="1:65" s="2" customFormat="1" ht="19.5">
      <c r="A159" s="31"/>
      <c r="B159" s="32"/>
      <c r="C159" s="33"/>
      <c r="D159" s="174" t="s">
        <v>224</v>
      </c>
      <c r="E159" s="33"/>
      <c r="F159" s="179" t="s">
        <v>3921</v>
      </c>
      <c r="G159" s="33"/>
      <c r="H159" s="33"/>
      <c r="I159" s="176"/>
      <c r="J159" s="33"/>
      <c r="K159" s="33"/>
      <c r="L159" s="36"/>
      <c r="M159" s="177"/>
      <c r="N159" s="178"/>
      <c r="O159" s="68"/>
      <c r="P159" s="68"/>
      <c r="Q159" s="68"/>
      <c r="R159" s="68"/>
      <c r="S159" s="68"/>
      <c r="T159" s="69"/>
      <c r="U159" s="31"/>
      <c r="V159" s="31"/>
      <c r="W159" s="31"/>
      <c r="X159" s="31"/>
      <c r="Y159" s="31"/>
      <c r="Z159" s="31"/>
      <c r="AA159" s="31"/>
      <c r="AB159" s="31"/>
      <c r="AC159" s="31"/>
      <c r="AD159" s="31"/>
      <c r="AE159" s="31"/>
      <c r="AT159" s="14" t="s">
        <v>224</v>
      </c>
      <c r="AU159" s="14" t="s">
        <v>78</v>
      </c>
    </row>
    <row r="160" spans="1:65" s="2" customFormat="1" ht="37.9" customHeight="1">
      <c r="A160" s="31"/>
      <c r="B160" s="32"/>
      <c r="C160" s="161" t="s">
        <v>214</v>
      </c>
      <c r="D160" s="161" t="s">
        <v>135</v>
      </c>
      <c r="E160" s="162" t="s">
        <v>3946</v>
      </c>
      <c r="F160" s="163" t="s">
        <v>3947</v>
      </c>
      <c r="G160" s="164" t="s">
        <v>1700</v>
      </c>
      <c r="H160" s="165">
        <v>60</v>
      </c>
      <c r="I160" s="166"/>
      <c r="J160" s="167">
        <f>ROUND(I160*H160,2)</f>
        <v>0</v>
      </c>
      <c r="K160" s="163" t="s">
        <v>139</v>
      </c>
      <c r="L160" s="36"/>
      <c r="M160" s="168" t="s">
        <v>1</v>
      </c>
      <c r="N160" s="169" t="s">
        <v>43</v>
      </c>
      <c r="O160" s="68"/>
      <c r="P160" s="170">
        <f>O160*H160</f>
        <v>0</v>
      </c>
      <c r="Q160" s="170">
        <v>0</v>
      </c>
      <c r="R160" s="170">
        <f>Q160*H160</f>
        <v>0</v>
      </c>
      <c r="S160" s="170">
        <v>0</v>
      </c>
      <c r="T160" s="171">
        <f>S160*H160</f>
        <v>0</v>
      </c>
      <c r="U160" s="31"/>
      <c r="V160" s="31"/>
      <c r="W160" s="31"/>
      <c r="X160" s="31"/>
      <c r="Y160" s="31"/>
      <c r="Z160" s="31"/>
      <c r="AA160" s="31"/>
      <c r="AB160" s="31"/>
      <c r="AC160" s="31"/>
      <c r="AD160" s="31"/>
      <c r="AE160" s="31"/>
      <c r="AR160" s="172" t="s">
        <v>2955</v>
      </c>
      <c r="AT160" s="172" t="s">
        <v>135</v>
      </c>
      <c r="AU160" s="172" t="s">
        <v>78</v>
      </c>
      <c r="AY160" s="14" t="s">
        <v>141</v>
      </c>
      <c r="BE160" s="173">
        <f>IF(N160="základní",J160,0)</f>
        <v>0</v>
      </c>
      <c r="BF160" s="173">
        <f>IF(N160="snížená",J160,0)</f>
        <v>0</v>
      </c>
      <c r="BG160" s="173">
        <f>IF(N160="zákl. přenesená",J160,0)</f>
        <v>0</v>
      </c>
      <c r="BH160" s="173">
        <f>IF(N160="sníž. přenesená",J160,0)</f>
        <v>0</v>
      </c>
      <c r="BI160" s="173">
        <f>IF(N160="nulová",J160,0)</f>
        <v>0</v>
      </c>
      <c r="BJ160" s="14" t="s">
        <v>86</v>
      </c>
      <c r="BK160" s="173">
        <f>ROUND(I160*H160,2)</f>
        <v>0</v>
      </c>
      <c r="BL160" s="14" t="s">
        <v>2955</v>
      </c>
      <c r="BM160" s="172" t="s">
        <v>3948</v>
      </c>
    </row>
    <row r="161" spans="1:65" s="2" customFormat="1" ht="117">
      <c r="A161" s="31"/>
      <c r="B161" s="32"/>
      <c r="C161" s="33"/>
      <c r="D161" s="174" t="s">
        <v>143</v>
      </c>
      <c r="E161" s="33"/>
      <c r="F161" s="175" t="s">
        <v>3949</v>
      </c>
      <c r="G161" s="33"/>
      <c r="H161" s="33"/>
      <c r="I161" s="176"/>
      <c r="J161" s="33"/>
      <c r="K161" s="33"/>
      <c r="L161" s="36"/>
      <c r="M161" s="177"/>
      <c r="N161" s="178"/>
      <c r="O161" s="68"/>
      <c r="P161" s="68"/>
      <c r="Q161" s="68"/>
      <c r="R161" s="68"/>
      <c r="S161" s="68"/>
      <c r="T161" s="69"/>
      <c r="U161" s="31"/>
      <c r="V161" s="31"/>
      <c r="W161" s="31"/>
      <c r="X161" s="31"/>
      <c r="Y161" s="31"/>
      <c r="Z161" s="31"/>
      <c r="AA161" s="31"/>
      <c r="AB161" s="31"/>
      <c r="AC161" s="31"/>
      <c r="AD161" s="31"/>
      <c r="AE161" s="31"/>
      <c r="AT161" s="14" t="s">
        <v>143</v>
      </c>
      <c r="AU161" s="14" t="s">
        <v>78</v>
      </c>
    </row>
    <row r="162" spans="1:65" s="2" customFormat="1" ht="19.5">
      <c r="A162" s="31"/>
      <c r="B162" s="32"/>
      <c r="C162" s="33"/>
      <c r="D162" s="174" t="s">
        <v>224</v>
      </c>
      <c r="E162" s="33"/>
      <c r="F162" s="179" t="s">
        <v>3921</v>
      </c>
      <c r="G162" s="33"/>
      <c r="H162" s="33"/>
      <c r="I162" s="176"/>
      <c r="J162" s="33"/>
      <c r="K162" s="33"/>
      <c r="L162" s="36"/>
      <c r="M162" s="177"/>
      <c r="N162" s="178"/>
      <c r="O162" s="68"/>
      <c r="P162" s="68"/>
      <c r="Q162" s="68"/>
      <c r="R162" s="68"/>
      <c r="S162" s="68"/>
      <c r="T162" s="69"/>
      <c r="U162" s="31"/>
      <c r="V162" s="31"/>
      <c r="W162" s="31"/>
      <c r="X162" s="31"/>
      <c r="Y162" s="31"/>
      <c r="Z162" s="31"/>
      <c r="AA162" s="31"/>
      <c r="AB162" s="31"/>
      <c r="AC162" s="31"/>
      <c r="AD162" s="31"/>
      <c r="AE162" s="31"/>
      <c r="AT162" s="14" t="s">
        <v>224</v>
      </c>
      <c r="AU162" s="14" t="s">
        <v>78</v>
      </c>
    </row>
    <row r="163" spans="1:65" s="2" customFormat="1" ht="37.9" customHeight="1">
      <c r="A163" s="31"/>
      <c r="B163" s="32"/>
      <c r="C163" s="161" t="s">
        <v>219</v>
      </c>
      <c r="D163" s="161" t="s">
        <v>135</v>
      </c>
      <c r="E163" s="162" t="s">
        <v>3950</v>
      </c>
      <c r="F163" s="163" t="s">
        <v>3951</v>
      </c>
      <c r="G163" s="164" t="s">
        <v>1700</v>
      </c>
      <c r="H163" s="165">
        <v>60</v>
      </c>
      <c r="I163" s="166"/>
      <c r="J163" s="167">
        <f>ROUND(I163*H163,2)</f>
        <v>0</v>
      </c>
      <c r="K163" s="163" t="s">
        <v>139</v>
      </c>
      <c r="L163" s="36"/>
      <c r="M163" s="168" t="s">
        <v>1</v>
      </c>
      <c r="N163" s="169" t="s">
        <v>43</v>
      </c>
      <c r="O163" s="68"/>
      <c r="P163" s="170">
        <f>O163*H163</f>
        <v>0</v>
      </c>
      <c r="Q163" s="170">
        <v>0</v>
      </c>
      <c r="R163" s="170">
        <f>Q163*H163</f>
        <v>0</v>
      </c>
      <c r="S163" s="170">
        <v>0</v>
      </c>
      <c r="T163" s="171">
        <f>S163*H163</f>
        <v>0</v>
      </c>
      <c r="U163" s="31"/>
      <c r="V163" s="31"/>
      <c r="W163" s="31"/>
      <c r="X163" s="31"/>
      <c r="Y163" s="31"/>
      <c r="Z163" s="31"/>
      <c r="AA163" s="31"/>
      <c r="AB163" s="31"/>
      <c r="AC163" s="31"/>
      <c r="AD163" s="31"/>
      <c r="AE163" s="31"/>
      <c r="AR163" s="172" t="s">
        <v>2955</v>
      </c>
      <c r="AT163" s="172" t="s">
        <v>135</v>
      </c>
      <c r="AU163" s="172" t="s">
        <v>78</v>
      </c>
      <c r="AY163" s="14" t="s">
        <v>141</v>
      </c>
      <c r="BE163" s="173">
        <f>IF(N163="základní",J163,0)</f>
        <v>0</v>
      </c>
      <c r="BF163" s="173">
        <f>IF(N163="snížená",J163,0)</f>
        <v>0</v>
      </c>
      <c r="BG163" s="173">
        <f>IF(N163="zákl. přenesená",J163,0)</f>
        <v>0</v>
      </c>
      <c r="BH163" s="173">
        <f>IF(N163="sníž. přenesená",J163,0)</f>
        <v>0</v>
      </c>
      <c r="BI163" s="173">
        <f>IF(N163="nulová",J163,0)</f>
        <v>0</v>
      </c>
      <c r="BJ163" s="14" t="s">
        <v>86</v>
      </c>
      <c r="BK163" s="173">
        <f>ROUND(I163*H163,2)</f>
        <v>0</v>
      </c>
      <c r="BL163" s="14" t="s">
        <v>2955</v>
      </c>
      <c r="BM163" s="172" t="s">
        <v>3952</v>
      </c>
    </row>
    <row r="164" spans="1:65" s="2" customFormat="1" ht="117">
      <c r="A164" s="31"/>
      <c r="B164" s="32"/>
      <c r="C164" s="33"/>
      <c r="D164" s="174" t="s">
        <v>143</v>
      </c>
      <c r="E164" s="33"/>
      <c r="F164" s="175" t="s">
        <v>3953</v>
      </c>
      <c r="G164" s="33"/>
      <c r="H164" s="33"/>
      <c r="I164" s="176"/>
      <c r="J164" s="33"/>
      <c r="K164" s="33"/>
      <c r="L164" s="36"/>
      <c r="M164" s="177"/>
      <c r="N164" s="178"/>
      <c r="O164" s="68"/>
      <c r="P164" s="68"/>
      <c r="Q164" s="68"/>
      <c r="R164" s="68"/>
      <c r="S164" s="68"/>
      <c r="T164" s="69"/>
      <c r="U164" s="31"/>
      <c r="V164" s="31"/>
      <c r="W164" s="31"/>
      <c r="X164" s="31"/>
      <c r="Y164" s="31"/>
      <c r="Z164" s="31"/>
      <c r="AA164" s="31"/>
      <c r="AB164" s="31"/>
      <c r="AC164" s="31"/>
      <c r="AD164" s="31"/>
      <c r="AE164" s="31"/>
      <c r="AT164" s="14" t="s">
        <v>143</v>
      </c>
      <c r="AU164" s="14" t="s">
        <v>78</v>
      </c>
    </row>
    <row r="165" spans="1:65" s="2" customFormat="1" ht="19.5">
      <c r="A165" s="31"/>
      <c r="B165" s="32"/>
      <c r="C165" s="33"/>
      <c r="D165" s="174" t="s">
        <v>224</v>
      </c>
      <c r="E165" s="33"/>
      <c r="F165" s="179" t="s">
        <v>3921</v>
      </c>
      <c r="G165" s="33"/>
      <c r="H165" s="33"/>
      <c r="I165" s="176"/>
      <c r="J165" s="33"/>
      <c r="K165" s="33"/>
      <c r="L165" s="36"/>
      <c r="M165" s="177"/>
      <c r="N165" s="178"/>
      <c r="O165" s="68"/>
      <c r="P165" s="68"/>
      <c r="Q165" s="68"/>
      <c r="R165" s="68"/>
      <c r="S165" s="68"/>
      <c r="T165" s="69"/>
      <c r="U165" s="31"/>
      <c r="V165" s="31"/>
      <c r="W165" s="31"/>
      <c r="X165" s="31"/>
      <c r="Y165" s="31"/>
      <c r="Z165" s="31"/>
      <c r="AA165" s="31"/>
      <c r="AB165" s="31"/>
      <c r="AC165" s="31"/>
      <c r="AD165" s="31"/>
      <c r="AE165" s="31"/>
      <c r="AT165" s="14" t="s">
        <v>224</v>
      </c>
      <c r="AU165" s="14" t="s">
        <v>78</v>
      </c>
    </row>
    <row r="166" spans="1:65" s="2" customFormat="1" ht="37.9" customHeight="1">
      <c r="A166" s="31"/>
      <c r="B166" s="32"/>
      <c r="C166" s="161" t="s">
        <v>226</v>
      </c>
      <c r="D166" s="161" t="s">
        <v>135</v>
      </c>
      <c r="E166" s="162" t="s">
        <v>3954</v>
      </c>
      <c r="F166" s="163" t="s">
        <v>3955</v>
      </c>
      <c r="G166" s="164" t="s">
        <v>1700</v>
      </c>
      <c r="H166" s="165">
        <v>60</v>
      </c>
      <c r="I166" s="166"/>
      <c r="J166" s="167">
        <f>ROUND(I166*H166,2)</f>
        <v>0</v>
      </c>
      <c r="K166" s="163" t="s">
        <v>139</v>
      </c>
      <c r="L166" s="36"/>
      <c r="M166" s="168" t="s">
        <v>1</v>
      </c>
      <c r="N166" s="169" t="s">
        <v>43</v>
      </c>
      <c r="O166" s="68"/>
      <c r="P166" s="170">
        <f>O166*H166</f>
        <v>0</v>
      </c>
      <c r="Q166" s="170">
        <v>0</v>
      </c>
      <c r="R166" s="170">
        <f>Q166*H166</f>
        <v>0</v>
      </c>
      <c r="S166" s="170">
        <v>0</v>
      </c>
      <c r="T166" s="171">
        <f>S166*H166</f>
        <v>0</v>
      </c>
      <c r="U166" s="31"/>
      <c r="V166" s="31"/>
      <c r="W166" s="31"/>
      <c r="X166" s="31"/>
      <c r="Y166" s="31"/>
      <c r="Z166" s="31"/>
      <c r="AA166" s="31"/>
      <c r="AB166" s="31"/>
      <c r="AC166" s="31"/>
      <c r="AD166" s="31"/>
      <c r="AE166" s="31"/>
      <c r="AR166" s="172" t="s">
        <v>2955</v>
      </c>
      <c r="AT166" s="172" t="s">
        <v>135</v>
      </c>
      <c r="AU166" s="172" t="s">
        <v>78</v>
      </c>
      <c r="AY166" s="14" t="s">
        <v>141</v>
      </c>
      <c r="BE166" s="173">
        <f>IF(N166="základní",J166,0)</f>
        <v>0</v>
      </c>
      <c r="BF166" s="173">
        <f>IF(N166="snížená",J166,0)</f>
        <v>0</v>
      </c>
      <c r="BG166" s="173">
        <f>IF(N166="zákl. přenesená",J166,0)</f>
        <v>0</v>
      </c>
      <c r="BH166" s="173">
        <f>IF(N166="sníž. přenesená",J166,0)</f>
        <v>0</v>
      </c>
      <c r="BI166" s="173">
        <f>IF(N166="nulová",J166,0)</f>
        <v>0</v>
      </c>
      <c r="BJ166" s="14" t="s">
        <v>86</v>
      </c>
      <c r="BK166" s="173">
        <f>ROUND(I166*H166,2)</f>
        <v>0</v>
      </c>
      <c r="BL166" s="14" t="s">
        <v>2955</v>
      </c>
      <c r="BM166" s="172" t="s">
        <v>3956</v>
      </c>
    </row>
    <row r="167" spans="1:65" s="2" customFormat="1" ht="117">
      <c r="A167" s="31"/>
      <c r="B167" s="32"/>
      <c r="C167" s="33"/>
      <c r="D167" s="174" t="s">
        <v>143</v>
      </c>
      <c r="E167" s="33"/>
      <c r="F167" s="175" t="s">
        <v>3957</v>
      </c>
      <c r="G167" s="33"/>
      <c r="H167" s="33"/>
      <c r="I167" s="176"/>
      <c r="J167" s="33"/>
      <c r="K167" s="33"/>
      <c r="L167" s="36"/>
      <c r="M167" s="177"/>
      <c r="N167" s="178"/>
      <c r="O167" s="68"/>
      <c r="P167" s="68"/>
      <c r="Q167" s="68"/>
      <c r="R167" s="68"/>
      <c r="S167" s="68"/>
      <c r="T167" s="69"/>
      <c r="U167" s="31"/>
      <c r="V167" s="31"/>
      <c r="W167" s="31"/>
      <c r="X167" s="31"/>
      <c r="Y167" s="31"/>
      <c r="Z167" s="31"/>
      <c r="AA167" s="31"/>
      <c r="AB167" s="31"/>
      <c r="AC167" s="31"/>
      <c r="AD167" s="31"/>
      <c r="AE167" s="31"/>
      <c r="AT167" s="14" t="s">
        <v>143</v>
      </c>
      <c r="AU167" s="14" t="s">
        <v>78</v>
      </c>
    </row>
    <row r="168" spans="1:65" s="2" customFormat="1" ht="19.5">
      <c r="A168" s="31"/>
      <c r="B168" s="32"/>
      <c r="C168" s="33"/>
      <c r="D168" s="174" t="s">
        <v>224</v>
      </c>
      <c r="E168" s="33"/>
      <c r="F168" s="179" t="s">
        <v>3921</v>
      </c>
      <c r="G168" s="33"/>
      <c r="H168" s="33"/>
      <c r="I168" s="176"/>
      <c r="J168" s="33"/>
      <c r="K168" s="33"/>
      <c r="L168" s="36"/>
      <c r="M168" s="177"/>
      <c r="N168" s="178"/>
      <c r="O168" s="68"/>
      <c r="P168" s="68"/>
      <c r="Q168" s="68"/>
      <c r="R168" s="68"/>
      <c r="S168" s="68"/>
      <c r="T168" s="69"/>
      <c r="U168" s="31"/>
      <c r="V168" s="31"/>
      <c r="W168" s="31"/>
      <c r="X168" s="31"/>
      <c r="Y168" s="31"/>
      <c r="Z168" s="31"/>
      <c r="AA168" s="31"/>
      <c r="AB168" s="31"/>
      <c r="AC168" s="31"/>
      <c r="AD168" s="31"/>
      <c r="AE168" s="31"/>
      <c r="AT168" s="14" t="s">
        <v>224</v>
      </c>
      <c r="AU168" s="14" t="s">
        <v>78</v>
      </c>
    </row>
    <row r="169" spans="1:65" s="2" customFormat="1" ht="37.9" customHeight="1">
      <c r="A169" s="31"/>
      <c r="B169" s="32"/>
      <c r="C169" s="161" t="s">
        <v>232</v>
      </c>
      <c r="D169" s="161" t="s">
        <v>135</v>
      </c>
      <c r="E169" s="162" t="s">
        <v>3958</v>
      </c>
      <c r="F169" s="163" t="s">
        <v>3959</v>
      </c>
      <c r="G169" s="164" t="s">
        <v>1700</v>
      </c>
      <c r="H169" s="165">
        <v>60</v>
      </c>
      <c r="I169" s="166"/>
      <c r="J169" s="167">
        <f>ROUND(I169*H169,2)</f>
        <v>0</v>
      </c>
      <c r="K169" s="163" t="s">
        <v>139</v>
      </c>
      <c r="L169" s="36"/>
      <c r="M169" s="168" t="s">
        <v>1</v>
      </c>
      <c r="N169" s="169" t="s">
        <v>43</v>
      </c>
      <c r="O169" s="68"/>
      <c r="P169" s="170">
        <f>O169*H169</f>
        <v>0</v>
      </c>
      <c r="Q169" s="170">
        <v>0</v>
      </c>
      <c r="R169" s="170">
        <f>Q169*H169</f>
        <v>0</v>
      </c>
      <c r="S169" s="170">
        <v>0</v>
      </c>
      <c r="T169" s="171">
        <f>S169*H169</f>
        <v>0</v>
      </c>
      <c r="U169" s="31"/>
      <c r="V169" s="31"/>
      <c r="W169" s="31"/>
      <c r="X169" s="31"/>
      <c r="Y169" s="31"/>
      <c r="Z169" s="31"/>
      <c r="AA169" s="31"/>
      <c r="AB169" s="31"/>
      <c r="AC169" s="31"/>
      <c r="AD169" s="31"/>
      <c r="AE169" s="31"/>
      <c r="AR169" s="172" t="s">
        <v>2955</v>
      </c>
      <c r="AT169" s="172" t="s">
        <v>135</v>
      </c>
      <c r="AU169" s="172" t="s">
        <v>78</v>
      </c>
      <c r="AY169" s="14" t="s">
        <v>141</v>
      </c>
      <c r="BE169" s="173">
        <f>IF(N169="základní",J169,0)</f>
        <v>0</v>
      </c>
      <c r="BF169" s="173">
        <f>IF(N169="snížená",J169,0)</f>
        <v>0</v>
      </c>
      <c r="BG169" s="173">
        <f>IF(N169="zákl. přenesená",J169,0)</f>
        <v>0</v>
      </c>
      <c r="BH169" s="173">
        <f>IF(N169="sníž. přenesená",J169,0)</f>
        <v>0</v>
      </c>
      <c r="BI169" s="173">
        <f>IF(N169="nulová",J169,0)</f>
        <v>0</v>
      </c>
      <c r="BJ169" s="14" t="s">
        <v>86</v>
      </c>
      <c r="BK169" s="173">
        <f>ROUND(I169*H169,2)</f>
        <v>0</v>
      </c>
      <c r="BL169" s="14" t="s">
        <v>2955</v>
      </c>
      <c r="BM169" s="172" t="s">
        <v>3960</v>
      </c>
    </row>
    <row r="170" spans="1:65" s="2" customFormat="1" ht="117">
      <c r="A170" s="31"/>
      <c r="B170" s="32"/>
      <c r="C170" s="33"/>
      <c r="D170" s="174" t="s">
        <v>143</v>
      </c>
      <c r="E170" s="33"/>
      <c r="F170" s="175" t="s">
        <v>3961</v>
      </c>
      <c r="G170" s="33"/>
      <c r="H170" s="33"/>
      <c r="I170" s="176"/>
      <c r="J170" s="33"/>
      <c r="K170" s="33"/>
      <c r="L170" s="36"/>
      <c r="M170" s="177"/>
      <c r="N170" s="178"/>
      <c r="O170" s="68"/>
      <c r="P170" s="68"/>
      <c r="Q170" s="68"/>
      <c r="R170" s="68"/>
      <c r="S170" s="68"/>
      <c r="T170" s="69"/>
      <c r="U170" s="31"/>
      <c r="V170" s="31"/>
      <c r="W170" s="31"/>
      <c r="X170" s="31"/>
      <c r="Y170" s="31"/>
      <c r="Z170" s="31"/>
      <c r="AA170" s="31"/>
      <c r="AB170" s="31"/>
      <c r="AC170" s="31"/>
      <c r="AD170" s="31"/>
      <c r="AE170" s="31"/>
      <c r="AT170" s="14" t="s">
        <v>143</v>
      </c>
      <c r="AU170" s="14" t="s">
        <v>78</v>
      </c>
    </row>
    <row r="171" spans="1:65" s="2" customFormat="1" ht="19.5">
      <c r="A171" s="31"/>
      <c r="B171" s="32"/>
      <c r="C171" s="33"/>
      <c r="D171" s="174" t="s">
        <v>224</v>
      </c>
      <c r="E171" s="33"/>
      <c r="F171" s="179" t="s">
        <v>3921</v>
      </c>
      <c r="G171" s="33"/>
      <c r="H171" s="33"/>
      <c r="I171" s="176"/>
      <c r="J171" s="33"/>
      <c r="K171" s="33"/>
      <c r="L171" s="36"/>
      <c r="M171" s="177"/>
      <c r="N171" s="178"/>
      <c r="O171" s="68"/>
      <c r="P171" s="68"/>
      <c r="Q171" s="68"/>
      <c r="R171" s="68"/>
      <c r="S171" s="68"/>
      <c r="T171" s="69"/>
      <c r="U171" s="31"/>
      <c r="V171" s="31"/>
      <c r="W171" s="31"/>
      <c r="X171" s="31"/>
      <c r="Y171" s="31"/>
      <c r="Z171" s="31"/>
      <c r="AA171" s="31"/>
      <c r="AB171" s="31"/>
      <c r="AC171" s="31"/>
      <c r="AD171" s="31"/>
      <c r="AE171" s="31"/>
      <c r="AT171" s="14" t="s">
        <v>224</v>
      </c>
      <c r="AU171" s="14" t="s">
        <v>78</v>
      </c>
    </row>
    <row r="172" spans="1:65" s="2" customFormat="1" ht="37.9" customHeight="1">
      <c r="A172" s="31"/>
      <c r="B172" s="32"/>
      <c r="C172" s="161" t="s">
        <v>238</v>
      </c>
      <c r="D172" s="161" t="s">
        <v>135</v>
      </c>
      <c r="E172" s="162" t="s">
        <v>3962</v>
      </c>
      <c r="F172" s="163" t="s">
        <v>3963</v>
      </c>
      <c r="G172" s="164" t="s">
        <v>1700</v>
      </c>
      <c r="H172" s="165">
        <v>60</v>
      </c>
      <c r="I172" s="166"/>
      <c r="J172" s="167">
        <f>ROUND(I172*H172,2)</f>
        <v>0</v>
      </c>
      <c r="K172" s="163" t="s">
        <v>139</v>
      </c>
      <c r="L172" s="36"/>
      <c r="M172" s="168" t="s">
        <v>1</v>
      </c>
      <c r="N172" s="169" t="s">
        <v>43</v>
      </c>
      <c r="O172" s="68"/>
      <c r="P172" s="170">
        <f>O172*H172</f>
        <v>0</v>
      </c>
      <c r="Q172" s="170">
        <v>0</v>
      </c>
      <c r="R172" s="170">
        <f>Q172*H172</f>
        <v>0</v>
      </c>
      <c r="S172" s="170">
        <v>0</v>
      </c>
      <c r="T172" s="171">
        <f>S172*H172</f>
        <v>0</v>
      </c>
      <c r="U172" s="31"/>
      <c r="V172" s="31"/>
      <c r="W172" s="31"/>
      <c r="X172" s="31"/>
      <c r="Y172" s="31"/>
      <c r="Z172" s="31"/>
      <c r="AA172" s="31"/>
      <c r="AB172" s="31"/>
      <c r="AC172" s="31"/>
      <c r="AD172" s="31"/>
      <c r="AE172" s="31"/>
      <c r="AR172" s="172" t="s">
        <v>2955</v>
      </c>
      <c r="AT172" s="172" t="s">
        <v>135</v>
      </c>
      <c r="AU172" s="172" t="s">
        <v>78</v>
      </c>
      <c r="AY172" s="14" t="s">
        <v>141</v>
      </c>
      <c r="BE172" s="173">
        <f>IF(N172="základní",J172,0)</f>
        <v>0</v>
      </c>
      <c r="BF172" s="173">
        <f>IF(N172="snížená",J172,0)</f>
        <v>0</v>
      </c>
      <c r="BG172" s="173">
        <f>IF(N172="zákl. přenesená",J172,0)</f>
        <v>0</v>
      </c>
      <c r="BH172" s="173">
        <f>IF(N172="sníž. přenesená",J172,0)</f>
        <v>0</v>
      </c>
      <c r="BI172" s="173">
        <f>IF(N172="nulová",J172,0)</f>
        <v>0</v>
      </c>
      <c r="BJ172" s="14" t="s">
        <v>86</v>
      </c>
      <c r="BK172" s="173">
        <f>ROUND(I172*H172,2)</f>
        <v>0</v>
      </c>
      <c r="BL172" s="14" t="s">
        <v>2955</v>
      </c>
      <c r="BM172" s="172" t="s">
        <v>3964</v>
      </c>
    </row>
    <row r="173" spans="1:65" s="2" customFormat="1" ht="117">
      <c r="A173" s="31"/>
      <c r="B173" s="32"/>
      <c r="C173" s="33"/>
      <c r="D173" s="174" t="s">
        <v>143</v>
      </c>
      <c r="E173" s="33"/>
      <c r="F173" s="175" t="s">
        <v>3965</v>
      </c>
      <c r="G173" s="33"/>
      <c r="H173" s="33"/>
      <c r="I173" s="176"/>
      <c r="J173" s="33"/>
      <c r="K173" s="33"/>
      <c r="L173" s="36"/>
      <c r="M173" s="177"/>
      <c r="N173" s="178"/>
      <c r="O173" s="68"/>
      <c r="P173" s="68"/>
      <c r="Q173" s="68"/>
      <c r="R173" s="68"/>
      <c r="S173" s="68"/>
      <c r="T173" s="69"/>
      <c r="U173" s="31"/>
      <c r="V173" s="31"/>
      <c r="W173" s="31"/>
      <c r="X173" s="31"/>
      <c r="Y173" s="31"/>
      <c r="Z173" s="31"/>
      <c r="AA173" s="31"/>
      <c r="AB173" s="31"/>
      <c r="AC173" s="31"/>
      <c r="AD173" s="31"/>
      <c r="AE173" s="31"/>
      <c r="AT173" s="14" t="s">
        <v>143</v>
      </c>
      <c r="AU173" s="14" t="s">
        <v>78</v>
      </c>
    </row>
    <row r="174" spans="1:65" s="2" customFormat="1" ht="19.5">
      <c r="A174" s="31"/>
      <c r="B174" s="32"/>
      <c r="C174" s="33"/>
      <c r="D174" s="174" t="s">
        <v>224</v>
      </c>
      <c r="E174" s="33"/>
      <c r="F174" s="179" t="s">
        <v>3921</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224</v>
      </c>
      <c r="AU174" s="14" t="s">
        <v>78</v>
      </c>
    </row>
    <row r="175" spans="1:65" s="2" customFormat="1" ht="37.9" customHeight="1">
      <c r="A175" s="31"/>
      <c r="B175" s="32"/>
      <c r="C175" s="161" t="s">
        <v>7</v>
      </c>
      <c r="D175" s="161" t="s">
        <v>135</v>
      </c>
      <c r="E175" s="162" t="s">
        <v>3966</v>
      </c>
      <c r="F175" s="163" t="s">
        <v>3967</v>
      </c>
      <c r="G175" s="164" t="s">
        <v>1700</v>
      </c>
      <c r="H175" s="165">
        <v>60</v>
      </c>
      <c r="I175" s="166"/>
      <c r="J175" s="167">
        <f>ROUND(I175*H175,2)</f>
        <v>0</v>
      </c>
      <c r="K175" s="163" t="s">
        <v>139</v>
      </c>
      <c r="L175" s="36"/>
      <c r="M175" s="168" t="s">
        <v>1</v>
      </c>
      <c r="N175" s="169" t="s">
        <v>43</v>
      </c>
      <c r="O175" s="68"/>
      <c r="P175" s="170">
        <f>O175*H175</f>
        <v>0</v>
      </c>
      <c r="Q175" s="170">
        <v>0</v>
      </c>
      <c r="R175" s="170">
        <f>Q175*H175</f>
        <v>0</v>
      </c>
      <c r="S175" s="170">
        <v>0</v>
      </c>
      <c r="T175" s="171">
        <f>S175*H175</f>
        <v>0</v>
      </c>
      <c r="U175" s="31"/>
      <c r="V175" s="31"/>
      <c r="W175" s="31"/>
      <c r="X175" s="31"/>
      <c r="Y175" s="31"/>
      <c r="Z175" s="31"/>
      <c r="AA175" s="31"/>
      <c r="AB175" s="31"/>
      <c r="AC175" s="31"/>
      <c r="AD175" s="31"/>
      <c r="AE175" s="31"/>
      <c r="AR175" s="172" t="s">
        <v>2955</v>
      </c>
      <c r="AT175" s="172" t="s">
        <v>135</v>
      </c>
      <c r="AU175" s="172" t="s">
        <v>78</v>
      </c>
      <c r="AY175" s="14" t="s">
        <v>141</v>
      </c>
      <c r="BE175" s="173">
        <f>IF(N175="základní",J175,0)</f>
        <v>0</v>
      </c>
      <c r="BF175" s="173">
        <f>IF(N175="snížená",J175,0)</f>
        <v>0</v>
      </c>
      <c r="BG175" s="173">
        <f>IF(N175="zákl. přenesená",J175,0)</f>
        <v>0</v>
      </c>
      <c r="BH175" s="173">
        <f>IF(N175="sníž. přenesená",J175,0)</f>
        <v>0</v>
      </c>
      <c r="BI175" s="173">
        <f>IF(N175="nulová",J175,0)</f>
        <v>0</v>
      </c>
      <c r="BJ175" s="14" t="s">
        <v>86</v>
      </c>
      <c r="BK175" s="173">
        <f>ROUND(I175*H175,2)</f>
        <v>0</v>
      </c>
      <c r="BL175" s="14" t="s">
        <v>2955</v>
      </c>
      <c r="BM175" s="172" t="s">
        <v>3968</v>
      </c>
    </row>
    <row r="176" spans="1:65" s="2" customFormat="1" ht="117">
      <c r="A176" s="31"/>
      <c r="B176" s="32"/>
      <c r="C176" s="33"/>
      <c r="D176" s="174" t="s">
        <v>143</v>
      </c>
      <c r="E176" s="33"/>
      <c r="F176" s="175" t="s">
        <v>3969</v>
      </c>
      <c r="G176" s="33"/>
      <c r="H176" s="33"/>
      <c r="I176" s="176"/>
      <c r="J176" s="33"/>
      <c r="K176" s="33"/>
      <c r="L176" s="36"/>
      <c r="M176" s="177"/>
      <c r="N176" s="178"/>
      <c r="O176" s="68"/>
      <c r="P176" s="68"/>
      <c r="Q176" s="68"/>
      <c r="R176" s="68"/>
      <c r="S176" s="68"/>
      <c r="T176" s="69"/>
      <c r="U176" s="31"/>
      <c r="V176" s="31"/>
      <c r="W176" s="31"/>
      <c r="X176" s="31"/>
      <c r="Y176" s="31"/>
      <c r="Z176" s="31"/>
      <c r="AA176" s="31"/>
      <c r="AB176" s="31"/>
      <c r="AC176" s="31"/>
      <c r="AD176" s="31"/>
      <c r="AE176" s="31"/>
      <c r="AT176" s="14" t="s">
        <v>143</v>
      </c>
      <c r="AU176" s="14" t="s">
        <v>78</v>
      </c>
    </row>
    <row r="177" spans="1:65" s="2" customFormat="1" ht="19.5">
      <c r="A177" s="31"/>
      <c r="B177" s="32"/>
      <c r="C177" s="33"/>
      <c r="D177" s="174" t="s">
        <v>224</v>
      </c>
      <c r="E177" s="33"/>
      <c r="F177" s="179" t="s">
        <v>3921</v>
      </c>
      <c r="G177" s="33"/>
      <c r="H177" s="33"/>
      <c r="I177" s="176"/>
      <c r="J177" s="33"/>
      <c r="K177" s="33"/>
      <c r="L177" s="36"/>
      <c r="M177" s="177"/>
      <c r="N177" s="178"/>
      <c r="O177" s="68"/>
      <c r="P177" s="68"/>
      <c r="Q177" s="68"/>
      <c r="R177" s="68"/>
      <c r="S177" s="68"/>
      <c r="T177" s="69"/>
      <c r="U177" s="31"/>
      <c r="V177" s="31"/>
      <c r="W177" s="31"/>
      <c r="X177" s="31"/>
      <c r="Y177" s="31"/>
      <c r="Z177" s="31"/>
      <c r="AA177" s="31"/>
      <c r="AB177" s="31"/>
      <c r="AC177" s="31"/>
      <c r="AD177" s="31"/>
      <c r="AE177" s="31"/>
      <c r="AT177" s="14" t="s">
        <v>224</v>
      </c>
      <c r="AU177" s="14" t="s">
        <v>78</v>
      </c>
    </row>
    <row r="178" spans="1:65" s="2" customFormat="1" ht="44.25" customHeight="1">
      <c r="A178" s="31"/>
      <c r="B178" s="32"/>
      <c r="C178" s="161" t="s">
        <v>249</v>
      </c>
      <c r="D178" s="161" t="s">
        <v>135</v>
      </c>
      <c r="E178" s="162" t="s">
        <v>3970</v>
      </c>
      <c r="F178" s="163" t="s">
        <v>3971</v>
      </c>
      <c r="G178" s="164" t="s">
        <v>1700</v>
      </c>
      <c r="H178" s="165">
        <v>60</v>
      </c>
      <c r="I178" s="166"/>
      <c r="J178" s="167">
        <f>ROUND(I178*H178,2)</f>
        <v>0</v>
      </c>
      <c r="K178" s="163" t="s">
        <v>139</v>
      </c>
      <c r="L178" s="36"/>
      <c r="M178" s="168" t="s">
        <v>1</v>
      </c>
      <c r="N178" s="169" t="s">
        <v>43</v>
      </c>
      <c r="O178" s="68"/>
      <c r="P178" s="170">
        <f>O178*H178</f>
        <v>0</v>
      </c>
      <c r="Q178" s="170">
        <v>0</v>
      </c>
      <c r="R178" s="170">
        <f>Q178*H178</f>
        <v>0</v>
      </c>
      <c r="S178" s="170">
        <v>0</v>
      </c>
      <c r="T178" s="171">
        <f>S178*H178</f>
        <v>0</v>
      </c>
      <c r="U178" s="31"/>
      <c r="V178" s="31"/>
      <c r="W178" s="31"/>
      <c r="X178" s="31"/>
      <c r="Y178" s="31"/>
      <c r="Z178" s="31"/>
      <c r="AA178" s="31"/>
      <c r="AB178" s="31"/>
      <c r="AC178" s="31"/>
      <c r="AD178" s="31"/>
      <c r="AE178" s="31"/>
      <c r="AR178" s="172" t="s">
        <v>2955</v>
      </c>
      <c r="AT178" s="172" t="s">
        <v>135</v>
      </c>
      <c r="AU178" s="172" t="s">
        <v>78</v>
      </c>
      <c r="AY178" s="14" t="s">
        <v>141</v>
      </c>
      <c r="BE178" s="173">
        <f>IF(N178="základní",J178,0)</f>
        <v>0</v>
      </c>
      <c r="BF178" s="173">
        <f>IF(N178="snížená",J178,0)</f>
        <v>0</v>
      </c>
      <c r="BG178" s="173">
        <f>IF(N178="zákl. přenesená",J178,0)</f>
        <v>0</v>
      </c>
      <c r="BH178" s="173">
        <f>IF(N178="sníž. přenesená",J178,0)</f>
        <v>0</v>
      </c>
      <c r="BI178" s="173">
        <f>IF(N178="nulová",J178,0)</f>
        <v>0</v>
      </c>
      <c r="BJ178" s="14" t="s">
        <v>86</v>
      </c>
      <c r="BK178" s="173">
        <f>ROUND(I178*H178,2)</f>
        <v>0</v>
      </c>
      <c r="BL178" s="14" t="s">
        <v>2955</v>
      </c>
      <c r="BM178" s="172" t="s">
        <v>3972</v>
      </c>
    </row>
    <row r="179" spans="1:65" s="2" customFormat="1" ht="117">
      <c r="A179" s="31"/>
      <c r="B179" s="32"/>
      <c r="C179" s="33"/>
      <c r="D179" s="174" t="s">
        <v>143</v>
      </c>
      <c r="E179" s="33"/>
      <c r="F179" s="175" t="s">
        <v>3973</v>
      </c>
      <c r="G179" s="33"/>
      <c r="H179" s="33"/>
      <c r="I179" s="176"/>
      <c r="J179" s="33"/>
      <c r="K179" s="33"/>
      <c r="L179" s="36"/>
      <c r="M179" s="177"/>
      <c r="N179" s="178"/>
      <c r="O179" s="68"/>
      <c r="P179" s="68"/>
      <c r="Q179" s="68"/>
      <c r="R179" s="68"/>
      <c r="S179" s="68"/>
      <c r="T179" s="69"/>
      <c r="U179" s="31"/>
      <c r="V179" s="31"/>
      <c r="W179" s="31"/>
      <c r="X179" s="31"/>
      <c r="Y179" s="31"/>
      <c r="Z179" s="31"/>
      <c r="AA179" s="31"/>
      <c r="AB179" s="31"/>
      <c r="AC179" s="31"/>
      <c r="AD179" s="31"/>
      <c r="AE179" s="31"/>
      <c r="AT179" s="14" t="s">
        <v>143</v>
      </c>
      <c r="AU179" s="14" t="s">
        <v>78</v>
      </c>
    </row>
    <row r="180" spans="1:65" s="2" customFormat="1" ht="19.5">
      <c r="A180" s="31"/>
      <c r="B180" s="32"/>
      <c r="C180" s="33"/>
      <c r="D180" s="174" t="s">
        <v>224</v>
      </c>
      <c r="E180" s="33"/>
      <c r="F180" s="179" t="s">
        <v>3921</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224</v>
      </c>
      <c r="AU180" s="14" t="s">
        <v>78</v>
      </c>
    </row>
    <row r="181" spans="1:65" s="2" customFormat="1" ht="21.75" customHeight="1">
      <c r="A181" s="31"/>
      <c r="B181" s="32"/>
      <c r="C181" s="161" t="s">
        <v>86</v>
      </c>
      <c r="D181" s="161" t="s">
        <v>135</v>
      </c>
      <c r="E181" s="162" t="s">
        <v>3974</v>
      </c>
      <c r="F181" s="163" t="s">
        <v>3975</v>
      </c>
      <c r="G181" s="164" t="s">
        <v>1700</v>
      </c>
      <c r="H181" s="165">
        <v>60</v>
      </c>
      <c r="I181" s="166"/>
      <c r="J181" s="167">
        <f>ROUND(I181*H181,2)</f>
        <v>0</v>
      </c>
      <c r="K181" s="163" t="s">
        <v>139</v>
      </c>
      <c r="L181" s="36"/>
      <c r="M181" s="168" t="s">
        <v>1</v>
      </c>
      <c r="N181" s="169" t="s">
        <v>43</v>
      </c>
      <c r="O181" s="68"/>
      <c r="P181" s="170">
        <f>O181*H181</f>
        <v>0</v>
      </c>
      <c r="Q181" s="170">
        <v>0</v>
      </c>
      <c r="R181" s="170">
        <f>Q181*H181</f>
        <v>0</v>
      </c>
      <c r="S181" s="170">
        <v>0</v>
      </c>
      <c r="T181" s="171">
        <f>S181*H181</f>
        <v>0</v>
      </c>
      <c r="U181" s="31"/>
      <c r="V181" s="31"/>
      <c r="W181" s="31"/>
      <c r="X181" s="31"/>
      <c r="Y181" s="31"/>
      <c r="Z181" s="31"/>
      <c r="AA181" s="31"/>
      <c r="AB181" s="31"/>
      <c r="AC181" s="31"/>
      <c r="AD181" s="31"/>
      <c r="AE181" s="31"/>
      <c r="AR181" s="172" t="s">
        <v>2955</v>
      </c>
      <c r="AT181" s="172" t="s">
        <v>135</v>
      </c>
      <c r="AU181" s="172" t="s">
        <v>78</v>
      </c>
      <c r="AY181" s="14" t="s">
        <v>141</v>
      </c>
      <c r="BE181" s="173">
        <f>IF(N181="základní",J181,0)</f>
        <v>0</v>
      </c>
      <c r="BF181" s="173">
        <f>IF(N181="snížená",J181,0)</f>
        <v>0</v>
      </c>
      <c r="BG181" s="173">
        <f>IF(N181="zákl. přenesená",J181,0)</f>
        <v>0</v>
      </c>
      <c r="BH181" s="173">
        <f>IF(N181="sníž. přenesená",J181,0)</f>
        <v>0</v>
      </c>
      <c r="BI181" s="173">
        <f>IF(N181="nulová",J181,0)</f>
        <v>0</v>
      </c>
      <c r="BJ181" s="14" t="s">
        <v>86</v>
      </c>
      <c r="BK181" s="173">
        <f>ROUND(I181*H181,2)</f>
        <v>0</v>
      </c>
      <c r="BL181" s="14" t="s">
        <v>2955</v>
      </c>
      <c r="BM181" s="172" t="s">
        <v>3976</v>
      </c>
    </row>
    <row r="182" spans="1:65" s="2" customFormat="1" ht="48.75">
      <c r="A182" s="31"/>
      <c r="B182" s="32"/>
      <c r="C182" s="33"/>
      <c r="D182" s="174" t="s">
        <v>143</v>
      </c>
      <c r="E182" s="33"/>
      <c r="F182" s="175" t="s">
        <v>3977</v>
      </c>
      <c r="G182" s="33"/>
      <c r="H182" s="33"/>
      <c r="I182" s="176"/>
      <c r="J182" s="33"/>
      <c r="K182" s="33"/>
      <c r="L182" s="36"/>
      <c r="M182" s="177"/>
      <c r="N182" s="178"/>
      <c r="O182" s="68"/>
      <c r="P182" s="68"/>
      <c r="Q182" s="68"/>
      <c r="R182" s="68"/>
      <c r="S182" s="68"/>
      <c r="T182" s="69"/>
      <c r="U182" s="31"/>
      <c r="V182" s="31"/>
      <c r="W182" s="31"/>
      <c r="X182" s="31"/>
      <c r="Y182" s="31"/>
      <c r="Z182" s="31"/>
      <c r="AA182" s="31"/>
      <c r="AB182" s="31"/>
      <c r="AC182" s="31"/>
      <c r="AD182" s="31"/>
      <c r="AE182" s="31"/>
      <c r="AT182" s="14" t="s">
        <v>143</v>
      </c>
      <c r="AU182" s="14" t="s">
        <v>78</v>
      </c>
    </row>
    <row r="183" spans="1:65" s="2" customFormat="1" ht="24.2" customHeight="1">
      <c r="A183" s="31"/>
      <c r="B183" s="32"/>
      <c r="C183" s="161" t="s">
        <v>88</v>
      </c>
      <c r="D183" s="161" t="s">
        <v>135</v>
      </c>
      <c r="E183" s="162" t="s">
        <v>3978</v>
      </c>
      <c r="F183" s="163" t="s">
        <v>3979</v>
      </c>
      <c r="G183" s="164" t="s">
        <v>1700</v>
      </c>
      <c r="H183" s="165">
        <v>60</v>
      </c>
      <c r="I183" s="166"/>
      <c r="J183" s="167">
        <f>ROUND(I183*H183,2)</f>
        <v>0</v>
      </c>
      <c r="K183" s="163" t="s">
        <v>139</v>
      </c>
      <c r="L183" s="36"/>
      <c r="M183" s="168" t="s">
        <v>1</v>
      </c>
      <c r="N183" s="169" t="s">
        <v>43</v>
      </c>
      <c r="O183" s="68"/>
      <c r="P183" s="170">
        <f>O183*H183</f>
        <v>0</v>
      </c>
      <c r="Q183" s="170">
        <v>0</v>
      </c>
      <c r="R183" s="170">
        <f>Q183*H183</f>
        <v>0</v>
      </c>
      <c r="S183" s="170">
        <v>0</v>
      </c>
      <c r="T183" s="171">
        <f>S183*H183</f>
        <v>0</v>
      </c>
      <c r="U183" s="31"/>
      <c r="V183" s="31"/>
      <c r="W183" s="31"/>
      <c r="X183" s="31"/>
      <c r="Y183" s="31"/>
      <c r="Z183" s="31"/>
      <c r="AA183" s="31"/>
      <c r="AB183" s="31"/>
      <c r="AC183" s="31"/>
      <c r="AD183" s="31"/>
      <c r="AE183" s="31"/>
      <c r="AR183" s="172" t="s">
        <v>2955</v>
      </c>
      <c r="AT183" s="172" t="s">
        <v>135</v>
      </c>
      <c r="AU183" s="172" t="s">
        <v>78</v>
      </c>
      <c r="AY183" s="14" t="s">
        <v>141</v>
      </c>
      <c r="BE183" s="173">
        <f>IF(N183="základní",J183,0)</f>
        <v>0</v>
      </c>
      <c r="BF183" s="173">
        <f>IF(N183="snížená",J183,0)</f>
        <v>0</v>
      </c>
      <c r="BG183" s="173">
        <f>IF(N183="zákl. přenesená",J183,0)</f>
        <v>0</v>
      </c>
      <c r="BH183" s="173">
        <f>IF(N183="sníž. přenesená",J183,0)</f>
        <v>0</v>
      </c>
      <c r="BI183" s="173">
        <f>IF(N183="nulová",J183,0)</f>
        <v>0</v>
      </c>
      <c r="BJ183" s="14" t="s">
        <v>86</v>
      </c>
      <c r="BK183" s="173">
        <f>ROUND(I183*H183,2)</f>
        <v>0</v>
      </c>
      <c r="BL183" s="14" t="s">
        <v>2955</v>
      </c>
      <c r="BM183" s="172" t="s">
        <v>3980</v>
      </c>
    </row>
    <row r="184" spans="1:65" s="2" customFormat="1" ht="48.75">
      <c r="A184" s="31"/>
      <c r="B184" s="32"/>
      <c r="C184" s="33"/>
      <c r="D184" s="174" t="s">
        <v>143</v>
      </c>
      <c r="E184" s="33"/>
      <c r="F184" s="175" t="s">
        <v>3981</v>
      </c>
      <c r="G184" s="33"/>
      <c r="H184" s="33"/>
      <c r="I184" s="176"/>
      <c r="J184" s="33"/>
      <c r="K184" s="33"/>
      <c r="L184" s="36"/>
      <c r="M184" s="177"/>
      <c r="N184" s="178"/>
      <c r="O184" s="68"/>
      <c r="P184" s="68"/>
      <c r="Q184" s="68"/>
      <c r="R184" s="68"/>
      <c r="S184" s="68"/>
      <c r="T184" s="69"/>
      <c r="U184" s="31"/>
      <c r="V184" s="31"/>
      <c r="W184" s="31"/>
      <c r="X184" s="31"/>
      <c r="Y184" s="31"/>
      <c r="Z184" s="31"/>
      <c r="AA184" s="31"/>
      <c r="AB184" s="31"/>
      <c r="AC184" s="31"/>
      <c r="AD184" s="31"/>
      <c r="AE184" s="31"/>
      <c r="AT184" s="14" t="s">
        <v>143</v>
      </c>
      <c r="AU184" s="14" t="s">
        <v>78</v>
      </c>
    </row>
    <row r="185" spans="1:65" s="2" customFormat="1" ht="24.2" customHeight="1">
      <c r="A185" s="31"/>
      <c r="B185" s="32"/>
      <c r="C185" s="161" t="s">
        <v>255</v>
      </c>
      <c r="D185" s="161" t="s">
        <v>135</v>
      </c>
      <c r="E185" s="162" t="s">
        <v>3982</v>
      </c>
      <c r="F185" s="163" t="s">
        <v>3983</v>
      </c>
      <c r="G185" s="164" t="s">
        <v>147</v>
      </c>
      <c r="H185" s="165">
        <v>30</v>
      </c>
      <c r="I185" s="166"/>
      <c r="J185" s="167">
        <f>ROUND(I185*H185,2)</f>
        <v>0</v>
      </c>
      <c r="K185" s="163" t="s">
        <v>139</v>
      </c>
      <c r="L185" s="36"/>
      <c r="M185" s="168" t="s">
        <v>1</v>
      </c>
      <c r="N185" s="169" t="s">
        <v>43</v>
      </c>
      <c r="O185" s="68"/>
      <c r="P185" s="170">
        <f>O185*H185</f>
        <v>0</v>
      </c>
      <c r="Q185" s="170">
        <v>0</v>
      </c>
      <c r="R185" s="170">
        <f>Q185*H185</f>
        <v>0</v>
      </c>
      <c r="S185" s="170">
        <v>0</v>
      </c>
      <c r="T185" s="171">
        <f>S185*H185</f>
        <v>0</v>
      </c>
      <c r="U185" s="31"/>
      <c r="V185" s="31"/>
      <c r="W185" s="31"/>
      <c r="X185" s="31"/>
      <c r="Y185" s="31"/>
      <c r="Z185" s="31"/>
      <c r="AA185" s="31"/>
      <c r="AB185" s="31"/>
      <c r="AC185" s="31"/>
      <c r="AD185" s="31"/>
      <c r="AE185" s="31"/>
      <c r="AR185" s="172" t="s">
        <v>2955</v>
      </c>
      <c r="AT185" s="172" t="s">
        <v>135</v>
      </c>
      <c r="AU185" s="172" t="s">
        <v>78</v>
      </c>
      <c r="AY185" s="14" t="s">
        <v>141</v>
      </c>
      <c r="BE185" s="173">
        <f>IF(N185="základní",J185,0)</f>
        <v>0</v>
      </c>
      <c r="BF185" s="173">
        <f>IF(N185="snížená",J185,0)</f>
        <v>0</v>
      </c>
      <c r="BG185" s="173">
        <f>IF(N185="zákl. přenesená",J185,0)</f>
        <v>0</v>
      </c>
      <c r="BH185" s="173">
        <f>IF(N185="sníž. přenesená",J185,0)</f>
        <v>0</v>
      </c>
      <c r="BI185" s="173">
        <f>IF(N185="nulová",J185,0)</f>
        <v>0</v>
      </c>
      <c r="BJ185" s="14" t="s">
        <v>86</v>
      </c>
      <c r="BK185" s="173">
        <f>ROUND(I185*H185,2)</f>
        <v>0</v>
      </c>
      <c r="BL185" s="14" t="s">
        <v>2955</v>
      </c>
      <c r="BM185" s="172" t="s">
        <v>3984</v>
      </c>
    </row>
    <row r="186" spans="1:65" s="2" customFormat="1" ht="48.75">
      <c r="A186" s="31"/>
      <c r="B186" s="32"/>
      <c r="C186" s="33"/>
      <c r="D186" s="174" t="s">
        <v>143</v>
      </c>
      <c r="E186" s="33"/>
      <c r="F186" s="175" t="s">
        <v>3985</v>
      </c>
      <c r="G186" s="33"/>
      <c r="H186" s="33"/>
      <c r="I186" s="176"/>
      <c r="J186" s="33"/>
      <c r="K186" s="33"/>
      <c r="L186" s="36"/>
      <c r="M186" s="177"/>
      <c r="N186" s="178"/>
      <c r="O186" s="68"/>
      <c r="P186" s="68"/>
      <c r="Q186" s="68"/>
      <c r="R186" s="68"/>
      <c r="S186" s="68"/>
      <c r="T186" s="69"/>
      <c r="U186" s="31"/>
      <c r="V186" s="31"/>
      <c r="W186" s="31"/>
      <c r="X186" s="31"/>
      <c r="Y186" s="31"/>
      <c r="Z186" s="31"/>
      <c r="AA186" s="31"/>
      <c r="AB186" s="31"/>
      <c r="AC186" s="31"/>
      <c r="AD186" s="31"/>
      <c r="AE186" s="31"/>
      <c r="AT186" s="14" t="s">
        <v>143</v>
      </c>
      <c r="AU186" s="14" t="s">
        <v>78</v>
      </c>
    </row>
    <row r="187" spans="1:65" s="2" customFormat="1" ht="24.2" customHeight="1">
      <c r="A187" s="31"/>
      <c r="B187" s="32"/>
      <c r="C187" s="161" t="s">
        <v>260</v>
      </c>
      <c r="D187" s="161" t="s">
        <v>135</v>
      </c>
      <c r="E187" s="162" t="s">
        <v>3986</v>
      </c>
      <c r="F187" s="163" t="s">
        <v>3987</v>
      </c>
      <c r="G187" s="164" t="s">
        <v>147</v>
      </c>
      <c r="H187" s="165">
        <v>30</v>
      </c>
      <c r="I187" s="166"/>
      <c r="J187" s="167">
        <f>ROUND(I187*H187,2)</f>
        <v>0</v>
      </c>
      <c r="K187" s="163" t="s">
        <v>139</v>
      </c>
      <c r="L187" s="36"/>
      <c r="M187" s="168" t="s">
        <v>1</v>
      </c>
      <c r="N187" s="169" t="s">
        <v>43</v>
      </c>
      <c r="O187" s="68"/>
      <c r="P187" s="170">
        <f>O187*H187</f>
        <v>0</v>
      </c>
      <c r="Q187" s="170">
        <v>0</v>
      </c>
      <c r="R187" s="170">
        <f>Q187*H187</f>
        <v>0</v>
      </c>
      <c r="S187" s="170">
        <v>0</v>
      </c>
      <c r="T187" s="171">
        <f>S187*H187</f>
        <v>0</v>
      </c>
      <c r="U187" s="31"/>
      <c r="V187" s="31"/>
      <c r="W187" s="31"/>
      <c r="X187" s="31"/>
      <c r="Y187" s="31"/>
      <c r="Z187" s="31"/>
      <c r="AA187" s="31"/>
      <c r="AB187" s="31"/>
      <c r="AC187" s="31"/>
      <c r="AD187" s="31"/>
      <c r="AE187" s="31"/>
      <c r="AR187" s="172" t="s">
        <v>2955</v>
      </c>
      <c r="AT187" s="172" t="s">
        <v>135</v>
      </c>
      <c r="AU187" s="172" t="s">
        <v>78</v>
      </c>
      <c r="AY187" s="14" t="s">
        <v>141</v>
      </c>
      <c r="BE187" s="173">
        <f>IF(N187="základní",J187,0)</f>
        <v>0</v>
      </c>
      <c r="BF187" s="173">
        <f>IF(N187="snížená",J187,0)</f>
        <v>0</v>
      </c>
      <c r="BG187" s="173">
        <f>IF(N187="zákl. přenesená",J187,0)</f>
        <v>0</v>
      </c>
      <c r="BH187" s="173">
        <f>IF(N187="sníž. přenesená",J187,0)</f>
        <v>0</v>
      </c>
      <c r="BI187" s="173">
        <f>IF(N187="nulová",J187,0)</f>
        <v>0</v>
      </c>
      <c r="BJ187" s="14" t="s">
        <v>86</v>
      </c>
      <c r="BK187" s="173">
        <f>ROUND(I187*H187,2)</f>
        <v>0</v>
      </c>
      <c r="BL187" s="14" t="s">
        <v>2955</v>
      </c>
      <c r="BM187" s="172" t="s">
        <v>3988</v>
      </c>
    </row>
    <row r="188" spans="1:65" s="2" customFormat="1" ht="48.75">
      <c r="A188" s="31"/>
      <c r="B188" s="32"/>
      <c r="C188" s="33"/>
      <c r="D188" s="174" t="s">
        <v>143</v>
      </c>
      <c r="E188" s="33"/>
      <c r="F188" s="175" t="s">
        <v>3989</v>
      </c>
      <c r="G188" s="33"/>
      <c r="H188" s="33"/>
      <c r="I188" s="176"/>
      <c r="J188" s="33"/>
      <c r="K188" s="33"/>
      <c r="L188" s="36"/>
      <c r="M188" s="177"/>
      <c r="N188" s="178"/>
      <c r="O188" s="68"/>
      <c r="P188" s="68"/>
      <c r="Q188" s="68"/>
      <c r="R188" s="68"/>
      <c r="S188" s="68"/>
      <c r="T188" s="69"/>
      <c r="U188" s="31"/>
      <c r="V188" s="31"/>
      <c r="W188" s="31"/>
      <c r="X188" s="31"/>
      <c r="Y188" s="31"/>
      <c r="Z188" s="31"/>
      <c r="AA188" s="31"/>
      <c r="AB188" s="31"/>
      <c r="AC188" s="31"/>
      <c r="AD188" s="31"/>
      <c r="AE188" s="31"/>
      <c r="AT188" s="14" t="s">
        <v>143</v>
      </c>
      <c r="AU188" s="14" t="s">
        <v>78</v>
      </c>
    </row>
    <row r="189" spans="1:65" s="2" customFormat="1" ht="33" customHeight="1">
      <c r="A189" s="31"/>
      <c r="B189" s="32"/>
      <c r="C189" s="161" t="s">
        <v>265</v>
      </c>
      <c r="D189" s="161" t="s">
        <v>135</v>
      </c>
      <c r="E189" s="162" t="s">
        <v>3990</v>
      </c>
      <c r="F189" s="163" t="s">
        <v>3991</v>
      </c>
      <c r="G189" s="164" t="s">
        <v>147</v>
      </c>
      <c r="H189" s="165">
        <v>12</v>
      </c>
      <c r="I189" s="166"/>
      <c r="J189" s="167">
        <f>ROUND(I189*H189,2)</f>
        <v>0</v>
      </c>
      <c r="K189" s="163" t="s">
        <v>139</v>
      </c>
      <c r="L189" s="36"/>
      <c r="M189" s="168" t="s">
        <v>1</v>
      </c>
      <c r="N189" s="169" t="s">
        <v>43</v>
      </c>
      <c r="O189" s="68"/>
      <c r="P189" s="170">
        <f>O189*H189</f>
        <v>0</v>
      </c>
      <c r="Q189" s="170">
        <v>0</v>
      </c>
      <c r="R189" s="170">
        <f>Q189*H189</f>
        <v>0</v>
      </c>
      <c r="S189" s="170">
        <v>0</v>
      </c>
      <c r="T189" s="171">
        <f>S189*H189</f>
        <v>0</v>
      </c>
      <c r="U189" s="31"/>
      <c r="V189" s="31"/>
      <c r="W189" s="31"/>
      <c r="X189" s="31"/>
      <c r="Y189" s="31"/>
      <c r="Z189" s="31"/>
      <c r="AA189" s="31"/>
      <c r="AB189" s="31"/>
      <c r="AC189" s="31"/>
      <c r="AD189" s="31"/>
      <c r="AE189" s="31"/>
      <c r="AR189" s="172" t="s">
        <v>2955</v>
      </c>
      <c r="AT189" s="172" t="s">
        <v>135</v>
      </c>
      <c r="AU189" s="172" t="s">
        <v>78</v>
      </c>
      <c r="AY189" s="14" t="s">
        <v>141</v>
      </c>
      <c r="BE189" s="173">
        <f>IF(N189="základní",J189,0)</f>
        <v>0</v>
      </c>
      <c r="BF189" s="173">
        <f>IF(N189="snížená",J189,0)</f>
        <v>0</v>
      </c>
      <c r="BG189" s="173">
        <f>IF(N189="zákl. přenesená",J189,0)</f>
        <v>0</v>
      </c>
      <c r="BH189" s="173">
        <f>IF(N189="sníž. přenesená",J189,0)</f>
        <v>0</v>
      </c>
      <c r="BI189" s="173">
        <f>IF(N189="nulová",J189,0)</f>
        <v>0</v>
      </c>
      <c r="BJ189" s="14" t="s">
        <v>86</v>
      </c>
      <c r="BK189" s="173">
        <f>ROUND(I189*H189,2)</f>
        <v>0</v>
      </c>
      <c r="BL189" s="14" t="s">
        <v>2955</v>
      </c>
      <c r="BM189" s="172" t="s">
        <v>3992</v>
      </c>
    </row>
    <row r="190" spans="1:65" s="2" customFormat="1" ht="58.5">
      <c r="A190" s="31"/>
      <c r="B190" s="32"/>
      <c r="C190" s="33"/>
      <c r="D190" s="174" t="s">
        <v>143</v>
      </c>
      <c r="E190" s="33"/>
      <c r="F190" s="175" t="s">
        <v>3993</v>
      </c>
      <c r="G190" s="33"/>
      <c r="H190" s="33"/>
      <c r="I190" s="176"/>
      <c r="J190" s="33"/>
      <c r="K190" s="33"/>
      <c r="L190" s="36"/>
      <c r="M190" s="177"/>
      <c r="N190" s="178"/>
      <c r="O190" s="68"/>
      <c r="P190" s="68"/>
      <c r="Q190" s="68"/>
      <c r="R190" s="68"/>
      <c r="S190" s="68"/>
      <c r="T190" s="69"/>
      <c r="U190" s="31"/>
      <c r="V190" s="31"/>
      <c r="W190" s="31"/>
      <c r="X190" s="31"/>
      <c r="Y190" s="31"/>
      <c r="Z190" s="31"/>
      <c r="AA190" s="31"/>
      <c r="AB190" s="31"/>
      <c r="AC190" s="31"/>
      <c r="AD190" s="31"/>
      <c r="AE190" s="31"/>
      <c r="AT190" s="14" t="s">
        <v>143</v>
      </c>
      <c r="AU190" s="14" t="s">
        <v>78</v>
      </c>
    </row>
    <row r="191" spans="1:65" s="2" customFormat="1" ht="24.2" customHeight="1">
      <c r="A191" s="31"/>
      <c r="B191" s="32"/>
      <c r="C191" s="161" t="s">
        <v>270</v>
      </c>
      <c r="D191" s="161" t="s">
        <v>135</v>
      </c>
      <c r="E191" s="162" t="s">
        <v>3994</v>
      </c>
      <c r="F191" s="163" t="s">
        <v>3995</v>
      </c>
      <c r="G191" s="164" t="s">
        <v>147</v>
      </c>
      <c r="H191" s="165">
        <v>12</v>
      </c>
      <c r="I191" s="166"/>
      <c r="J191" s="167">
        <f>ROUND(I191*H191,2)</f>
        <v>0</v>
      </c>
      <c r="K191" s="163" t="s">
        <v>139</v>
      </c>
      <c r="L191" s="36"/>
      <c r="M191" s="168" t="s">
        <v>1</v>
      </c>
      <c r="N191" s="169" t="s">
        <v>43</v>
      </c>
      <c r="O191" s="68"/>
      <c r="P191" s="170">
        <f>O191*H191</f>
        <v>0</v>
      </c>
      <c r="Q191" s="170">
        <v>0</v>
      </c>
      <c r="R191" s="170">
        <f>Q191*H191</f>
        <v>0</v>
      </c>
      <c r="S191" s="170">
        <v>0</v>
      </c>
      <c r="T191" s="171">
        <f>S191*H191</f>
        <v>0</v>
      </c>
      <c r="U191" s="31"/>
      <c r="V191" s="31"/>
      <c r="W191" s="31"/>
      <c r="X191" s="31"/>
      <c r="Y191" s="31"/>
      <c r="Z191" s="31"/>
      <c r="AA191" s="31"/>
      <c r="AB191" s="31"/>
      <c r="AC191" s="31"/>
      <c r="AD191" s="31"/>
      <c r="AE191" s="31"/>
      <c r="AR191" s="172" t="s">
        <v>2955</v>
      </c>
      <c r="AT191" s="172" t="s">
        <v>135</v>
      </c>
      <c r="AU191" s="172" t="s">
        <v>78</v>
      </c>
      <c r="AY191" s="14" t="s">
        <v>141</v>
      </c>
      <c r="BE191" s="173">
        <f>IF(N191="základní",J191,0)</f>
        <v>0</v>
      </c>
      <c r="BF191" s="173">
        <f>IF(N191="snížená",J191,0)</f>
        <v>0</v>
      </c>
      <c r="BG191" s="173">
        <f>IF(N191="zákl. přenesená",J191,0)</f>
        <v>0</v>
      </c>
      <c r="BH191" s="173">
        <f>IF(N191="sníž. přenesená",J191,0)</f>
        <v>0</v>
      </c>
      <c r="BI191" s="173">
        <f>IF(N191="nulová",J191,0)</f>
        <v>0</v>
      </c>
      <c r="BJ191" s="14" t="s">
        <v>86</v>
      </c>
      <c r="BK191" s="173">
        <f>ROUND(I191*H191,2)</f>
        <v>0</v>
      </c>
      <c r="BL191" s="14" t="s">
        <v>2955</v>
      </c>
      <c r="BM191" s="172" t="s">
        <v>3996</v>
      </c>
    </row>
    <row r="192" spans="1:65" s="2" customFormat="1" ht="48.75">
      <c r="A192" s="31"/>
      <c r="B192" s="32"/>
      <c r="C192" s="33"/>
      <c r="D192" s="174" t="s">
        <v>143</v>
      </c>
      <c r="E192" s="33"/>
      <c r="F192" s="175" t="s">
        <v>3997</v>
      </c>
      <c r="G192" s="33"/>
      <c r="H192" s="33"/>
      <c r="I192" s="176"/>
      <c r="J192" s="33"/>
      <c r="K192" s="33"/>
      <c r="L192" s="36"/>
      <c r="M192" s="177"/>
      <c r="N192" s="178"/>
      <c r="O192" s="68"/>
      <c r="P192" s="68"/>
      <c r="Q192" s="68"/>
      <c r="R192" s="68"/>
      <c r="S192" s="68"/>
      <c r="T192" s="69"/>
      <c r="U192" s="31"/>
      <c r="V192" s="31"/>
      <c r="W192" s="31"/>
      <c r="X192" s="31"/>
      <c r="Y192" s="31"/>
      <c r="Z192" s="31"/>
      <c r="AA192" s="31"/>
      <c r="AB192" s="31"/>
      <c r="AC192" s="31"/>
      <c r="AD192" s="31"/>
      <c r="AE192" s="31"/>
      <c r="AT192" s="14" t="s">
        <v>143</v>
      </c>
      <c r="AU192" s="14" t="s">
        <v>78</v>
      </c>
    </row>
    <row r="193" spans="1:65" s="2" customFormat="1" ht="21.75" customHeight="1">
      <c r="A193" s="31"/>
      <c r="B193" s="32"/>
      <c r="C193" s="161" t="s">
        <v>275</v>
      </c>
      <c r="D193" s="161" t="s">
        <v>135</v>
      </c>
      <c r="E193" s="162" t="s">
        <v>3998</v>
      </c>
      <c r="F193" s="163" t="s">
        <v>3999</v>
      </c>
      <c r="G193" s="164" t="s">
        <v>1700</v>
      </c>
      <c r="H193" s="165">
        <v>30</v>
      </c>
      <c r="I193" s="166"/>
      <c r="J193" s="167">
        <f>ROUND(I193*H193,2)</f>
        <v>0</v>
      </c>
      <c r="K193" s="163" t="s">
        <v>139</v>
      </c>
      <c r="L193" s="36"/>
      <c r="M193" s="168" t="s">
        <v>1</v>
      </c>
      <c r="N193" s="169" t="s">
        <v>43</v>
      </c>
      <c r="O193" s="68"/>
      <c r="P193" s="170">
        <f>O193*H193</f>
        <v>0</v>
      </c>
      <c r="Q193" s="170">
        <v>0</v>
      </c>
      <c r="R193" s="170">
        <f>Q193*H193</f>
        <v>0</v>
      </c>
      <c r="S193" s="170">
        <v>0</v>
      </c>
      <c r="T193" s="171">
        <f>S193*H193</f>
        <v>0</v>
      </c>
      <c r="U193" s="31"/>
      <c r="V193" s="31"/>
      <c r="W193" s="31"/>
      <c r="X193" s="31"/>
      <c r="Y193" s="31"/>
      <c r="Z193" s="31"/>
      <c r="AA193" s="31"/>
      <c r="AB193" s="31"/>
      <c r="AC193" s="31"/>
      <c r="AD193" s="31"/>
      <c r="AE193" s="31"/>
      <c r="AR193" s="172" t="s">
        <v>2955</v>
      </c>
      <c r="AT193" s="172" t="s">
        <v>135</v>
      </c>
      <c r="AU193" s="172" t="s">
        <v>78</v>
      </c>
      <c r="AY193" s="14" t="s">
        <v>141</v>
      </c>
      <c r="BE193" s="173">
        <f>IF(N193="základní",J193,0)</f>
        <v>0</v>
      </c>
      <c r="BF193" s="173">
        <f>IF(N193="snížená",J193,0)</f>
        <v>0</v>
      </c>
      <c r="BG193" s="173">
        <f>IF(N193="zákl. přenesená",J193,0)</f>
        <v>0</v>
      </c>
      <c r="BH193" s="173">
        <f>IF(N193="sníž. přenesená",J193,0)</f>
        <v>0</v>
      </c>
      <c r="BI193" s="173">
        <f>IF(N193="nulová",J193,0)</f>
        <v>0</v>
      </c>
      <c r="BJ193" s="14" t="s">
        <v>86</v>
      </c>
      <c r="BK193" s="173">
        <f>ROUND(I193*H193,2)</f>
        <v>0</v>
      </c>
      <c r="BL193" s="14" t="s">
        <v>2955</v>
      </c>
      <c r="BM193" s="172" t="s">
        <v>4000</v>
      </c>
    </row>
    <row r="194" spans="1:65" s="2" customFormat="1" ht="58.5">
      <c r="A194" s="31"/>
      <c r="B194" s="32"/>
      <c r="C194" s="33"/>
      <c r="D194" s="174" t="s">
        <v>143</v>
      </c>
      <c r="E194" s="33"/>
      <c r="F194" s="175" t="s">
        <v>4001</v>
      </c>
      <c r="G194" s="33"/>
      <c r="H194" s="33"/>
      <c r="I194" s="176"/>
      <c r="J194" s="33"/>
      <c r="K194" s="33"/>
      <c r="L194" s="36"/>
      <c r="M194" s="177"/>
      <c r="N194" s="178"/>
      <c r="O194" s="68"/>
      <c r="P194" s="68"/>
      <c r="Q194" s="68"/>
      <c r="R194" s="68"/>
      <c r="S194" s="68"/>
      <c r="T194" s="69"/>
      <c r="U194" s="31"/>
      <c r="V194" s="31"/>
      <c r="W194" s="31"/>
      <c r="X194" s="31"/>
      <c r="Y194" s="31"/>
      <c r="Z194" s="31"/>
      <c r="AA194" s="31"/>
      <c r="AB194" s="31"/>
      <c r="AC194" s="31"/>
      <c r="AD194" s="31"/>
      <c r="AE194" s="31"/>
      <c r="AT194" s="14" t="s">
        <v>143</v>
      </c>
      <c r="AU194" s="14" t="s">
        <v>78</v>
      </c>
    </row>
    <row r="195" spans="1:65" s="2" customFormat="1" ht="24.2" customHeight="1">
      <c r="A195" s="31"/>
      <c r="B195" s="32"/>
      <c r="C195" s="161" t="s">
        <v>280</v>
      </c>
      <c r="D195" s="161" t="s">
        <v>135</v>
      </c>
      <c r="E195" s="162" t="s">
        <v>4002</v>
      </c>
      <c r="F195" s="163" t="s">
        <v>4003</v>
      </c>
      <c r="G195" s="164" t="s">
        <v>1700</v>
      </c>
      <c r="H195" s="165">
        <v>30</v>
      </c>
      <c r="I195" s="166"/>
      <c r="J195" s="167">
        <f>ROUND(I195*H195,2)</f>
        <v>0</v>
      </c>
      <c r="K195" s="163" t="s">
        <v>139</v>
      </c>
      <c r="L195" s="36"/>
      <c r="M195" s="168" t="s">
        <v>1</v>
      </c>
      <c r="N195" s="169" t="s">
        <v>43</v>
      </c>
      <c r="O195" s="68"/>
      <c r="P195" s="170">
        <f>O195*H195</f>
        <v>0</v>
      </c>
      <c r="Q195" s="170">
        <v>0</v>
      </c>
      <c r="R195" s="170">
        <f>Q195*H195</f>
        <v>0</v>
      </c>
      <c r="S195" s="170">
        <v>0</v>
      </c>
      <c r="T195" s="171">
        <f>S195*H195</f>
        <v>0</v>
      </c>
      <c r="U195" s="31"/>
      <c r="V195" s="31"/>
      <c r="W195" s="31"/>
      <c r="X195" s="31"/>
      <c r="Y195" s="31"/>
      <c r="Z195" s="31"/>
      <c r="AA195" s="31"/>
      <c r="AB195" s="31"/>
      <c r="AC195" s="31"/>
      <c r="AD195" s="31"/>
      <c r="AE195" s="31"/>
      <c r="AR195" s="172" t="s">
        <v>2955</v>
      </c>
      <c r="AT195" s="172" t="s">
        <v>135</v>
      </c>
      <c r="AU195" s="172" t="s">
        <v>78</v>
      </c>
      <c r="AY195" s="14" t="s">
        <v>141</v>
      </c>
      <c r="BE195" s="173">
        <f>IF(N195="základní",J195,0)</f>
        <v>0</v>
      </c>
      <c r="BF195" s="173">
        <f>IF(N195="snížená",J195,0)</f>
        <v>0</v>
      </c>
      <c r="BG195" s="173">
        <f>IF(N195="zákl. přenesená",J195,0)</f>
        <v>0</v>
      </c>
      <c r="BH195" s="173">
        <f>IF(N195="sníž. přenesená",J195,0)</f>
        <v>0</v>
      </c>
      <c r="BI195" s="173">
        <f>IF(N195="nulová",J195,0)</f>
        <v>0</v>
      </c>
      <c r="BJ195" s="14" t="s">
        <v>86</v>
      </c>
      <c r="BK195" s="173">
        <f>ROUND(I195*H195,2)</f>
        <v>0</v>
      </c>
      <c r="BL195" s="14" t="s">
        <v>2955</v>
      </c>
      <c r="BM195" s="172" t="s">
        <v>4004</v>
      </c>
    </row>
    <row r="196" spans="1:65" s="2" customFormat="1" ht="58.5">
      <c r="A196" s="31"/>
      <c r="B196" s="32"/>
      <c r="C196" s="33"/>
      <c r="D196" s="174" t="s">
        <v>143</v>
      </c>
      <c r="E196" s="33"/>
      <c r="F196" s="175" t="s">
        <v>4005</v>
      </c>
      <c r="G196" s="33"/>
      <c r="H196" s="33"/>
      <c r="I196" s="176"/>
      <c r="J196" s="33"/>
      <c r="K196" s="33"/>
      <c r="L196" s="36"/>
      <c r="M196" s="177"/>
      <c r="N196" s="178"/>
      <c r="O196" s="68"/>
      <c r="P196" s="68"/>
      <c r="Q196" s="68"/>
      <c r="R196" s="68"/>
      <c r="S196" s="68"/>
      <c r="T196" s="69"/>
      <c r="U196" s="31"/>
      <c r="V196" s="31"/>
      <c r="W196" s="31"/>
      <c r="X196" s="31"/>
      <c r="Y196" s="31"/>
      <c r="Z196" s="31"/>
      <c r="AA196" s="31"/>
      <c r="AB196" s="31"/>
      <c r="AC196" s="31"/>
      <c r="AD196" s="31"/>
      <c r="AE196" s="31"/>
      <c r="AT196" s="14" t="s">
        <v>143</v>
      </c>
      <c r="AU196" s="14" t="s">
        <v>78</v>
      </c>
    </row>
    <row r="197" spans="1:65" s="2" customFormat="1" ht="16.5" customHeight="1">
      <c r="A197" s="31"/>
      <c r="B197" s="32"/>
      <c r="C197" s="161" t="s">
        <v>285</v>
      </c>
      <c r="D197" s="161" t="s">
        <v>135</v>
      </c>
      <c r="E197" s="162" t="s">
        <v>4006</v>
      </c>
      <c r="F197" s="163" t="s">
        <v>4007</v>
      </c>
      <c r="G197" s="164" t="s">
        <v>1700</v>
      </c>
      <c r="H197" s="165">
        <v>30</v>
      </c>
      <c r="I197" s="166"/>
      <c r="J197" s="167">
        <f>ROUND(I197*H197,2)</f>
        <v>0</v>
      </c>
      <c r="K197" s="163" t="s">
        <v>139</v>
      </c>
      <c r="L197" s="36"/>
      <c r="M197" s="168" t="s">
        <v>1</v>
      </c>
      <c r="N197" s="169" t="s">
        <v>43</v>
      </c>
      <c r="O197" s="68"/>
      <c r="P197" s="170">
        <f>O197*H197</f>
        <v>0</v>
      </c>
      <c r="Q197" s="170">
        <v>0</v>
      </c>
      <c r="R197" s="170">
        <f>Q197*H197</f>
        <v>0</v>
      </c>
      <c r="S197" s="170">
        <v>0</v>
      </c>
      <c r="T197" s="171">
        <f>S197*H197</f>
        <v>0</v>
      </c>
      <c r="U197" s="31"/>
      <c r="V197" s="31"/>
      <c r="W197" s="31"/>
      <c r="X197" s="31"/>
      <c r="Y197" s="31"/>
      <c r="Z197" s="31"/>
      <c r="AA197" s="31"/>
      <c r="AB197" s="31"/>
      <c r="AC197" s="31"/>
      <c r="AD197" s="31"/>
      <c r="AE197" s="31"/>
      <c r="AR197" s="172" t="s">
        <v>2955</v>
      </c>
      <c r="AT197" s="172" t="s">
        <v>135</v>
      </c>
      <c r="AU197" s="172" t="s">
        <v>78</v>
      </c>
      <c r="AY197" s="14" t="s">
        <v>141</v>
      </c>
      <c r="BE197" s="173">
        <f>IF(N197="základní",J197,0)</f>
        <v>0</v>
      </c>
      <c r="BF197" s="173">
        <f>IF(N197="snížená",J197,0)</f>
        <v>0</v>
      </c>
      <c r="BG197" s="173">
        <f>IF(N197="zákl. přenesená",J197,0)</f>
        <v>0</v>
      </c>
      <c r="BH197" s="173">
        <f>IF(N197="sníž. přenesená",J197,0)</f>
        <v>0</v>
      </c>
      <c r="BI197" s="173">
        <f>IF(N197="nulová",J197,0)</f>
        <v>0</v>
      </c>
      <c r="BJ197" s="14" t="s">
        <v>86</v>
      </c>
      <c r="BK197" s="173">
        <f>ROUND(I197*H197,2)</f>
        <v>0</v>
      </c>
      <c r="BL197" s="14" t="s">
        <v>2955</v>
      </c>
      <c r="BM197" s="172" t="s">
        <v>4008</v>
      </c>
    </row>
    <row r="198" spans="1:65" s="2" customFormat="1" ht="48.75">
      <c r="A198" s="31"/>
      <c r="B198" s="32"/>
      <c r="C198" s="33"/>
      <c r="D198" s="174" t="s">
        <v>143</v>
      </c>
      <c r="E198" s="33"/>
      <c r="F198" s="175" t="s">
        <v>4009</v>
      </c>
      <c r="G198" s="33"/>
      <c r="H198" s="33"/>
      <c r="I198" s="176"/>
      <c r="J198" s="33"/>
      <c r="K198" s="33"/>
      <c r="L198" s="36"/>
      <c r="M198" s="177"/>
      <c r="N198" s="178"/>
      <c r="O198" s="68"/>
      <c r="P198" s="68"/>
      <c r="Q198" s="68"/>
      <c r="R198" s="68"/>
      <c r="S198" s="68"/>
      <c r="T198" s="69"/>
      <c r="U198" s="31"/>
      <c r="V198" s="31"/>
      <c r="W198" s="31"/>
      <c r="X198" s="31"/>
      <c r="Y198" s="31"/>
      <c r="Z198" s="31"/>
      <c r="AA198" s="31"/>
      <c r="AB198" s="31"/>
      <c r="AC198" s="31"/>
      <c r="AD198" s="31"/>
      <c r="AE198" s="31"/>
      <c r="AT198" s="14" t="s">
        <v>143</v>
      </c>
      <c r="AU198" s="14" t="s">
        <v>78</v>
      </c>
    </row>
    <row r="199" spans="1:65" s="2" customFormat="1" ht="16.5" customHeight="1">
      <c r="A199" s="31"/>
      <c r="B199" s="32"/>
      <c r="C199" s="161" t="s">
        <v>290</v>
      </c>
      <c r="D199" s="161" t="s">
        <v>135</v>
      </c>
      <c r="E199" s="162" t="s">
        <v>4010</v>
      </c>
      <c r="F199" s="163" t="s">
        <v>4011</v>
      </c>
      <c r="G199" s="164" t="s">
        <v>1700</v>
      </c>
      <c r="H199" s="165">
        <v>30</v>
      </c>
      <c r="I199" s="166"/>
      <c r="J199" s="167">
        <f>ROUND(I199*H199,2)</f>
        <v>0</v>
      </c>
      <c r="K199" s="163" t="s">
        <v>139</v>
      </c>
      <c r="L199" s="36"/>
      <c r="M199" s="168" t="s">
        <v>1</v>
      </c>
      <c r="N199" s="169" t="s">
        <v>43</v>
      </c>
      <c r="O199" s="68"/>
      <c r="P199" s="170">
        <f>O199*H199</f>
        <v>0</v>
      </c>
      <c r="Q199" s="170">
        <v>0</v>
      </c>
      <c r="R199" s="170">
        <f>Q199*H199</f>
        <v>0</v>
      </c>
      <c r="S199" s="170">
        <v>0</v>
      </c>
      <c r="T199" s="171">
        <f>S199*H199</f>
        <v>0</v>
      </c>
      <c r="U199" s="31"/>
      <c r="V199" s="31"/>
      <c r="W199" s="31"/>
      <c r="X199" s="31"/>
      <c r="Y199" s="31"/>
      <c r="Z199" s="31"/>
      <c r="AA199" s="31"/>
      <c r="AB199" s="31"/>
      <c r="AC199" s="31"/>
      <c r="AD199" s="31"/>
      <c r="AE199" s="31"/>
      <c r="AR199" s="172" t="s">
        <v>2955</v>
      </c>
      <c r="AT199" s="172" t="s">
        <v>135</v>
      </c>
      <c r="AU199" s="172" t="s">
        <v>78</v>
      </c>
      <c r="AY199" s="14" t="s">
        <v>141</v>
      </c>
      <c r="BE199" s="173">
        <f>IF(N199="základní",J199,0)</f>
        <v>0</v>
      </c>
      <c r="BF199" s="173">
        <f>IF(N199="snížená",J199,0)</f>
        <v>0</v>
      </c>
      <c r="BG199" s="173">
        <f>IF(N199="zákl. přenesená",J199,0)</f>
        <v>0</v>
      </c>
      <c r="BH199" s="173">
        <f>IF(N199="sníž. přenesená",J199,0)</f>
        <v>0</v>
      </c>
      <c r="BI199" s="173">
        <f>IF(N199="nulová",J199,0)</f>
        <v>0</v>
      </c>
      <c r="BJ199" s="14" t="s">
        <v>86</v>
      </c>
      <c r="BK199" s="173">
        <f>ROUND(I199*H199,2)</f>
        <v>0</v>
      </c>
      <c r="BL199" s="14" t="s">
        <v>2955</v>
      </c>
      <c r="BM199" s="172" t="s">
        <v>4012</v>
      </c>
    </row>
    <row r="200" spans="1:65" s="2" customFormat="1" ht="58.5">
      <c r="A200" s="31"/>
      <c r="B200" s="32"/>
      <c r="C200" s="33"/>
      <c r="D200" s="174" t="s">
        <v>143</v>
      </c>
      <c r="E200" s="33"/>
      <c r="F200" s="175" t="s">
        <v>4013</v>
      </c>
      <c r="G200" s="33"/>
      <c r="H200" s="33"/>
      <c r="I200" s="176"/>
      <c r="J200" s="33"/>
      <c r="K200" s="33"/>
      <c r="L200" s="36"/>
      <c r="M200" s="177"/>
      <c r="N200" s="178"/>
      <c r="O200" s="68"/>
      <c r="P200" s="68"/>
      <c r="Q200" s="68"/>
      <c r="R200" s="68"/>
      <c r="S200" s="68"/>
      <c r="T200" s="69"/>
      <c r="U200" s="31"/>
      <c r="V200" s="31"/>
      <c r="W200" s="31"/>
      <c r="X200" s="31"/>
      <c r="Y200" s="31"/>
      <c r="Z200" s="31"/>
      <c r="AA200" s="31"/>
      <c r="AB200" s="31"/>
      <c r="AC200" s="31"/>
      <c r="AD200" s="31"/>
      <c r="AE200" s="31"/>
      <c r="AT200" s="14" t="s">
        <v>143</v>
      </c>
      <c r="AU200" s="14" t="s">
        <v>78</v>
      </c>
    </row>
    <row r="201" spans="1:65" s="2" customFormat="1" ht="16.5" customHeight="1">
      <c r="A201" s="31"/>
      <c r="B201" s="32"/>
      <c r="C201" s="161" t="s">
        <v>295</v>
      </c>
      <c r="D201" s="161" t="s">
        <v>135</v>
      </c>
      <c r="E201" s="162" t="s">
        <v>4014</v>
      </c>
      <c r="F201" s="163" t="s">
        <v>4015</v>
      </c>
      <c r="G201" s="164" t="s">
        <v>1700</v>
      </c>
      <c r="H201" s="165">
        <v>30</v>
      </c>
      <c r="I201" s="166"/>
      <c r="J201" s="167">
        <f>ROUND(I201*H201,2)</f>
        <v>0</v>
      </c>
      <c r="K201" s="163" t="s">
        <v>139</v>
      </c>
      <c r="L201" s="36"/>
      <c r="M201" s="168" t="s">
        <v>1</v>
      </c>
      <c r="N201" s="169" t="s">
        <v>43</v>
      </c>
      <c r="O201" s="68"/>
      <c r="P201" s="170">
        <f>O201*H201</f>
        <v>0</v>
      </c>
      <c r="Q201" s="170">
        <v>0</v>
      </c>
      <c r="R201" s="170">
        <f>Q201*H201</f>
        <v>0</v>
      </c>
      <c r="S201" s="170">
        <v>0</v>
      </c>
      <c r="T201" s="171">
        <f>S201*H201</f>
        <v>0</v>
      </c>
      <c r="U201" s="31"/>
      <c r="V201" s="31"/>
      <c r="W201" s="31"/>
      <c r="X201" s="31"/>
      <c r="Y201" s="31"/>
      <c r="Z201" s="31"/>
      <c r="AA201" s="31"/>
      <c r="AB201" s="31"/>
      <c r="AC201" s="31"/>
      <c r="AD201" s="31"/>
      <c r="AE201" s="31"/>
      <c r="AR201" s="172" t="s">
        <v>2955</v>
      </c>
      <c r="AT201" s="172" t="s">
        <v>135</v>
      </c>
      <c r="AU201" s="172" t="s">
        <v>78</v>
      </c>
      <c r="AY201" s="14" t="s">
        <v>141</v>
      </c>
      <c r="BE201" s="173">
        <f>IF(N201="základní",J201,0)</f>
        <v>0</v>
      </c>
      <c r="BF201" s="173">
        <f>IF(N201="snížená",J201,0)</f>
        <v>0</v>
      </c>
      <c r="BG201" s="173">
        <f>IF(N201="zákl. přenesená",J201,0)</f>
        <v>0</v>
      </c>
      <c r="BH201" s="173">
        <f>IF(N201="sníž. přenesená",J201,0)</f>
        <v>0</v>
      </c>
      <c r="BI201" s="173">
        <f>IF(N201="nulová",J201,0)</f>
        <v>0</v>
      </c>
      <c r="BJ201" s="14" t="s">
        <v>86</v>
      </c>
      <c r="BK201" s="173">
        <f>ROUND(I201*H201,2)</f>
        <v>0</v>
      </c>
      <c r="BL201" s="14" t="s">
        <v>2955</v>
      </c>
      <c r="BM201" s="172" t="s">
        <v>4016</v>
      </c>
    </row>
    <row r="202" spans="1:65" s="2" customFormat="1" ht="48.75">
      <c r="A202" s="31"/>
      <c r="B202" s="32"/>
      <c r="C202" s="33"/>
      <c r="D202" s="174" t="s">
        <v>143</v>
      </c>
      <c r="E202" s="33"/>
      <c r="F202" s="175" t="s">
        <v>4017</v>
      </c>
      <c r="G202" s="33"/>
      <c r="H202" s="33"/>
      <c r="I202" s="176"/>
      <c r="J202" s="33"/>
      <c r="K202" s="33"/>
      <c r="L202" s="36"/>
      <c r="M202" s="180"/>
      <c r="N202" s="181"/>
      <c r="O202" s="182"/>
      <c r="P202" s="182"/>
      <c r="Q202" s="182"/>
      <c r="R202" s="182"/>
      <c r="S202" s="182"/>
      <c r="T202" s="183"/>
      <c r="U202" s="31"/>
      <c r="V202" s="31"/>
      <c r="W202" s="31"/>
      <c r="X202" s="31"/>
      <c r="Y202" s="31"/>
      <c r="Z202" s="31"/>
      <c r="AA202" s="31"/>
      <c r="AB202" s="31"/>
      <c r="AC202" s="31"/>
      <c r="AD202" s="31"/>
      <c r="AE202" s="31"/>
      <c r="AT202" s="14" t="s">
        <v>143</v>
      </c>
      <c r="AU202" s="14" t="s">
        <v>78</v>
      </c>
    </row>
    <row r="203" spans="1:65" s="2" customFormat="1" ht="6.95" customHeight="1">
      <c r="A203" s="31"/>
      <c r="B203" s="51"/>
      <c r="C203" s="52"/>
      <c r="D203" s="52"/>
      <c r="E203" s="52"/>
      <c r="F203" s="52"/>
      <c r="G203" s="52"/>
      <c r="H203" s="52"/>
      <c r="I203" s="52"/>
      <c r="J203" s="52"/>
      <c r="K203" s="52"/>
      <c r="L203" s="36"/>
      <c r="M203" s="31"/>
      <c r="O203" s="31"/>
      <c r="P203" s="31"/>
      <c r="Q203" s="31"/>
      <c r="R203" s="31"/>
      <c r="S203" s="31"/>
      <c r="T203" s="31"/>
      <c r="U203" s="31"/>
      <c r="V203" s="31"/>
      <c r="W203" s="31"/>
      <c r="X203" s="31"/>
      <c r="Y203" s="31"/>
      <c r="Z203" s="31"/>
      <c r="AA203" s="31"/>
      <c r="AB203" s="31"/>
      <c r="AC203" s="31"/>
      <c r="AD203" s="31"/>
      <c r="AE203" s="31"/>
    </row>
  </sheetData>
  <sheetProtection algorithmName="SHA-512" hashValue="nU/09pGEqcsAd8/lKL7faLNutyyeylRvLDA/oUiGhmK71GpUttzn1MRxStduRd8attYO1GxZzicq6OvQ367pbw==" saltValue="b1WZExtV3/IH8pnrM0+avPmLCgdpdt998rspVy/45uNaqTFvtOBy70+ItTmzWCdmCCXBlk/lYgaCmP1zpLDemQ==" spinCount="100000" sheet="1" objects="1" scenarios="1" formatColumns="0" formatRows="0" autoFilter="0"/>
  <autoFilter ref="C119:K202" xr:uid="{00000000-0009-0000-0000-000007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01"/>
  <sheetViews>
    <sheetView showGridLines="0" topLeftCell="A170" workbookViewId="0">
      <selection activeCell="V200" sqref="V20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24"/>
      <c r="M2" s="224"/>
      <c r="N2" s="224"/>
      <c r="O2" s="224"/>
      <c r="P2" s="224"/>
      <c r="Q2" s="224"/>
      <c r="R2" s="224"/>
      <c r="S2" s="224"/>
      <c r="T2" s="224"/>
      <c r="U2" s="224"/>
      <c r="V2" s="224"/>
      <c r="AT2" s="14" t="s">
        <v>113</v>
      </c>
    </row>
    <row r="3" spans="1:46" s="1" customFormat="1" ht="6.95" hidden="1" customHeight="1">
      <c r="B3" s="112"/>
      <c r="C3" s="113"/>
      <c r="D3" s="113"/>
      <c r="E3" s="113"/>
      <c r="F3" s="113"/>
      <c r="G3" s="113"/>
      <c r="H3" s="113"/>
      <c r="I3" s="113"/>
      <c r="J3" s="113"/>
      <c r="K3" s="113"/>
      <c r="L3" s="17"/>
      <c r="AT3" s="14" t="s">
        <v>88</v>
      </c>
    </row>
    <row r="4" spans="1:46" s="1" customFormat="1" ht="24.95" hidden="1" customHeight="1">
      <c r="B4" s="17"/>
      <c r="D4" s="114" t="s">
        <v>114</v>
      </c>
      <c r="L4" s="17"/>
      <c r="M4" s="115" t="s">
        <v>10</v>
      </c>
      <c r="AT4" s="14" t="s">
        <v>4</v>
      </c>
    </row>
    <row r="5" spans="1:46" s="1" customFormat="1" ht="6.95" hidden="1" customHeight="1">
      <c r="B5" s="17"/>
      <c r="L5" s="17"/>
    </row>
    <row r="6" spans="1:46" s="1" customFormat="1" ht="12" hidden="1" customHeight="1">
      <c r="B6" s="17"/>
      <c r="D6" s="116" t="s">
        <v>16</v>
      </c>
      <c r="L6" s="17"/>
    </row>
    <row r="7" spans="1:46" s="1" customFormat="1" ht="16.5" hidden="1" customHeight="1">
      <c r="B7" s="17"/>
      <c r="E7" s="272" t="str">
        <f>'Rekapitulace stavby'!K6</f>
        <v>Údržba, opravy a odstraňování závad u ST OŘ UNL 2022 - 2023</v>
      </c>
      <c r="F7" s="273"/>
      <c r="G7" s="273"/>
      <c r="H7" s="273"/>
      <c r="L7" s="17"/>
    </row>
    <row r="8" spans="1:46" s="1" customFormat="1" ht="12" hidden="1" customHeight="1">
      <c r="B8" s="17"/>
      <c r="D8" s="116" t="s">
        <v>115</v>
      </c>
      <c r="L8" s="17"/>
    </row>
    <row r="9" spans="1:46" s="2" customFormat="1" ht="16.5" hidden="1" customHeight="1">
      <c r="A9" s="31"/>
      <c r="B9" s="36"/>
      <c r="C9" s="31"/>
      <c r="D9" s="31"/>
      <c r="E9" s="272" t="s">
        <v>3889</v>
      </c>
      <c r="F9" s="275"/>
      <c r="G9" s="275"/>
      <c r="H9" s="275"/>
      <c r="I9" s="31"/>
      <c r="J9" s="31"/>
      <c r="K9" s="31"/>
      <c r="L9" s="48"/>
      <c r="S9" s="31"/>
      <c r="T9" s="31"/>
      <c r="U9" s="31"/>
      <c r="V9" s="31"/>
      <c r="W9" s="31"/>
      <c r="X9" s="31"/>
      <c r="Y9" s="31"/>
      <c r="Z9" s="31"/>
      <c r="AA9" s="31"/>
      <c r="AB9" s="31"/>
      <c r="AC9" s="31"/>
      <c r="AD9" s="31"/>
      <c r="AE9" s="31"/>
    </row>
    <row r="10" spans="1:46" s="2" customFormat="1" ht="12" hidden="1" customHeight="1">
      <c r="A10" s="31"/>
      <c r="B10" s="36"/>
      <c r="C10" s="31"/>
      <c r="D10" s="116" t="s">
        <v>3890</v>
      </c>
      <c r="E10" s="31"/>
      <c r="F10" s="31"/>
      <c r="G10" s="31"/>
      <c r="H10" s="31"/>
      <c r="I10" s="31"/>
      <c r="J10" s="31"/>
      <c r="K10" s="31"/>
      <c r="L10" s="48"/>
      <c r="S10" s="31"/>
      <c r="T10" s="31"/>
      <c r="U10" s="31"/>
      <c r="V10" s="31"/>
      <c r="W10" s="31"/>
      <c r="X10" s="31"/>
      <c r="Y10" s="31"/>
      <c r="Z10" s="31"/>
      <c r="AA10" s="31"/>
      <c r="AB10" s="31"/>
      <c r="AC10" s="31"/>
      <c r="AD10" s="31"/>
      <c r="AE10" s="31"/>
    </row>
    <row r="11" spans="1:46" s="2" customFormat="1" ht="16.5" hidden="1" customHeight="1">
      <c r="A11" s="31"/>
      <c r="B11" s="36"/>
      <c r="C11" s="31"/>
      <c r="D11" s="31"/>
      <c r="E11" s="274" t="s">
        <v>4018</v>
      </c>
      <c r="F11" s="275"/>
      <c r="G11" s="275"/>
      <c r="H11" s="275"/>
      <c r="I11" s="31"/>
      <c r="J11" s="31"/>
      <c r="K11" s="31"/>
      <c r="L11" s="48"/>
      <c r="S11" s="31"/>
      <c r="T11" s="31"/>
      <c r="U11" s="31"/>
      <c r="V11" s="31"/>
      <c r="W11" s="31"/>
      <c r="X11" s="31"/>
      <c r="Y11" s="31"/>
      <c r="Z11" s="31"/>
      <c r="AA11" s="31"/>
      <c r="AB11" s="31"/>
      <c r="AC11" s="31"/>
      <c r="AD11" s="31"/>
      <c r="AE11" s="31"/>
    </row>
    <row r="12" spans="1:46" s="2" customFormat="1" hidden="1">
      <c r="A12" s="31"/>
      <c r="B12" s="36"/>
      <c r="C12" s="31"/>
      <c r="D12" s="31"/>
      <c r="E12" s="31"/>
      <c r="F12" s="31"/>
      <c r="G12" s="31"/>
      <c r="H12" s="31"/>
      <c r="I12" s="31"/>
      <c r="J12" s="31"/>
      <c r="K12" s="31"/>
      <c r="L12" s="48"/>
      <c r="S12" s="31"/>
      <c r="T12" s="31"/>
      <c r="U12" s="31"/>
      <c r="V12" s="31"/>
      <c r="W12" s="31"/>
      <c r="X12" s="31"/>
      <c r="Y12" s="31"/>
      <c r="Z12" s="31"/>
      <c r="AA12" s="31"/>
      <c r="AB12" s="31"/>
      <c r="AC12" s="31"/>
      <c r="AD12" s="31"/>
      <c r="AE12" s="31"/>
    </row>
    <row r="13" spans="1:46" s="2" customFormat="1" ht="12" hidden="1" customHeight="1">
      <c r="A13" s="31"/>
      <c r="B13" s="36"/>
      <c r="C13" s="31"/>
      <c r="D13" s="116" t="s">
        <v>18</v>
      </c>
      <c r="E13" s="31"/>
      <c r="F13" s="107" t="s">
        <v>1</v>
      </c>
      <c r="G13" s="31"/>
      <c r="H13" s="31"/>
      <c r="I13" s="116" t="s">
        <v>19</v>
      </c>
      <c r="J13" s="107" t="s">
        <v>1</v>
      </c>
      <c r="K13" s="31"/>
      <c r="L13" s="48"/>
      <c r="S13" s="31"/>
      <c r="T13" s="31"/>
      <c r="U13" s="31"/>
      <c r="V13" s="31"/>
      <c r="W13" s="31"/>
      <c r="X13" s="31"/>
      <c r="Y13" s="31"/>
      <c r="Z13" s="31"/>
      <c r="AA13" s="31"/>
      <c r="AB13" s="31"/>
      <c r="AC13" s="31"/>
      <c r="AD13" s="31"/>
      <c r="AE13" s="31"/>
    </row>
    <row r="14" spans="1:46" s="2" customFormat="1" ht="12" hidden="1" customHeight="1">
      <c r="A14" s="31"/>
      <c r="B14" s="36"/>
      <c r="C14" s="31"/>
      <c r="D14" s="116" t="s">
        <v>20</v>
      </c>
      <c r="E14" s="31"/>
      <c r="F14" s="107" t="s">
        <v>21</v>
      </c>
      <c r="G14" s="31"/>
      <c r="H14" s="31"/>
      <c r="I14" s="116" t="s">
        <v>22</v>
      </c>
      <c r="J14" s="117" t="str">
        <f>'Rekapitulace stavby'!AN8</f>
        <v>30. 7. 2021</v>
      </c>
      <c r="K14" s="31"/>
      <c r="L14" s="48"/>
      <c r="S14" s="31"/>
      <c r="T14" s="31"/>
      <c r="U14" s="31"/>
      <c r="V14" s="31"/>
      <c r="W14" s="31"/>
      <c r="X14" s="31"/>
      <c r="Y14" s="31"/>
      <c r="Z14" s="31"/>
      <c r="AA14" s="31"/>
      <c r="AB14" s="31"/>
      <c r="AC14" s="31"/>
      <c r="AD14" s="31"/>
      <c r="AE14" s="31"/>
    </row>
    <row r="15" spans="1:46" s="2" customFormat="1" ht="10.9" hidden="1" customHeight="1">
      <c r="A15" s="31"/>
      <c r="B15" s="36"/>
      <c r="C15" s="31"/>
      <c r="D15" s="31"/>
      <c r="E15" s="31"/>
      <c r="F15" s="31"/>
      <c r="G15" s="31"/>
      <c r="H15" s="31"/>
      <c r="I15" s="31"/>
      <c r="J15" s="31"/>
      <c r="K15" s="31"/>
      <c r="L15" s="48"/>
      <c r="S15" s="31"/>
      <c r="T15" s="31"/>
      <c r="U15" s="31"/>
      <c r="V15" s="31"/>
      <c r="W15" s="31"/>
      <c r="X15" s="31"/>
      <c r="Y15" s="31"/>
      <c r="Z15" s="31"/>
      <c r="AA15" s="31"/>
      <c r="AB15" s="31"/>
      <c r="AC15" s="31"/>
      <c r="AD15" s="31"/>
      <c r="AE15" s="31"/>
    </row>
    <row r="16" spans="1:46" s="2" customFormat="1" ht="12" hidden="1" customHeight="1">
      <c r="A16" s="31"/>
      <c r="B16" s="36"/>
      <c r="C16" s="31"/>
      <c r="D16" s="116" t="s">
        <v>24</v>
      </c>
      <c r="E16" s="31"/>
      <c r="F16" s="31"/>
      <c r="G16" s="31"/>
      <c r="H16" s="31"/>
      <c r="I16" s="116" t="s">
        <v>25</v>
      </c>
      <c r="J16" s="107" t="s">
        <v>26</v>
      </c>
      <c r="K16" s="31"/>
      <c r="L16" s="48"/>
      <c r="S16" s="31"/>
      <c r="T16" s="31"/>
      <c r="U16" s="31"/>
      <c r="V16" s="31"/>
      <c r="W16" s="31"/>
      <c r="X16" s="31"/>
      <c r="Y16" s="31"/>
      <c r="Z16" s="31"/>
      <c r="AA16" s="31"/>
      <c r="AB16" s="31"/>
      <c r="AC16" s="31"/>
      <c r="AD16" s="31"/>
      <c r="AE16" s="31"/>
    </row>
    <row r="17" spans="1:31" s="2" customFormat="1" ht="18" hidden="1" customHeight="1">
      <c r="A17" s="31"/>
      <c r="B17" s="36"/>
      <c r="C17" s="31"/>
      <c r="D17" s="31"/>
      <c r="E17" s="107" t="s">
        <v>27</v>
      </c>
      <c r="F17" s="31"/>
      <c r="G17" s="31"/>
      <c r="H17" s="31"/>
      <c r="I17" s="116" t="s">
        <v>28</v>
      </c>
      <c r="J17" s="107" t="s">
        <v>29</v>
      </c>
      <c r="K17" s="31"/>
      <c r="L17" s="48"/>
      <c r="S17" s="31"/>
      <c r="T17" s="31"/>
      <c r="U17" s="31"/>
      <c r="V17" s="31"/>
      <c r="W17" s="31"/>
      <c r="X17" s="31"/>
      <c r="Y17" s="31"/>
      <c r="Z17" s="31"/>
      <c r="AA17" s="31"/>
      <c r="AB17" s="31"/>
      <c r="AC17" s="31"/>
      <c r="AD17" s="31"/>
      <c r="AE17" s="31"/>
    </row>
    <row r="18" spans="1:31" s="2" customFormat="1" ht="6.95" hidden="1" customHeight="1">
      <c r="A18" s="31"/>
      <c r="B18" s="36"/>
      <c r="C18" s="31"/>
      <c r="D18" s="31"/>
      <c r="E18" s="31"/>
      <c r="F18" s="31"/>
      <c r="G18" s="31"/>
      <c r="H18" s="31"/>
      <c r="I18" s="31"/>
      <c r="J18" s="31"/>
      <c r="K18" s="31"/>
      <c r="L18" s="48"/>
      <c r="S18" s="31"/>
      <c r="T18" s="31"/>
      <c r="U18" s="31"/>
      <c r="V18" s="31"/>
      <c r="W18" s="31"/>
      <c r="X18" s="31"/>
      <c r="Y18" s="31"/>
      <c r="Z18" s="31"/>
      <c r="AA18" s="31"/>
      <c r="AB18" s="31"/>
      <c r="AC18" s="31"/>
      <c r="AD18" s="31"/>
      <c r="AE18" s="31"/>
    </row>
    <row r="19" spans="1:31" s="2" customFormat="1" ht="12" hidden="1" customHeight="1">
      <c r="A19" s="31"/>
      <c r="B19" s="36"/>
      <c r="C19" s="31"/>
      <c r="D19" s="116" t="s">
        <v>30</v>
      </c>
      <c r="E19" s="31"/>
      <c r="F19" s="31"/>
      <c r="G19" s="31"/>
      <c r="H19" s="31"/>
      <c r="I19" s="116" t="s">
        <v>25</v>
      </c>
      <c r="J19" s="27" t="str">
        <f>'Rekapitulace stavby'!AN13</f>
        <v>Vyplň údaj</v>
      </c>
      <c r="K19" s="31"/>
      <c r="L19" s="48"/>
      <c r="S19" s="31"/>
      <c r="T19" s="31"/>
      <c r="U19" s="31"/>
      <c r="V19" s="31"/>
      <c r="W19" s="31"/>
      <c r="X19" s="31"/>
      <c r="Y19" s="31"/>
      <c r="Z19" s="31"/>
      <c r="AA19" s="31"/>
      <c r="AB19" s="31"/>
      <c r="AC19" s="31"/>
      <c r="AD19" s="31"/>
      <c r="AE19" s="31"/>
    </row>
    <row r="20" spans="1:31" s="2" customFormat="1" ht="18" hidden="1" customHeight="1">
      <c r="A20" s="31"/>
      <c r="B20" s="36"/>
      <c r="C20" s="31"/>
      <c r="D20" s="31"/>
      <c r="E20" s="276" t="str">
        <f>'Rekapitulace stavby'!E14</f>
        <v>Vyplň údaj</v>
      </c>
      <c r="F20" s="277"/>
      <c r="G20" s="277"/>
      <c r="H20" s="277"/>
      <c r="I20" s="116" t="s">
        <v>28</v>
      </c>
      <c r="J20" s="27" t="str">
        <f>'Rekapitulace stavby'!AN14</f>
        <v>Vyplň údaj</v>
      </c>
      <c r="K20" s="31"/>
      <c r="L20" s="48"/>
      <c r="S20" s="31"/>
      <c r="T20" s="31"/>
      <c r="U20" s="31"/>
      <c r="V20" s="31"/>
      <c r="W20" s="31"/>
      <c r="X20" s="31"/>
      <c r="Y20" s="31"/>
      <c r="Z20" s="31"/>
      <c r="AA20" s="31"/>
      <c r="AB20" s="31"/>
      <c r="AC20" s="31"/>
      <c r="AD20" s="31"/>
      <c r="AE20" s="31"/>
    </row>
    <row r="21" spans="1:31" s="2" customFormat="1" ht="6.95" hidden="1" customHeight="1">
      <c r="A21" s="31"/>
      <c r="B21" s="36"/>
      <c r="C21" s="31"/>
      <c r="D21" s="31"/>
      <c r="E21" s="31"/>
      <c r="F21" s="31"/>
      <c r="G21" s="31"/>
      <c r="H21" s="31"/>
      <c r="I21" s="31"/>
      <c r="J21" s="31"/>
      <c r="K21" s="31"/>
      <c r="L21" s="48"/>
      <c r="S21" s="31"/>
      <c r="T21" s="31"/>
      <c r="U21" s="31"/>
      <c r="V21" s="31"/>
      <c r="W21" s="31"/>
      <c r="X21" s="31"/>
      <c r="Y21" s="31"/>
      <c r="Z21" s="31"/>
      <c r="AA21" s="31"/>
      <c r="AB21" s="31"/>
      <c r="AC21" s="31"/>
      <c r="AD21" s="31"/>
      <c r="AE21" s="31"/>
    </row>
    <row r="22" spans="1:31" s="2" customFormat="1" ht="12" hidden="1" customHeight="1">
      <c r="A22" s="31"/>
      <c r="B22" s="36"/>
      <c r="C22" s="31"/>
      <c r="D22" s="116" t="s">
        <v>32</v>
      </c>
      <c r="E22" s="31"/>
      <c r="F22" s="31"/>
      <c r="G22" s="31"/>
      <c r="H22" s="31"/>
      <c r="I22" s="116" t="s">
        <v>25</v>
      </c>
      <c r="J22" s="107" t="str">
        <f>IF('Rekapitulace stavby'!AN16="","",'Rekapitulace stavby'!AN16)</f>
        <v/>
      </c>
      <c r="K22" s="31"/>
      <c r="L22" s="48"/>
      <c r="S22" s="31"/>
      <c r="T22" s="31"/>
      <c r="U22" s="31"/>
      <c r="V22" s="31"/>
      <c r="W22" s="31"/>
      <c r="X22" s="31"/>
      <c r="Y22" s="31"/>
      <c r="Z22" s="31"/>
      <c r="AA22" s="31"/>
      <c r="AB22" s="31"/>
      <c r="AC22" s="31"/>
      <c r="AD22" s="31"/>
      <c r="AE22" s="31"/>
    </row>
    <row r="23" spans="1:31" s="2" customFormat="1" ht="18" hidden="1" customHeight="1">
      <c r="A23" s="31"/>
      <c r="B23" s="36"/>
      <c r="C23" s="31"/>
      <c r="D23" s="31"/>
      <c r="E23" s="107" t="str">
        <f>IF('Rekapitulace stavby'!E17="","",'Rekapitulace stavby'!E17)</f>
        <v xml:space="preserve"> </v>
      </c>
      <c r="F23" s="31"/>
      <c r="G23" s="31"/>
      <c r="H23" s="31"/>
      <c r="I23" s="116" t="s">
        <v>28</v>
      </c>
      <c r="J23" s="107" t="str">
        <f>IF('Rekapitulace stavby'!AN17="","",'Rekapitulace stavby'!AN17)</f>
        <v/>
      </c>
      <c r="K23" s="31"/>
      <c r="L23" s="48"/>
      <c r="S23" s="31"/>
      <c r="T23" s="31"/>
      <c r="U23" s="31"/>
      <c r="V23" s="31"/>
      <c r="W23" s="31"/>
      <c r="X23" s="31"/>
      <c r="Y23" s="31"/>
      <c r="Z23" s="31"/>
      <c r="AA23" s="31"/>
      <c r="AB23" s="31"/>
      <c r="AC23" s="31"/>
      <c r="AD23" s="31"/>
      <c r="AE23" s="31"/>
    </row>
    <row r="24" spans="1:31" s="2" customFormat="1" ht="6.95" hidden="1" customHeight="1">
      <c r="A24" s="31"/>
      <c r="B24" s="36"/>
      <c r="C24" s="31"/>
      <c r="D24" s="31"/>
      <c r="E24" s="31"/>
      <c r="F24" s="31"/>
      <c r="G24" s="31"/>
      <c r="H24" s="31"/>
      <c r="I24" s="31"/>
      <c r="J24" s="31"/>
      <c r="K24" s="31"/>
      <c r="L24" s="48"/>
      <c r="S24" s="31"/>
      <c r="T24" s="31"/>
      <c r="U24" s="31"/>
      <c r="V24" s="31"/>
      <c r="W24" s="31"/>
      <c r="X24" s="31"/>
      <c r="Y24" s="31"/>
      <c r="Z24" s="31"/>
      <c r="AA24" s="31"/>
      <c r="AB24" s="31"/>
      <c r="AC24" s="31"/>
      <c r="AD24" s="31"/>
      <c r="AE24" s="31"/>
    </row>
    <row r="25" spans="1:31" s="2" customFormat="1" ht="12" hidden="1" customHeight="1">
      <c r="A25" s="31"/>
      <c r="B25" s="36"/>
      <c r="C25" s="31"/>
      <c r="D25" s="116" t="s">
        <v>35</v>
      </c>
      <c r="E25" s="31"/>
      <c r="F25" s="31"/>
      <c r="G25" s="31"/>
      <c r="H25" s="31"/>
      <c r="I25" s="116" t="s">
        <v>25</v>
      </c>
      <c r="J25" s="107" t="s">
        <v>1</v>
      </c>
      <c r="K25" s="31"/>
      <c r="L25" s="48"/>
      <c r="S25" s="31"/>
      <c r="T25" s="31"/>
      <c r="U25" s="31"/>
      <c r="V25" s="31"/>
      <c r="W25" s="31"/>
      <c r="X25" s="31"/>
      <c r="Y25" s="31"/>
      <c r="Z25" s="31"/>
      <c r="AA25" s="31"/>
      <c r="AB25" s="31"/>
      <c r="AC25" s="31"/>
      <c r="AD25" s="31"/>
      <c r="AE25" s="31"/>
    </row>
    <row r="26" spans="1:31" s="2" customFormat="1" ht="18" hidden="1" customHeight="1">
      <c r="A26" s="31"/>
      <c r="B26" s="36"/>
      <c r="C26" s="31"/>
      <c r="D26" s="31"/>
      <c r="E26" s="107" t="s">
        <v>36</v>
      </c>
      <c r="F26" s="31"/>
      <c r="G26" s="31"/>
      <c r="H26" s="31"/>
      <c r="I26" s="116" t="s">
        <v>28</v>
      </c>
      <c r="J26" s="107" t="s">
        <v>1</v>
      </c>
      <c r="K26" s="31"/>
      <c r="L26" s="48"/>
      <c r="S26" s="31"/>
      <c r="T26" s="31"/>
      <c r="U26" s="31"/>
      <c r="V26" s="31"/>
      <c r="W26" s="31"/>
      <c r="X26" s="31"/>
      <c r="Y26" s="31"/>
      <c r="Z26" s="31"/>
      <c r="AA26" s="31"/>
      <c r="AB26" s="31"/>
      <c r="AC26" s="31"/>
      <c r="AD26" s="31"/>
      <c r="AE26" s="31"/>
    </row>
    <row r="27" spans="1:31" s="2" customFormat="1" ht="6.95" hidden="1" customHeight="1">
      <c r="A27" s="31"/>
      <c r="B27" s="36"/>
      <c r="C27" s="31"/>
      <c r="D27" s="31"/>
      <c r="E27" s="31"/>
      <c r="F27" s="31"/>
      <c r="G27" s="31"/>
      <c r="H27" s="31"/>
      <c r="I27" s="31"/>
      <c r="J27" s="31"/>
      <c r="K27" s="31"/>
      <c r="L27" s="48"/>
      <c r="S27" s="31"/>
      <c r="T27" s="31"/>
      <c r="U27" s="31"/>
      <c r="V27" s="31"/>
      <c r="W27" s="31"/>
      <c r="X27" s="31"/>
      <c r="Y27" s="31"/>
      <c r="Z27" s="31"/>
      <c r="AA27" s="31"/>
      <c r="AB27" s="31"/>
      <c r="AC27" s="31"/>
      <c r="AD27" s="31"/>
      <c r="AE27" s="31"/>
    </row>
    <row r="28" spans="1:31" s="2" customFormat="1" ht="12" hidden="1" customHeight="1">
      <c r="A28" s="31"/>
      <c r="B28" s="36"/>
      <c r="C28" s="31"/>
      <c r="D28" s="116" t="s">
        <v>37</v>
      </c>
      <c r="E28" s="31"/>
      <c r="F28" s="31"/>
      <c r="G28" s="31"/>
      <c r="H28" s="31"/>
      <c r="I28" s="31"/>
      <c r="J28" s="31"/>
      <c r="K28" s="31"/>
      <c r="L28" s="48"/>
      <c r="S28" s="31"/>
      <c r="T28" s="31"/>
      <c r="U28" s="31"/>
      <c r="V28" s="31"/>
      <c r="W28" s="31"/>
      <c r="X28" s="31"/>
      <c r="Y28" s="31"/>
      <c r="Z28" s="31"/>
      <c r="AA28" s="31"/>
      <c r="AB28" s="31"/>
      <c r="AC28" s="31"/>
      <c r="AD28" s="31"/>
      <c r="AE28" s="31"/>
    </row>
    <row r="29" spans="1:31" s="8" customFormat="1" ht="16.5" hidden="1" customHeight="1">
      <c r="A29" s="118"/>
      <c r="B29" s="119"/>
      <c r="C29" s="118"/>
      <c r="D29" s="118"/>
      <c r="E29" s="278" t="s">
        <v>1</v>
      </c>
      <c r="F29" s="278"/>
      <c r="G29" s="278"/>
      <c r="H29" s="278"/>
      <c r="I29" s="118"/>
      <c r="J29" s="118"/>
      <c r="K29" s="118"/>
      <c r="L29" s="120"/>
      <c r="S29" s="118"/>
      <c r="T29" s="118"/>
      <c r="U29" s="118"/>
      <c r="V29" s="118"/>
      <c r="W29" s="118"/>
      <c r="X29" s="118"/>
      <c r="Y29" s="118"/>
      <c r="Z29" s="118"/>
      <c r="AA29" s="118"/>
      <c r="AB29" s="118"/>
      <c r="AC29" s="118"/>
      <c r="AD29" s="118"/>
      <c r="AE29" s="118"/>
    </row>
    <row r="30" spans="1:31" s="2" customFormat="1" ht="6.95" hidden="1" customHeight="1">
      <c r="A30" s="31"/>
      <c r="B30" s="36"/>
      <c r="C30" s="31"/>
      <c r="D30" s="31"/>
      <c r="E30" s="31"/>
      <c r="F30" s="31"/>
      <c r="G30" s="31"/>
      <c r="H30" s="31"/>
      <c r="I30" s="31"/>
      <c r="J30" s="31"/>
      <c r="K30" s="31"/>
      <c r="L30" s="48"/>
      <c r="S30" s="31"/>
      <c r="T30" s="31"/>
      <c r="U30" s="31"/>
      <c r="V30" s="31"/>
      <c r="W30" s="31"/>
      <c r="X30" s="31"/>
      <c r="Y30" s="31"/>
      <c r="Z30" s="31"/>
      <c r="AA30" s="31"/>
      <c r="AB30" s="31"/>
      <c r="AC30" s="31"/>
      <c r="AD30" s="31"/>
      <c r="AE30" s="31"/>
    </row>
    <row r="31" spans="1:31" s="2" customFormat="1" ht="6.95" hidden="1" customHeight="1">
      <c r="A31" s="31"/>
      <c r="B31" s="36"/>
      <c r="C31" s="31"/>
      <c r="D31" s="121"/>
      <c r="E31" s="121"/>
      <c r="F31" s="121"/>
      <c r="G31" s="121"/>
      <c r="H31" s="121"/>
      <c r="I31" s="121"/>
      <c r="J31" s="121"/>
      <c r="K31" s="121"/>
      <c r="L31" s="48"/>
      <c r="S31" s="31"/>
      <c r="T31" s="31"/>
      <c r="U31" s="31"/>
      <c r="V31" s="31"/>
      <c r="W31" s="31"/>
      <c r="X31" s="31"/>
      <c r="Y31" s="31"/>
      <c r="Z31" s="31"/>
      <c r="AA31" s="31"/>
      <c r="AB31" s="31"/>
      <c r="AC31" s="31"/>
      <c r="AD31" s="31"/>
      <c r="AE31" s="31"/>
    </row>
    <row r="32" spans="1:31" s="2" customFormat="1" ht="25.35" hidden="1" customHeight="1">
      <c r="A32" s="31"/>
      <c r="B32" s="36"/>
      <c r="C32" s="31"/>
      <c r="D32" s="122" t="s">
        <v>38</v>
      </c>
      <c r="E32" s="31"/>
      <c r="F32" s="31"/>
      <c r="G32" s="31"/>
      <c r="H32" s="31"/>
      <c r="I32" s="31"/>
      <c r="J32" s="123">
        <f>ROUND(J120, 2)</f>
        <v>0</v>
      </c>
      <c r="K32" s="31"/>
      <c r="L32" s="48"/>
      <c r="S32" s="31"/>
      <c r="T32" s="31"/>
      <c r="U32" s="31"/>
      <c r="V32" s="31"/>
      <c r="W32" s="31"/>
      <c r="X32" s="31"/>
      <c r="Y32" s="31"/>
      <c r="Z32" s="31"/>
      <c r="AA32" s="31"/>
      <c r="AB32" s="31"/>
      <c r="AC32" s="31"/>
      <c r="AD32" s="31"/>
      <c r="AE32" s="31"/>
    </row>
    <row r="33" spans="1:31" s="2" customFormat="1" ht="6.95" hidden="1" customHeight="1">
      <c r="A33" s="31"/>
      <c r="B33" s="36"/>
      <c r="C33" s="31"/>
      <c r="D33" s="121"/>
      <c r="E33" s="121"/>
      <c r="F33" s="121"/>
      <c r="G33" s="121"/>
      <c r="H33" s="121"/>
      <c r="I33" s="121"/>
      <c r="J33" s="121"/>
      <c r="K33" s="121"/>
      <c r="L33" s="48"/>
      <c r="S33" s="31"/>
      <c r="T33" s="31"/>
      <c r="U33" s="31"/>
      <c r="V33" s="31"/>
      <c r="W33" s="31"/>
      <c r="X33" s="31"/>
      <c r="Y33" s="31"/>
      <c r="Z33" s="31"/>
      <c r="AA33" s="31"/>
      <c r="AB33" s="31"/>
      <c r="AC33" s="31"/>
      <c r="AD33" s="31"/>
      <c r="AE33" s="31"/>
    </row>
    <row r="34" spans="1:31" s="2" customFormat="1" ht="14.45" hidden="1" customHeight="1">
      <c r="A34" s="31"/>
      <c r="B34" s="36"/>
      <c r="C34" s="31"/>
      <c r="D34" s="31"/>
      <c r="E34" s="31"/>
      <c r="F34" s="124" t="s">
        <v>40</v>
      </c>
      <c r="G34" s="31"/>
      <c r="H34" s="31"/>
      <c r="I34" s="124" t="s">
        <v>39</v>
      </c>
      <c r="J34" s="124" t="s">
        <v>41</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125" t="s">
        <v>42</v>
      </c>
      <c r="E35" s="116" t="s">
        <v>43</v>
      </c>
      <c r="F35" s="126">
        <f>ROUND((SUM(BE120:BE200)),  2)</f>
        <v>0</v>
      </c>
      <c r="G35" s="31"/>
      <c r="H35" s="31"/>
      <c r="I35" s="127">
        <v>0.21</v>
      </c>
      <c r="J35" s="126">
        <f>ROUND(((SUM(BE120:BE200))*I35),  2)</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16" t="s">
        <v>44</v>
      </c>
      <c r="F36" s="126">
        <f>ROUND((SUM(BF120:BF200)),  2)</f>
        <v>0</v>
      </c>
      <c r="G36" s="31"/>
      <c r="H36" s="31"/>
      <c r="I36" s="127">
        <v>0.15</v>
      </c>
      <c r="J36" s="126">
        <f>ROUND(((SUM(BF120:BF200))*I36),  2)</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16" t="s">
        <v>45</v>
      </c>
      <c r="F37" s="126">
        <f>ROUND((SUM(BG120:BG200)),  2)</f>
        <v>0</v>
      </c>
      <c r="G37" s="31"/>
      <c r="H37" s="31"/>
      <c r="I37" s="127">
        <v>0.21</v>
      </c>
      <c r="J37" s="126">
        <f>0</f>
        <v>0</v>
      </c>
      <c r="K37" s="31"/>
      <c r="L37" s="48"/>
      <c r="S37" s="31"/>
      <c r="T37" s="31"/>
      <c r="U37" s="31"/>
      <c r="V37" s="31"/>
      <c r="W37" s="31"/>
      <c r="X37" s="31"/>
      <c r="Y37" s="31"/>
      <c r="Z37" s="31"/>
      <c r="AA37" s="31"/>
      <c r="AB37" s="31"/>
      <c r="AC37" s="31"/>
      <c r="AD37" s="31"/>
      <c r="AE37" s="31"/>
    </row>
    <row r="38" spans="1:31" s="2" customFormat="1" ht="14.45" hidden="1" customHeight="1">
      <c r="A38" s="31"/>
      <c r="B38" s="36"/>
      <c r="C38" s="31"/>
      <c r="D38" s="31"/>
      <c r="E38" s="116" t="s">
        <v>46</v>
      </c>
      <c r="F38" s="126">
        <f>ROUND((SUM(BH120:BH200)),  2)</f>
        <v>0</v>
      </c>
      <c r="G38" s="31"/>
      <c r="H38" s="31"/>
      <c r="I38" s="127">
        <v>0.15</v>
      </c>
      <c r="J38" s="126">
        <f>0</f>
        <v>0</v>
      </c>
      <c r="K38" s="31"/>
      <c r="L38" s="48"/>
      <c r="S38" s="31"/>
      <c r="T38" s="31"/>
      <c r="U38" s="31"/>
      <c r="V38" s="31"/>
      <c r="W38" s="31"/>
      <c r="X38" s="31"/>
      <c r="Y38" s="31"/>
      <c r="Z38" s="31"/>
      <c r="AA38" s="31"/>
      <c r="AB38" s="31"/>
      <c r="AC38" s="31"/>
      <c r="AD38" s="31"/>
      <c r="AE38" s="31"/>
    </row>
    <row r="39" spans="1:31" s="2" customFormat="1" ht="14.45" hidden="1" customHeight="1">
      <c r="A39" s="31"/>
      <c r="B39" s="36"/>
      <c r="C39" s="31"/>
      <c r="D39" s="31"/>
      <c r="E39" s="116" t="s">
        <v>47</v>
      </c>
      <c r="F39" s="126">
        <f>ROUND((SUM(BI120:BI200)),  2)</f>
        <v>0</v>
      </c>
      <c r="G39" s="31"/>
      <c r="H39" s="31"/>
      <c r="I39" s="127">
        <v>0</v>
      </c>
      <c r="J39" s="126">
        <f>0</f>
        <v>0</v>
      </c>
      <c r="K39" s="31"/>
      <c r="L39" s="48"/>
      <c r="S39" s="31"/>
      <c r="T39" s="31"/>
      <c r="U39" s="31"/>
      <c r="V39" s="31"/>
      <c r="W39" s="31"/>
      <c r="X39" s="31"/>
      <c r="Y39" s="31"/>
      <c r="Z39" s="31"/>
      <c r="AA39" s="31"/>
      <c r="AB39" s="31"/>
      <c r="AC39" s="31"/>
      <c r="AD39" s="31"/>
      <c r="AE39" s="31"/>
    </row>
    <row r="40" spans="1:31" s="2" customFormat="1" ht="6.95" hidden="1"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2" customFormat="1" ht="25.35" hidden="1" customHeight="1">
      <c r="A41" s="31"/>
      <c r="B41" s="36"/>
      <c r="C41" s="128"/>
      <c r="D41" s="129" t="s">
        <v>48</v>
      </c>
      <c r="E41" s="130"/>
      <c r="F41" s="130"/>
      <c r="G41" s="131" t="s">
        <v>49</v>
      </c>
      <c r="H41" s="132" t="s">
        <v>50</v>
      </c>
      <c r="I41" s="130"/>
      <c r="J41" s="133">
        <f>SUM(J32:J39)</f>
        <v>0</v>
      </c>
      <c r="K41" s="134"/>
      <c r="L41" s="48"/>
      <c r="S41" s="31"/>
      <c r="T41" s="31"/>
      <c r="U41" s="31"/>
      <c r="V41" s="31"/>
      <c r="W41" s="31"/>
      <c r="X41" s="31"/>
      <c r="Y41" s="31"/>
      <c r="Z41" s="31"/>
      <c r="AA41" s="31"/>
      <c r="AB41" s="31"/>
      <c r="AC41" s="31"/>
      <c r="AD41" s="31"/>
      <c r="AE41" s="31"/>
    </row>
    <row r="42" spans="1:31" s="2" customFormat="1" ht="14.45" hidden="1" customHeight="1">
      <c r="A42" s="31"/>
      <c r="B42" s="36"/>
      <c r="C42" s="31"/>
      <c r="D42" s="31"/>
      <c r="E42" s="31"/>
      <c r="F42" s="31"/>
      <c r="G42" s="31"/>
      <c r="H42" s="31"/>
      <c r="I42" s="31"/>
      <c r="J42" s="31"/>
      <c r="K42" s="31"/>
      <c r="L42" s="48"/>
      <c r="S42" s="31"/>
      <c r="T42" s="31"/>
      <c r="U42" s="31"/>
      <c r="V42" s="31"/>
      <c r="W42" s="31"/>
      <c r="X42" s="31"/>
      <c r="Y42" s="31"/>
      <c r="Z42" s="31"/>
      <c r="AA42" s="31"/>
      <c r="AB42" s="31"/>
      <c r="AC42" s="31"/>
      <c r="AD42" s="31"/>
      <c r="AE42" s="31"/>
    </row>
    <row r="43" spans="1:31" s="1" customFormat="1" ht="14.45" hidden="1" customHeight="1">
      <c r="B43" s="17"/>
      <c r="L43" s="17"/>
    </row>
    <row r="44" spans="1:31" s="1" customFormat="1" ht="14.45" hidden="1" customHeight="1">
      <c r="B44" s="17"/>
      <c r="L44" s="17"/>
    </row>
    <row r="45" spans="1:31" s="1" customFormat="1" ht="14.45" hidden="1" customHeight="1">
      <c r="B45" s="17"/>
      <c r="L45" s="17"/>
    </row>
    <row r="46" spans="1:31" s="1" customFormat="1" ht="14.45" hidden="1" customHeight="1">
      <c r="B46" s="17"/>
      <c r="L46" s="17"/>
    </row>
    <row r="47" spans="1:31" s="1" customFormat="1" ht="14.45" hidden="1" customHeight="1">
      <c r="B47" s="17"/>
      <c r="L47" s="17"/>
    </row>
    <row r="48" spans="1:31" s="1" customFormat="1" ht="14.45" hidden="1" customHeight="1">
      <c r="B48" s="17"/>
      <c r="L48" s="17"/>
    </row>
    <row r="49" spans="1:31" s="1" customFormat="1" ht="14.45" hidden="1" customHeight="1">
      <c r="B49" s="17"/>
      <c r="L49" s="17"/>
    </row>
    <row r="50" spans="1:31" s="2" customFormat="1" ht="14.45" hidden="1" customHeight="1">
      <c r="B50" s="48"/>
      <c r="D50" s="135" t="s">
        <v>51</v>
      </c>
      <c r="E50" s="136"/>
      <c r="F50" s="136"/>
      <c r="G50" s="135" t="s">
        <v>52</v>
      </c>
      <c r="H50" s="136"/>
      <c r="I50" s="136"/>
      <c r="J50" s="136"/>
      <c r="K50" s="136"/>
      <c r="L50" s="48"/>
    </row>
    <row r="51" spans="1:31" hidden="1">
      <c r="B51" s="17"/>
      <c r="L51" s="17"/>
    </row>
    <row r="52" spans="1:31" hidden="1">
      <c r="B52" s="17"/>
      <c r="L52" s="17"/>
    </row>
    <row r="53" spans="1:31" hidden="1">
      <c r="B53" s="17"/>
      <c r="L53" s="17"/>
    </row>
    <row r="54" spans="1:31" hidden="1">
      <c r="B54" s="17"/>
      <c r="L54" s="17"/>
    </row>
    <row r="55" spans="1:31" hidden="1">
      <c r="B55" s="17"/>
      <c r="L55" s="17"/>
    </row>
    <row r="56" spans="1:31" hidden="1">
      <c r="B56" s="17"/>
      <c r="L56" s="17"/>
    </row>
    <row r="57" spans="1:31" hidden="1">
      <c r="B57" s="17"/>
      <c r="L57" s="17"/>
    </row>
    <row r="58" spans="1:31" hidden="1">
      <c r="B58" s="17"/>
      <c r="L58" s="17"/>
    </row>
    <row r="59" spans="1:31" hidden="1">
      <c r="B59" s="17"/>
      <c r="L59" s="17"/>
    </row>
    <row r="60" spans="1:31" hidden="1">
      <c r="B60" s="17"/>
      <c r="L60" s="17"/>
    </row>
    <row r="61" spans="1:31" s="2" customFormat="1" ht="12.75" hidden="1">
      <c r="A61" s="31"/>
      <c r="B61" s="36"/>
      <c r="C61" s="31"/>
      <c r="D61" s="137" t="s">
        <v>53</v>
      </c>
      <c r="E61" s="138"/>
      <c r="F61" s="139" t="s">
        <v>54</v>
      </c>
      <c r="G61" s="137" t="s">
        <v>53</v>
      </c>
      <c r="H61" s="138"/>
      <c r="I61" s="138"/>
      <c r="J61" s="140" t="s">
        <v>54</v>
      </c>
      <c r="K61" s="138"/>
      <c r="L61" s="48"/>
      <c r="S61" s="31"/>
      <c r="T61" s="31"/>
      <c r="U61" s="31"/>
      <c r="V61" s="31"/>
      <c r="W61" s="31"/>
      <c r="X61" s="31"/>
      <c r="Y61" s="31"/>
      <c r="Z61" s="31"/>
      <c r="AA61" s="31"/>
      <c r="AB61" s="31"/>
      <c r="AC61" s="31"/>
      <c r="AD61" s="31"/>
      <c r="AE61" s="31"/>
    </row>
    <row r="62" spans="1:31" hidden="1">
      <c r="B62" s="17"/>
      <c r="L62" s="17"/>
    </row>
    <row r="63" spans="1:31" hidden="1">
      <c r="B63" s="17"/>
      <c r="L63" s="17"/>
    </row>
    <row r="64" spans="1:31" hidden="1">
      <c r="B64" s="17"/>
      <c r="L64" s="17"/>
    </row>
    <row r="65" spans="1:31" s="2" customFormat="1" ht="12.75" hidden="1">
      <c r="A65" s="31"/>
      <c r="B65" s="36"/>
      <c r="C65" s="31"/>
      <c r="D65" s="135" t="s">
        <v>55</v>
      </c>
      <c r="E65" s="141"/>
      <c r="F65" s="141"/>
      <c r="G65" s="135" t="s">
        <v>56</v>
      </c>
      <c r="H65" s="141"/>
      <c r="I65" s="141"/>
      <c r="J65" s="141"/>
      <c r="K65" s="141"/>
      <c r="L65" s="48"/>
      <c r="S65" s="31"/>
      <c r="T65" s="31"/>
      <c r="U65" s="31"/>
      <c r="V65" s="31"/>
      <c r="W65" s="31"/>
      <c r="X65" s="31"/>
      <c r="Y65" s="31"/>
      <c r="Z65" s="31"/>
      <c r="AA65" s="31"/>
      <c r="AB65" s="31"/>
      <c r="AC65" s="31"/>
      <c r="AD65" s="31"/>
      <c r="AE65" s="31"/>
    </row>
    <row r="66" spans="1:31" hidden="1">
      <c r="B66" s="17"/>
      <c r="L66" s="17"/>
    </row>
    <row r="67" spans="1:31" hidden="1">
      <c r="B67" s="17"/>
      <c r="L67" s="17"/>
    </row>
    <row r="68" spans="1:31" hidden="1">
      <c r="B68" s="17"/>
      <c r="L68" s="17"/>
    </row>
    <row r="69" spans="1:31" hidden="1">
      <c r="B69" s="17"/>
      <c r="L69" s="17"/>
    </row>
    <row r="70" spans="1:31" hidden="1">
      <c r="B70" s="17"/>
      <c r="L70" s="17"/>
    </row>
    <row r="71" spans="1:31" hidden="1">
      <c r="B71" s="17"/>
      <c r="L71" s="17"/>
    </row>
    <row r="72" spans="1:31" hidden="1">
      <c r="B72" s="17"/>
      <c r="L72" s="17"/>
    </row>
    <row r="73" spans="1:31" hidden="1">
      <c r="B73" s="17"/>
      <c r="L73" s="17"/>
    </row>
    <row r="74" spans="1:31" hidden="1">
      <c r="B74" s="17"/>
      <c r="L74" s="17"/>
    </row>
    <row r="75" spans="1:31" hidden="1">
      <c r="B75" s="17"/>
      <c r="L75" s="17"/>
    </row>
    <row r="76" spans="1:31" s="2" customFormat="1" ht="12.75" hidden="1">
      <c r="A76" s="31"/>
      <c r="B76" s="36"/>
      <c r="C76" s="31"/>
      <c r="D76" s="137" t="s">
        <v>53</v>
      </c>
      <c r="E76" s="138"/>
      <c r="F76" s="139" t="s">
        <v>54</v>
      </c>
      <c r="G76" s="137" t="s">
        <v>53</v>
      </c>
      <c r="H76" s="138"/>
      <c r="I76" s="138"/>
      <c r="J76" s="140" t="s">
        <v>54</v>
      </c>
      <c r="K76" s="138"/>
      <c r="L76" s="48"/>
      <c r="S76" s="31"/>
      <c r="T76" s="31"/>
      <c r="U76" s="31"/>
      <c r="V76" s="31"/>
      <c r="W76" s="31"/>
      <c r="X76" s="31"/>
      <c r="Y76" s="31"/>
      <c r="Z76" s="31"/>
      <c r="AA76" s="31"/>
      <c r="AB76" s="31"/>
      <c r="AC76" s="31"/>
      <c r="AD76" s="31"/>
      <c r="AE76" s="31"/>
    </row>
    <row r="77" spans="1:31" s="2" customFormat="1" ht="14.45" hidden="1" customHeight="1">
      <c r="A77" s="31"/>
      <c r="B77" s="142"/>
      <c r="C77" s="143"/>
      <c r="D77" s="143"/>
      <c r="E77" s="143"/>
      <c r="F77" s="143"/>
      <c r="G77" s="143"/>
      <c r="H77" s="143"/>
      <c r="I77" s="143"/>
      <c r="J77" s="143"/>
      <c r="K77" s="143"/>
      <c r="L77" s="48"/>
      <c r="S77" s="31"/>
      <c r="T77" s="31"/>
      <c r="U77" s="31"/>
      <c r="V77" s="31"/>
      <c r="W77" s="31"/>
      <c r="X77" s="31"/>
      <c r="Y77" s="31"/>
      <c r="Z77" s="31"/>
      <c r="AA77" s="31"/>
      <c r="AB77" s="31"/>
      <c r="AC77" s="31"/>
      <c r="AD77" s="31"/>
      <c r="AE77" s="31"/>
    </row>
    <row r="78" spans="1:31" hidden="1"/>
    <row r="79" spans="1:31" hidden="1"/>
    <row r="80" spans="1:31" hidden="1"/>
    <row r="81" spans="1:31" s="2" customFormat="1" ht="6.95" hidden="1" customHeight="1">
      <c r="A81" s="31"/>
      <c r="B81" s="144"/>
      <c r="C81" s="145"/>
      <c r="D81" s="145"/>
      <c r="E81" s="145"/>
      <c r="F81" s="145"/>
      <c r="G81" s="145"/>
      <c r="H81" s="145"/>
      <c r="I81" s="145"/>
      <c r="J81" s="145"/>
      <c r="K81" s="145"/>
      <c r="L81" s="48"/>
      <c r="S81" s="31"/>
      <c r="T81" s="31"/>
      <c r="U81" s="31"/>
      <c r="V81" s="31"/>
      <c r="W81" s="31"/>
      <c r="X81" s="31"/>
      <c r="Y81" s="31"/>
      <c r="Z81" s="31"/>
      <c r="AA81" s="31"/>
      <c r="AB81" s="31"/>
      <c r="AC81" s="31"/>
      <c r="AD81" s="31"/>
      <c r="AE81" s="31"/>
    </row>
    <row r="82" spans="1:31" s="2" customFormat="1" ht="24.95" hidden="1" customHeight="1">
      <c r="A82" s="31"/>
      <c r="B82" s="32"/>
      <c r="C82" s="20" t="s">
        <v>117</v>
      </c>
      <c r="D82" s="33"/>
      <c r="E82" s="33"/>
      <c r="F82" s="33"/>
      <c r="G82" s="33"/>
      <c r="H82" s="33"/>
      <c r="I82" s="33"/>
      <c r="J82" s="33"/>
      <c r="K82" s="33"/>
      <c r="L82" s="48"/>
      <c r="S82" s="31"/>
      <c r="T82" s="31"/>
      <c r="U82" s="31"/>
      <c r="V82" s="31"/>
      <c r="W82" s="31"/>
      <c r="X82" s="31"/>
      <c r="Y82" s="31"/>
      <c r="Z82" s="31"/>
      <c r="AA82" s="31"/>
      <c r="AB82" s="31"/>
      <c r="AC82" s="31"/>
      <c r="AD82" s="31"/>
      <c r="AE82" s="31"/>
    </row>
    <row r="83" spans="1:31" s="2" customFormat="1" ht="6.95" hidden="1"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31" s="2" customFormat="1" ht="12" hidden="1"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31" s="2" customFormat="1" ht="16.5" hidden="1" customHeight="1">
      <c r="A85" s="31"/>
      <c r="B85" s="32"/>
      <c r="C85" s="33"/>
      <c r="D85" s="33"/>
      <c r="E85" s="270" t="str">
        <f>E7</f>
        <v>Údržba, opravy a odstraňování závad u ST OŘ UNL 2022 - 2023</v>
      </c>
      <c r="F85" s="271"/>
      <c r="G85" s="271"/>
      <c r="H85" s="271"/>
      <c r="I85" s="33"/>
      <c r="J85" s="33"/>
      <c r="K85" s="33"/>
      <c r="L85" s="48"/>
      <c r="S85" s="31"/>
      <c r="T85" s="31"/>
      <c r="U85" s="31"/>
      <c r="V85" s="31"/>
      <c r="W85" s="31"/>
      <c r="X85" s="31"/>
      <c r="Y85" s="31"/>
      <c r="Z85" s="31"/>
      <c r="AA85" s="31"/>
      <c r="AB85" s="31"/>
      <c r="AC85" s="31"/>
      <c r="AD85" s="31"/>
      <c r="AE85" s="31"/>
    </row>
    <row r="86" spans="1:31" s="1" customFormat="1" ht="12" hidden="1" customHeight="1">
      <c r="B86" s="18"/>
      <c r="C86" s="26" t="s">
        <v>115</v>
      </c>
      <c r="D86" s="19"/>
      <c r="E86" s="19"/>
      <c r="F86" s="19"/>
      <c r="G86" s="19"/>
      <c r="H86" s="19"/>
      <c r="I86" s="19"/>
      <c r="J86" s="19"/>
      <c r="K86" s="19"/>
      <c r="L86" s="17"/>
    </row>
    <row r="87" spans="1:31" s="2" customFormat="1" ht="16.5" hidden="1" customHeight="1">
      <c r="A87" s="31"/>
      <c r="B87" s="32"/>
      <c r="C87" s="33"/>
      <c r="D87" s="33"/>
      <c r="E87" s="270" t="s">
        <v>3889</v>
      </c>
      <c r="F87" s="269"/>
      <c r="G87" s="269"/>
      <c r="H87" s="269"/>
      <c r="I87" s="33"/>
      <c r="J87" s="33"/>
      <c r="K87" s="33"/>
      <c r="L87" s="48"/>
      <c r="S87" s="31"/>
      <c r="T87" s="31"/>
      <c r="U87" s="31"/>
      <c r="V87" s="31"/>
      <c r="W87" s="31"/>
      <c r="X87" s="31"/>
      <c r="Y87" s="31"/>
      <c r="Z87" s="31"/>
      <c r="AA87" s="31"/>
      <c r="AB87" s="31"/>
      <c r="AC87" s="31"/>
      <c r="AD87" s="31"/>
      <c r="AE87" s="31"/>
    </row>
    <row r="88" spans="1:31" s="2" customFormat="1" ht="12" hidden="1" customHeight="1">
      <c r="A88" s="31"/>
      <c r="B88" s="32"/>
      <c r="C88" s="26" t="s">
        <v>3890</v>
      </c>
      <c r="D88" s="33"/>
      <c r="E88" s="33"/>
      <c r="F88" s="33"/>
      <c r="G88" s="33"/>
      <c r="H88" s="33"/>
      <c r="I88" s="33"/>
      <c r="J88" s="33"/>
      <c r="K88" s="33"/>
      <c r="L88" s="48"/>
      <c r="S88" s="31"/>
      <c r="T88" s="31"/>
      <c r="U88" s="31"/>
      <c r="V88" s="31"/>
      <c r="W88" s="31"/>
      <c r="X88" s="31"/>
      <c r="Y88" s="31"/>
      <c r="Z88" s="31"/>
      <c r="AA88" s="31"/>
      <c r="AB88" s="31"/>
      <c r="AC88" s="31"/>
      <c r="AD88" s="31"/>
      <c r="AE88" s="31"/>
    </row>
    <row r="89" spans="1:31" s="2" customFormat="1" ht="16.5" hidden="1" customHeight="1">
      <c r="A89" s="31"/>
      <c r="B89" s="32"/>
      <c r="C89" s="33"/>
      <c r="D89" s="33"/>
      <c r="E89" s="258" t="str">
        <f>E11</f>
        <v>A.7.2 - VRN - ostatní práce</v>
      </c>
      <c r="F89" s="269"/>
      <c r="G89" s="269"/>
      <c r="H89" s="269"/>
      <c r="I89" s="33"/>
      <c r="J89" s="33"/>
      <c r="K89" s="33"/>
      <c r="L89" s="48"/>
      <c r="S89" s="31"/>
      <c r="T89" s="31"/>
      <c r="U89" s="31"/>
      <c r="V89" s="31"/>
      <c r="W89" s="31"/>
      <c r="X89" s="31"/>
      <c r="Y89" s="31"/>
      <c r="Z89" s="31"/>
      <c r="AA89" s="31"/>
      <c r="AB89" s="31"/>
      <c r="AC89" s="31"/>
      <c r="AD89" s="31"/>
      <c r="AE89" s="31"/>
    </row>
    <row r="90" spans="1:31" s="2" customFormat="1" ht="6.95" hidden="1"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31" s="2" customFormat="1" ht="12" hidden="1" customHeight="1">
      <c r="A91" s="31"/>
      <c r="B91" s="32"/>
      <c r="C91" s="26" t="s">
        <v>20</v>
      </c>
      <c r="D91" s="33"/>
      <c r="E91" s="33"/>
      <c r="F91" s="24" t="str">
        <f>F14</f>
        <v>Oblast č.4; Správa tratí Karlovy Vary</v>
      </c>
      <c r="G91" s="33"/>
      <c r="H91" s="33"/>
      <c r="I91" s="26" t="s">
        <v>22</v>
      </c>
      <c r="J91" s="63" t="str">
        <f>IF(J14="","",J14)</f>
        <v>30. 7. 2021</v>
      </c>
      <c r="K91" s="33"/>
      <c r="L91" s="48"/>
      <c r="S91" s="31"/>
      <c r="T91" s="31"/>
      <c r="U91" s="31"/>
      <c r="V91" s="31"/>
      <c r="W91" s="31"/>
      <c r="X91" s="31"/>
      <c r="Y91" s="31"/>
      <c r="Z91" s="31"/>
      <c r="AA91" s="31"/>
      <c r="AB91" s="31"/>
      <c r="AC91" s="31"/>
      <c r="AD91" s="31"/>
      <c r="AE91" s="31"/>
    </row>
    <row r="92" spans="1:31" s="2" customFormat="1" ht="6.95" hidden="1" customHeight="1">
      <c r="A92" s="31"/>
      <c r="B92" s="32"/>
      <c r="C92" s="33"/>
      <c r="D92" s="33"/>
      <c r="E92" s="33"/>
      <c r="F92" s="33"/>
      <c r="G92" s="33"/>
      <c r="H92" s="33"/>
      <c r="I92" s="33"/>
      <c r="J92" s="33"/>
      <c r="K92" s="33"/>
      <c r="L92" s="48"/>
      <c r="S92" s="31"/>
      <c r="T92" s="31"/>
      <c r="U92" s="31"/>
      <c r="V92" s="31"/>
      <c r="W92" s="31"/>
      <c r="X92" s="31"/>
      <c r="Y92" s="31"/>
      <c r="Z92" s="31"/>
      <c r="AA92" s="31"/>
      <c r="AB92" s="31"/>
      <c r="AC92" s="31"/>
      <c r="AD92" s="31"/>
      <c r="AE92" s="31"/>
    </row>
    <row r="93" spans="1:31" s="2" customFormat="1" ht="15.2" hidden="1" customHeight="1">
      <c r="A93" s="31"/>
      <c r="B93" s="32"/>
      <c r="C93" s="26" t="s">
        <v>24</v>
      </c>
      <c r="D93" s="33"/>
      <c r="E93" s="33"/>
      <c r="F93" s="24" t="str">
        <f>E17</f>
        <v>Správa železnic,s.o.;OŘ ÚNL-ST Karlovy Vary</v>
      </c>
      <c r="G93" s="33"/>
      <c r="H93" s="33"/>
      <c r="I93" s="26" t="s">
        <v>32</v>
      </c>
      <c r="J93" s="29" t="str">
        <f>E23</f>
        <v xml:space="preserve"> </v>
      </c>
      <c r="K93" s="33"/>
      <c r="L93" s="48"/>
      <c r="S93" s="31"/>
      <c r="T93" s="31"/>
      <c r="U93" s="31"/>
      <c r="V93" s="31"/>
      <c r="W93" s="31"/>
      <c r="X93" s="31"/>
      <c r="Y93" s="31"/>
      <c r="Z93" s="31"/>
      <c r="AA93" s="31"/>
      <c r="AB93" s="31"/>
      <c r="AC93" s="31"/>
      <c r="AD93" s="31"/>
      <c r="AE93" s="31"/>
    </row>
    <row r="94" spans="1:31" s="2" customFormat="1" ht="15.2" hidden="1" customHeight="1">
      <c r="A94" s="31"/>
      <c r="B94" s="32"/>
      <c r="C94" s="26" t="s">
        <v>30</v>
      </c>
      <c r="D94" s="33"/>
      <c r="E94" s="33"/>
      <c r="F94" s="24" t="str">
        <f>IF(E20="","",E20)</f>
        <v>Vyplň údaj</v>
      </c>
      <c r="G94" s="33"/>
      <c r="H94" s="33"/>
      <c r="I94" s="26" t="s">
        <v>35</v>
      </c>
      <c r="J94" s="29" t="str">
        <f>E26</f>
        <v>Pavlína Liprtová</v>
      </c>
      <c r="K94" s="33"/>
      <c r="L94" s="48"/>
      <c r="S94" s="31"/>
      <c r="T94" s="31"/>
      <c r="U94" s="31"/>
      <c r="V94" s="31"/>
      <c r="W94" s="31"/>
      <c r="X94" s="31"/>
      <c r="Y94" s="31"/>
      <c r="Z94" s="31"/>
      <c r="AA94" s="31"/>
      <c r="AB94" s="31"/>
      <c r="AC94" s="31"/>
      <c r="AD94" s="31"/>
      <c r="AE94" s="31"/>
    </row>
    <row r="95" spans="1:31" s="2" customFormat="1" ht="10.35" hidden="1"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31" s="2" customFormat="1" ht="29.25" hidden="1" customHeight="1">
      <c r="A96" s="31"/>
      <c r="B96" s="32"/>
      <c r="C96" s="146" t="s">
        <v>118</v>
      </c>
      <c r="D96" s="147"/>
      <c r="E96" s="147"/>
      <c r="F96" s="147"/>
      <c r="G96" s="147"/>
      <c r="H96" s="147"/>
      <c r="I96" s="147"/>
      <c r="J96" s="148" t="s">
        <v>119</v>
      </c>
      <c r="K96" s="147"/>
      <c r="L96" s="48"/>
      <c r="S96" s="31"/>
      <c r="T96" s="31"/>
      <c r="U96" s="31"/>
      <c r="V96" s="31"/>
      <c r="W96" s="31"/>
      <c r="X96" s="31"/>
      <c r="Y96" s="31"/>
      <c r="Z96" s="31"/>
      <c r="AA96" s="31"/>
      <c r="AB96" s="31"/>
      <c r="AC96" s="31"/>
      <c r="AD96" s="31"/>
      <c r="AE96" s="31"/>
    </row>
    <row r="97" spans="1:47" s="2" customFormat="1" ht="10.35" hidden="1" customHeight="1">
      <c r="A97" s="31"/>
      <c r="B97" s="32"/>
      <c r="C97" s="33"/>
      <c r="D97" s="33"/>
      <c r="E97" s="33"/>
      <c r="F97" s="33"/>
      <c r="G97" s="33"/>
      <c r="H97" s="33"/>
      <c r="I97" s="33"/>
      <c r="J97" s="33"/>
      <c r="K97" s="33"/>
      <c r="L97" s="48"/>
      <c r="S97" s="31"/>
      <c r="T97" s="31"/>
      <c r="U97" s="31"/>
      <c r="V97" s="31"/>
      <c r="W97" s="31"/>
      <c r="X97" s="31"/>
      <c r="Y97" s="31"/>
      <c r="Z97" s="31"/>
      <c r="AA97" s="31"/>
      <c r="AB97" s="31"/>
      <c r="AC97" s="31"/>
      <c r="AD97" s="31"/>
      <c r="AE97" s="31"/>
    </row>
    <row r="98" spans="1:47" s="2" customFormat="1" ht="22.9" hidden="1" customHeight="1">
      <c r="A98" s="31"/>
      <c r="B98" s="32"/>
      <c r="C98" s="149" t="s">
        <v>120</v>
      </c>
      <c r="D98" s="33"/>
      <c r="E98" s="33"/>
      <c r="F98" s="33"/>
      <c r="G98" s="33"/>
      <c r="H98" s="33"/>
      <c r="I98" s="33"/>
      <c r="J98" s="81">
        <f>J120</f>
        <v>0</v>
      </c>
      <c r="K98" s="33"/>
      <c r="L98" s="48"/>
      <c r="S98" s="31"/>
      <c r="T98" s="31"/>
      <c r="U98" s="31"/>
      <c r="V98" s="31"/>
      <c r="W98" s="31"/>
      <c r="X98" s="31"/>
      <c r="Y98" s="31"/>
      <c r="Z98" s="31"/>
      <c r="AA98" s="31"/>
      <c r="AB98" s="31"/>
      <c r="AC98" s="31"/>
      <c r="AD98" s="31"/>
      <c r="AE98" s="31"/>
      <c r="AU98" s="14" t="s">
        <v>121</v>
      </c>
    </row>
    <row r="99" spans="1:47" s="2" customFormat="1" ht="21.75" hidden="1"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47" s="2" customFormat="1" ht="6.95" hidden="1"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1" spans="1:47" hidden="1"/>
    <row r="102" spans="1:47" hidden="1"/>
    <row r="103" spans="1:47" hidden="1"/>
    <row r="104" spans="1:47"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47" s="2" customFormat="1" ht="24.95" customHeight="1">
      <c r="A105" s="31"/>
      <c r="B105" s="32"/>
      <c r="C105" s="20" t="s">
        <v>122</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47"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47"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47" s="2" customFormat="1" ht="16.5" customHeight="1">
      <c r="A108" s="31"/>
      <c r="B108" s="32"/>
      <c r="C108" s="33"/>
      <c r="D108" s="33"/>
      <c r="E108" s="270" t="str">
        <f>E7</f>
        <v>Údržba, opravy a odstraňování závad u ST OŘ UNL 2022 - 2023</v>
      </c>
      <c r="F108" s="271"/>
      <c r="G108" s="271"/>
      <c r="H108" s="271"/>
      <c r="I108" s="33"/>
      <c r="J108" s="33"/>
      <c r="K108" s="33"/>
      <c r="L108" s="48"/>
      <c r="S108" s="31"/>
      <c r="T108" s="31"/>
      <c r="U108" s="31"/>
      <c r="V108" s="31"/>
      <c r="W108" s="31"/>
      <c r="X108" s="31"/>
      <c r="Y108" s="31"/>
      <c r="Z108" s="31"/>
      <c r="AA108" s="31"/>
      <c r="AB108" s="31"/>
      <c r="AC108" s="31"/>
      <c r="AD108" s="31"/>
      <c r="AE108" s="31"/>
    </row>
    <row r="109" spans="1:47" s="1" customFormat="1" ht="12" customHeight="1">
      <c r="B109" s="18"/>
      <c r="C109" s="26" t="s">
        <v>115</v>
      </c>
      <c r="D109" s="19"/>
      <c r="E109" s="19"/>
      <c r="F109" s="19"/>
      <c r="G109" s="19"/>
      <c r="H109" s="19"/>
      <c r="I109" s="19"/>
      <c r="J109" s="19"/>
      <c r="K109" s="19"/>
      <c r="L109" s="17"/>
    </row>
    <row r="110" spans="1:47" s="2" customFormat="1" ht="16.5" customHeight="1">
      <c r="A110" s="31"/>
      <c r="B110" s="32"/>
      <c r="C110" s="33"/>
      <c r="D110" s="33"/>
      <c r="E110" s="270" t="s">
        <v>3889</v>
      </c>
      <c r="F110" s="269"/>
      <c r="G110" s="269"/>
      <c r="H110" s="269"/>
      <c r="I110" s="33"/>
      <c r="J110" s="33"/>
      <c r="K110" s="33"/>
      <c r="L110" s="48"/>
      <c r="S110" s="31"/>
      <c r="T110" s="31"/>
      <c r="U110" s="31"/>
      <c r="V110" s="31"/>
      <c r="W110" s="31"/>
      <c r="X110" s="31"/>
      <c r="Y110" s="31"/>
      <c r="Z110" s="31"/>
      <c r="AA110" s="31"/>
      <c r="AB110" s="31"/>
      <c r="AC110" s="31"/>
      <c r="AD110" s="31"/>
      <c r="AE110" s="31"/>
    </row>
    <row r="111" spans="1:47" s="2" customFormat="1" ht="12" customHeight="1">
      <c r="A111" s="31"/>
      <c r="B111" s="32"/>
      <c r="C111" s="26" t="s">
        <v>3890</v>
      </c>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47" s="2" customFormat="1" ht="16.5" customHeight="1">
      <c r="A112" s="31"/>
      <c r="B112" s="32"/>
      <c r="C112" s="33"/>
      <c r="D112" s="33"/>
      <c r="E112" s="258" t="str">
        <f>E11</f>
        <v>A.7.2 - VRN - ostatní práce</v>
      </c>
      <c r="F112" s="269"/>
      <c r="G112" s="269"/>
      <c r="H112" s="269"/>
      <c r="I112" s="33"/>
      <c r="J112" s="33"/>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2" customHeight="1">
      <c r="A114" s="31"/>
      <c r="B114" s="32"/>
      <c r="C114" s="26" t="s">
        <v>20</v>
      </c>
      <c r="D114" s="33"/>
      <c r="E114" s="33"/>
      <c r="F114" s="24" t="str">
        <f>F14</f>
        <v>Oblast č.4; Správa tratí Karlovy Vary</v>
      </c>
      <c r="G114" s="33"/>
      <c r="H114" s="33"/>
      <c r="I114" s="26" t="s">
        <v>22</v>
      </c>
      <c r="J114" s="63" t="str">
        <f>IF(J14="","",J14)</f>
        <v>30. 7. 2021</v>
      </c>
      <c r="K114" s="33"/>
      <c r="L114" s="48"/>
      <c r="S114" s="31"/>
      <c r="T114" s="31"/>
      <c r="U114" s="31"/>
      <c r="V114" s="31"/>
      <c r="W114" s="31"/>
      <c r="X114" s="31"/>
      <c r="Y114" s="31"/>
      <c r="Z114" s="31"/>
      <c r="AA114" s="31"/>
      <c r="AB114" s="31"/>
      <c r="AC114" s="31"/>
      <c r="AD114" s="31"/>
      <c r="AE114" s="31"/>
    </row>
    <row r="115" spans="1:65" s="2" customFormat="1" ht="6.9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24</v>
      </c>
      <c r="D116" s="33"/>
      <c r="E116" s="33"/>
      <c r="F116" s="24" t="str">
        <f>E17</f>
        <v>Správa železnic,s.o.;OŘ ÚNL-ST Karlovy Vary</v>
      </c>
      <c r="G116" s="33"/>
      <c r="H116" s="33"/>
      <c r="I116" s="26" t="s">
        <v>32</v>
      </c>
      <c r="J116" s="29" t="str">
        <f>E23</f>
        <v xml:space="preserve"> </v>
      </c>
      <c r="K116" s="33"/>
      <c r="L116" s="48"/>
      <c r="S116" s="31"/>
      <c r="T116" s="31"/>
      <c r="U116" s="31"/>
      <c r="V116" s="31"/>
      <c r="W116" s="31"/>
      <c r="X116" s="31"/>
      <c r="Y116" s="31"/>
      <c r="Z116" s="31"/>
      <c r="AA116" s="31"/>
      <c r="AB116" s="31"/>
      <c r="AC116" s="31"/>
      <c r="AD116" s="31"/>
      <c r="AE116" s="31"/>
    </row>
    <row r="117" spans="1:65" s="2" customFormat="1" ht="15.2" customHeight="1">
      <c r="A117" s="31"/>
      <c r="B117" s="32"/>
      <c r="C117" s="26" t="s">
        <v>30</v>
      </c>
      <c r="D117" s="33"/>
      <c r="E117" s="33"/>
      <c r="F117" s="24" t="str">
        <f>IF(E20="","",E20)</f>
        <v>Vyplň údaj</v>
      </c>
      <c r="G117" s="33"/>
      <c r="H117" s="33"/>
      <c r="I117" s="26" t="s">
        <v>35</v>
      </c>
      <c r="J117" s="29" t="str">
        <f>E26</f>
        <v>Pavlína Liprtová</v>
      </c>
      <c r="K117" s="33"/>
      <c r="L117" s="48"/>
      <c r="S117" s="31"/>
      <c r="T117" s="31"/>
      <c r="U117" s="31"/>
      <c r="V117" s="31"/>
      <c r="W117" s="31"/>
      <c r="X117" s="31"/>
      <c r="Y117" s="31"/>
      <c r="Z117" s="31"/>
      <c r="AA117" s="31"/>
      <c r="AB117" s="31"/>
      <c r="AC117" s="31"/>
      <c r="AD117" s="31"/>
      <c r="AE117" s="31"/>
    </row>
    <row r="118" spans="1:65" s="2" customFormat="1" ht="10.35" customHeight="1">
      <c r="A118" s="31"/>
      <c r="B118" s="32"/>
      <c r="C118" s="33"/>
      <c r="D118" s="33"/>
      <c r="E118" s="33"/>
      <c r="F118" s="33"/>
      <c r="G118" s="33"/>
      <c r="H118" s="33"/>
      <c r="I118" s="33"/>
      <c r="J118" s="33"/>
      <c r="K118" s="33"/>
      <c r="L118" s="48"/>
      <c r="S118" s="31"/>
      <c r="T118" s="31"/>
      <c r="U118" s="31"/>
      <c r="V118" s="31"/>
      <c r="W118" s="31"/>
      <c r="X118" s="31"/>
      <c r="Y118" s="31"/>
      <c r="Z118" s="31"/>
      <c r="AA118" s="31"/>
      <c r="AB118" s="31"/>
      <c r="AC118" s="31"/>
      <c r="AD118" s="31"/>
      <c r="AE118" s="31"/>
    </row>
    <row r="119" spans="1:65" s="9" customFormat="1" ht="29.25" customHeight="1">
      <c r="A119" s="150"/>
      <c r="B119" s="151"/>
      <c r="C119" s="152" t="s">
        <v>123</v>
      </c>
      <c r="D119" s="153" t="s">
        <v>63</v>
      </c>
      <c r="E119" s="153" t="s">
        <v>59</v>
      </c>
      <c r="F119" s="153" t="s">
        <v>60</v>
      </c>
      <c r="G119" s="153" t="s">
        <v>124</v>
      </c>
      <c r="H119" s="153" t="s">
        <v>125</v>
      </c>
      <c r="I119" s="153" t="s">
        <v>126</v>
      </c>
      <c r="J119" s="153" t="s">
        <v>119</v>
      </c>
      <c r="K119" s="154" t="s">
        <v>127</v>
      </c>
      <c r="L119" s="155"/>
      <c r="M119" s="72" t="s">
        <v>1</v>
      </c>
      <c r="N119" s="73" t="s">
        <v>42</v>
      </c>
      <c r="O119" s="73" t="s">
        <v>128</v>
      </c>
      <c r="P119" s="73" t="s">
        <v>129</v>
      </c>
      <c r="Q119" s="73" t="s">
        <v>130</v>
      </c>
      <c r="R119" s="73" t="s">
        <v>131</v>
      </c>
      <c r="S119" s="73" t="s">
        <v>132</v>
      </c>
      <c r="T119" s="74" t="s">
        <v>133</v>
      </c>
      <c r="U119" s="150"/>
      <c r="V119" s="150"/>
      <c r="W119" s="150"/>
      <c r="X119" s="150"/>
      <c r="Y119" s="150"/>
      <c r="Z119" s="150"/>
      <c r="AA119" s="150"/>
      <c r="AB119" s="150"/>
      <c r="AC119" s="150"/>
      <c r="AD119" s="150"/>
      <c r="AE119" s="150"/>
    </row>
    <row r="120" spans="1:65" s="2" customFormat="1" ht="22.9" customHeight="1">
      <c r="A120" s="31"/>
      <c r="B120" s="32"/>
      <c r="C120" s="79" t="s">
        <v>134</v>
      </c>
      <c r="D120" s="33"/>
      <c r="E120" s="33"/>
      <c r="F120" s="33"/>
      <c r="G120" s="33"/>
      <c r="H120" s="33"/>
      <c r="I120" s="33"/>
      <c r="J120" s="156">
        <f>BK120</f>
        <v>0</v>
      </c>
      <c r="K120" s="33"/>
      <c r="L120" s="36"/>
      <c r="M120" s="75"/>
      <c r="N120" s="157"/>
      <c r="O120" s="76"/>
      <c r="P120" s="158">
        <f>SUM(P121:P200)</f>
        <v>0</v>
      </c>
      <c r="Q120" s="76"/>
      <c r="R120" s="158">
        <f>SUM(R121:R200)</f>
        <v>0</v>
      </c>
      <c r="S120" s="76"/>
      <c r="T120" s="159">
        <f>SUM(T121:T200)</f>
        <v>0</v>
      </c>
      <c r="U120" s="31"/>
      <c r="V120" s="31"/>
      <c r="W120" s="31"/>
      <c r="X120" s="31"/>
      <c r="Y120" s="31"/>
      <c r="Z120" s="31"/>
      <c r="AA120" s="31"/>
      <c r="AB120" s="31"/>
      <c r="AC120" s="31"/>
      <c r="AD120" s="31"/>
      <c r="AE120" s="31"/>
      <c r="AT120" s="14" t="s">
        <v>77</v>
      </c>
      <c r="AU120" s="14" t="s">
        <v>121</v>
      </c>
      <c r="BK120" s="160">
        <f>SUM(BK121:BK200)</f>
        <v>0</v>
      </c>
    </row>
    <row r="121" spans="1:65" s="2" customFormat="1" ht="24.2" customHeight="1">
      <c r="A121" s="31"/>
      <c r="B121" s="32"/>
      <c r="C121" s="161" t="s">
        <v>86</v>
      </c>
      <c r="D121" s="161" t="s">
        <v>135</v>
      </c>
      <c r="E121" s="162" t="s">
        <v>4019</v>
      </c>
      <c r="F121" s="163" t="s">
        <v>4020</v>
      </c>
      <c r="G121" s="164" t="s">
        <v>4021</v>
      </c>
      <c r="H121" s="223">
        <v>0.1</v>
      </c>
      <c r="I121" s="166"/>
      <c r="J121" s="167">
        <f>ROUND(I121*H121,2)</f>
        <v>0</v>
      </c>
      <c r="K121" s="163" t="s">
        <v>139</v>
      </c>
      <c r="L121" s="36"/>
      <c r="M121" s="168" t="s">
        <v>1</v>
      </c>
      <c r="N121" s="169" t="s">
        <v>43</v>
      </c>
      <c r="O121" s="68"/>
      <c r="P121" s="170">
        <f>O121*H121</f>
        <v>0</v>
      </c>
      <c r="Q121" s="170">
        <v>0</v>
      </c>
      <c r="R121" s="170">
        <f>Q121*H121</f>
        <v>0</v>
      </c>
      <c r="S121" s="170">
        <v>0</v>
      </c>
      <c r="T121" s="171">
        <f>S121*H121</f>
        <v>0</v>
      </c>
      <c r="U121" s="31"/>
      <c r="V121" s="31"/>
      <c r="W121" s="31"/>
      <c r="X121" s="31"/>
      <c r="Y121" s="31"/>
      <c r="Z121" s="31"/>
      <c r="AA121" s="31"/>
      <c r="AB121" s="31"/>
      <c r="AC121" s="31"/>
      <c r="AD121" s="31"/>
      <c r="AE121" s="31"/>
      <c r="AR121" s="172" t="s">
        <v>140</v>
      </c>
      <c r="AT121" s="172" t="s">
        <v>135</v>
      </c>
      <c r="AU121" s="172" t="s">
        <v>78</v>
      </c>
      <c r="AY121" s="14" t="s">
        <v>141</v>
      </c>
      <c r="BE121" s="173">
        <f>IF(N121="základní",J121,0)</f>
        <v>0</v>
      </c>
      <c r="BF121" s="173">
        <f>IF(N121="snížená",J121,0)</f>
        <v>0</v>
      </c>
      <c r="BG121" s="173">
        <f>IF(N121="zákl. přenesená",J121,0)</f>
        <v>0</v>
      </c>
      <c r="BH121" s="173">
        <f>IF(N121="sníž. přenesená",J121,0)</f>
        <v>0</v>
      </c>
      <c r="BI121" s="173">
        <f>IF(N121="nulová",J121,0)</f>
        <v>0</v>
      </c>
      <c r="BJ121" s="14" t="s">
        <v>86</v>
      </c>
      <c r="BK121" s="173">
        <f>ROUND(I121*H121,2)</f>
        <v>0</v>
      </c>
      <c r="BL121" s="14" t="s">
        <v>140</v>
      </c>
      <c r="BM121" s="172" t="s">
        <v>4022</v>
      </c>
    </row>
    <row r="122" spans="1:65" s="2" customFormat="1">
      <c r="A122" s="31"/>
      <c r="B122" s="32"/>
      <c r="C122" s="33"/>
      <c r="D122" s="174" t="s">
        <v>143</v>
      </c>
      <c r="E122" s="33"/>
      <c r="F122" s="175" t="s">
        <v>4020</v>
      </c>
      <c r="G122" s="33"/>
      <c r="H122" s="33"/>
      <c r="I122" s="176"/>
      <c r="J122" s="33"/>
      <c r="K122" s="33"/>
      <c r="L122" s="36"/>
      <c r="M122" s="177"/>
      <c r="N122" s="178"/>
      <c r="O122" s="68"/>
      <c r="P122" s="68"/>
      <c r="Q122" s="68"/>
      <c r="R122" s="68"/>
      <c r="S122" s="68"/>
      <c r="T122" s="69"/>
      <c r="U122" s="31"/>
      <c r="V122" s="31"/>
      <c r="W122" s="31"/>
      <c r="X122" s="31"/>
      <c r="Y122" s="31"/>
      <c r="Z122" s="31"/>
      <c r="AA122" s="31"/>
      <c r="AB122" s="31"/>
      <c r="AC122" s="31"/>
      <c r="AD122" s="31"/>
      <c r="AE122" s="31"/>
      <c r="AT122" s="14" t="s">
        <v>143</v>
      </c>
      <c r="AU122" s="14" t="s">
        <v>78</v>
      </c>
    </row>
    <row r="123" spans="1:65" s="2" customFormat="1" ht="48.75">
      <c r="A123" s="31"/>
      <c r="B123" s="32"/>
      <c r="C123" s="33"/>
      <c r="D123" s="174" t="s">
        <v>224</v>
      </c>
      <c r="E123" s="33"/>
      <c r="F123" s="179" t="s">
        <v>4023</v>
      </c>
      <c r="G123" s="33"/>
      <c r="H123" s="33"/>
      <c r="I123" s="176"/>
      <c r="J123" s="33"/>
      <c r="K123" s="33"/>
      <c r="L123" s="36"/>
      <c r="M123" s="177"/>
      <c r="N123" s="178"/>
      <c r="O123" s="68"/>
      <c r="P123" s="68"/>
      <c r="Q123" s="68"/>
      <c r="R123" s="68"/>
      <c r="S123" s="68"/>
      <c r="T123" s="69"/>
      <c r="U123" s="31"/>
      <c r="V123" s="31"/>
      <c r="W123" s="31"/>
      <c r="X123" s="31"/>
      <c r="Y123" s="31"/>
      <c r="Z123" s="31"/>
      <c r="AA123" s="31"/>
      <c r="AB123" s="31"/>
      <c r="AC123" s="31"/>
      <c r="AD123" s="31"/>
      <c r="AE123" s="31"/>
      <c r="AT123" s="14" t="s">
        <v>224</v>
      </c>
      <c r="AU123" s="14" t="s">
        <v>78</v>
      </c>
    </row>
    <row r="124" spans="1:65" s="2" customFormat="1" ht="24.2" customHeight="1">
      <c r="A124" s="31"/>
      <c r="B124" s="32"/>
      <c r="C124" s="161" t="s">
        <v>88</v>
      </c>
      <c r="D124" s="161" t="s">
        <v>135</v>
      </c>
      <c r="E124" s="162" t="s">
        <v>4024</v>
      </c>
      <c r="F124" s="163" t="s">
        <v>4025</v>
      </c>
      <c r="G124" s="164" t="s">
        <v>597</v>
      </c>
      <c r="H124" s="165">
        <v>20</v>
      </c>
      <c r="I124" s="166"/>
      <c r="J124" s="167">
        <f>ROUND(I124*H124,2)</f>
        <v>0</v>
      </c>
      <c r="K124" s="163" t="s">
        <v>139</v>
      </c>
      <c r="L124" s="36"/>
      <c r="M124" s="168" t="s">
        <v>1</v>
      </c>
      <c r="N124" s="169" t="s">
        <v>43</v>
      </c>
      <c r="O124" s="68"/>
      <c r="P124" s="170">
        <f>O124*H124</f>
        <v>0</v>
      </c>
      <c r="Q124" s="170">
        <v>0</v>
      </c>
      <c r="R124" s="170">
        <f>Q124*H124</f>
        <v>0</v>
      </c>
      <c r="S124" s="170">
        <v>0</v>
      </c>
      <c r="T124" s="171">
        <f>S124*H124</f>
        <v>0</v>
      </c>
      <c r="U124" s="31"/>
      <c r="V124" s="31"/>
      <c r="W124" s="31"/>
      <c r="X124" s="31"/>
      <c r="Y124" s="31"/>
      <c r="Z124" s="31"/>
      <c r="AA124" s="31"/>
      <c r="AB124" s="31"/>
      <c r="AC124" s="31"/>
      <c r="AD124" s="31"/>
      <c r="AE124" s="31"/>
      <c r="AR124" s="172" t="s">
        <v>140</v>
      </c>
      <c r="AT124" s="172" t="s">
        <v>135</v>
      </c>
      <c r="AU124" s="172" t="s">
        <v>78</v>
      </c>
      <c r="AY124" s="14" t="s">
        <v>141</v>
      </c>
      <c r="BE124" s="173">
        <f>IF(N124="základní",J124,0)</f>
        <v>0</v>
      </c>
      <c r="BF124" s="173">
        <f>IF(N124="snížená",J124,0)</f>
        <v>0</v>
      </c>
      <c r="BG124" s="173">
        <f>IF(N124="zákl. přenesená",J124,0)</f>
        <v>0</v>
      </c>
      <c r="BH124" s="173">
        <f>IF(N124="sníž. přenesená",J124,0)</f>
        <v>0</v>
      </c>
      <c r="BI124" s="173">
        <f>IF(N124="nulová",J124,0)</f>
        <v>0</v>
      </c>
      <c r="BJ124" s="14" t="s">
        <v>86</v>
      </c>
      <c r="BK124" s="173">
        <f>ROUND(I124*H124,2)</f>
        <v>0</v>
      </c>
      <c r="BL124" s="14" t="s">
        <v>140</v>
      </c>
      <c r="BM124" s="172" t="s">
        <v>4026</v>
      </c>
    </row>
    <row r="125" spans="1:65" s="2" customFormat="1" ht="48.75">
      <c r="A125" s="31"/>
      <c r="B125" s="32"/>
      <c r="C125" s="33"/>
      <c r="D125" s="174" t="s">
        <v>143</v>
      </c>
      <c r="E125" s="33"/>
      <c r="F125" s="175" t="s">
        <v>4027</v>
      </c>
      <c r="G125" s="33"/>
      <c r="H125" s="33"/>
      <c r="I125" s="176"/>
      <c r="J125" s="33"/>
      <c r="K125" s="33"/>
      <c r="L125" s="36"/>
      <c r="M125" s="177"/>
      <c r="N125" s="178"/>
      <c r="O125" s="68"/>
      <c r="P125" s="68"/>
      <c r="Q125" s="68"/>
      <c r="R125" s="68"/>
      <c r="S125" s="68"/>
      <c r="T125" s="69"/>
      <c r="U125" s="31"/>
      <c r="V125" s="31"/>
      <c r="W125" s="31"/>
      <c r="X125" s="31"/>
      <c r="Y125" s="31"/>
      <c r="Z125" s="31"/>
      <c r="AA125" s="31"/>
      <c r="AB125" s="31"/>
      <c r="AC125" s="31"/>
      <c r="AD125" s="31"/>
      <c r="AE125" s="31"/>
      <c r="AT125" s="14" t="s">
        <v>143</v>
      </c>
      <c r="AU125" s="14" t="s">
        <v>78</v>
      </c>
    </row>
    <row r="126" spans="1:65" s="2" customFormat="1" ht="33" customHeight="1">
      <c r="A126" s="31"/>
      <c r="B126" s="32"/>
      <c r="C126" s="161" t="s">
        <v>150</v>
      </c>
      <c r="D126" s="161" t="s">
        <v>135</v>
      </c>
      <c r="E126" s="162" t="s">
        <v>4028</v>
      </c>
      <c r="F126" s="163" t="s">
        <v>4029</v>
      </c>
      <c r="G126" s="164" t="s">
        <v>147</v>
      </c>
      <c r="H126" s="165">
        <v>40</v>
      </c>
      <c r="I126" s="166"/>
      <c r="J126" s="167">
        <f>ROUND(I126*H126,2)</f>
        <v>0</v>
      </c>
      <c r="K126" s="163" t="s">
        <v>139</v>
      </c>
      <c r="L126" s="36"/>
      <c r="M126" s="168" t="s">
        <v>1</v>
      </c>
      <c r="N126" s="169" t="s">
        <v>43</v>
      </c>
      <c r="O126" s="68"/>
      <c r="P126" s="170">
        <f>O126*H126</f>
        <v>0</v>
      </c>
      <c r="Q126" s="170">
        <v>0</v>
      </c>
      <c r="R126" s="170">
        <f>Q126*H126</f>
        <v>0</v>
      </c>
      <c r="S126" s="170">
        <v>0</v>
      </c>
      <c r="T126" s="171">
        <f>S126*H126</f>
        <v>0</v>
      </c>
      <c r="U126" s="31"/>
      <c r="V126" s="31"/>
      <c r="W126" s="31"/>
      <c r="X126" s="31"/>
      <c r="Y126" s="31"/>
      <c r="Z126" s="31"/>
      <c r="AA126" s="31"/>
      <c r="AB126" s="31"/>
      <c r="AC126" s="31"/>
      <c r="AD126" s="31"/>
      <c r="AE126" s="31"/>
      <c r="AR126" s="172" t="s">
        <v>140</v>
      </c>
      <c r="AT126" s="172" t="s">
        <v>135</v>
      </c>
      <c r="AU126" s="172" t="s">
        <v>78</v>
      </c>
      <c r="AY126" s="14" t="s">
        <v>141</v>
      </c>
      <c r="BE126" s="173">
        <f>IF(N126="základní",J126,0)</f>
        <v>0</v>
      </c>
      <c r="BF126" s="173">
        <f>IF(N126="snížená",J126,0)</f>
        <v>0</v>
      </c>
      <c r="BG126" s="173">
        <f>IF(N126="zákl. přenesená",J126,0)</f>
        <v>0</v>
      </c>
      <c r="BH126" s="173">
        <f>IF(N126="sníž. přenesená",J126,0)</f>
        <v>0</v>
      </c>
      <c r="BI126" s="173">
        <f>IF(N126="nulová",J126,0)</f>
        <v>0</v>
      </c>
      <c r="BJ126" s="14" t="s">
        <v>86</v>
      </c>
      <c r="BK126" s="173">
        <f>ROUND(I126*H126,2)</f>
        <v>0</v>
      </c>
      <c r="BL126" s="14" t="s">
        <v>140</v>
      </c>
      <c r="BM126" s="172" t="s">
        <v>4030</v>
      </c>
    </row>
    <row r="127" spans="1:65" s="2" customFormat="1" ht="48.75">
      <c r="A127" s="31"/>
      <c r="B127" s="32"/>
      <c r="C127" s="33"/>
      <c r="D127" s="174" t="s">
        <v>143</v>
      </c>
      <c r="E127" s="33"/>
      <c r="F127" s="175" t="s">
        <v>4031</v>
      </c>
      <c r="G127" s="33"/>
      <c r="H127" s="33"/>
      <c r="I127" s="176"/>
      <c r="J127" s="33"/>
      <c r="K127" s="33"/>
      <c r="L127" s="36"/>
      <c r="M127" s="177"/>
      <c r="N127" s="178"/>
      <c r="O127" s="68"/>
      <c r="P127" s="68"/>
      <c r="Q127" s="68"/>
      <c r="R127" s="68"/>
      <c r="S127" s="68"/>
      <c r="T127" s="69"/>
      <c r="U127" s="31"/>
      <c r="V127" s="31"/>
      <c r="W127" s="31"/>
      <c r="X127" s="31"/>
      <c r="Y127" s="31"/>
      <c r="Z127" s="31"/>
      <c r="AA127" s="31"/>
      <c r="AB127" s="31"/>
      <c r="AC127" s="31"/>
      <c r="AD127" s="31"/>
      <c r="AE127" s="31"/>
      <c r="AT127" s="14" t="s">
        <v>143</v>
      </c>
      <c r="AU127" s="14" t="s">
        <v>78</v>
      </c>
    </row>
    <row r="128" spans="1:65" s="2" customFormat="1" ht="24.2" customHeight="1">
      <c r="A128" s="31"/>
      <c r="B128" s="32"/>
      <c r="C128" s="161" t="s">
        <v>140</v>
      </c>
      <c r="D128" s="161" t="s">
        <v>135</v>
      </c>
      <c r="E128" s="162" t="s">
        <v>4032</v>
      </c>
      <c r="F128" s="163" t="s">
        <v>4033</v>
      </c>
      <c r="G128" s="164" t="s">
        <v>147</v>
      </c>
      <c r="H128" s="165">
        <v>40</v>
      </c>
      <c r="I128" s="166"/>
      <c r="J128" s="167">
        <f>ROUND(I128*H128,2)</f>
        <v>0</v>
      </c>
      <c r="K128" s="163" t="s">
        <v>139</v>
      </c>
      <c r="L128" s="36"/>
      <c r="M128" s="168" t="s">
        <v>1</v>
      </c>
      <c r="N128" s="169" t="s">
        <v>43</v>
      </c>
      <c r="O128" s="68"/>
      <c r="P128" s="170">
        <f>O128*H128</f>
        <v>0</v>
      </c>
      <c r="Q128" s="170">
        <v>0</v>
      </c>
      <c r="R128" s="170">
        <f>Q128*H128</f>
        <v>0</v>
      </c>
      <c r="S128" s="170">
        <v>0</v>
      </c>
      <c r="T128" s="171">
        <f>S128*H128</f>
        <v>0</v>
      </c>
      <c r="U128" s="31"/>
      <c r="V128" s="31"/>
      <c r="W128" s="31"/>
      <c r="X128" s="31"/>
      <c r="Y128" s="31"/>
      <c r="Z128" s="31"/>
      <c r="AA128" s="31"/>
      <c r="AB128" s="31"/>
      <c r="AC128" s="31"/>
      <c r="AD128" s="31"/>
      <c r="AE128" s="31"/>
      <c r="AR128" s="172" t="s">
        <v>140</v>
      </c>
      <c r="AT128" s="172" t="s">
        <v>135</v>
      </c>
      <c r="AU128" s="172" t="s">
        <v>78</v>
      </c>
      <c r="AY128" s="14" t="s">
        <v>141</v>
      </c>
      <c r="BE128" s="173">
        <f>IF(N128="základní",J128,0)</f>
        <v>0</v>
      </c>
      <c r="BF128" s="173">
        <f>IF(N128="snížená",J128,0)</f>
        <v>0</v>
      </c>
      <c r="BG128" s="173">
        <f>IF(N128="zákl. přenesená",J128,0)</f>
        <v>0</v>
      </c>
      <c r="BH128" s="173">
        <f>IF(N128="sníž. přenesená",J128,0)</f>
        <v>0</v>
      </c>
      <c r="BI128" s="173">
        <f>IF(N128="nulová",J128,0)</f>
        <v>0</v>
      </c>
      <c r="BJ128" s="14" t="s">
        <v>86</v>
      </c>
      <c r="BK128" s="173">
        <f>ROUND(I128*H128,2)</f>
        <v>0</v>
      </c>
      <c r="BL128" s="14" t="s">
        <v>140</v>
      </c>
      <c r="BM128" s="172" t="s">
        <v>4034</v>
      </c>
    </row>
    <row r="129" spans="1:65" s="2" customFormat="1" ht="39">
      <c r="A129" s="31"/>
      <c r="B129" s="32"/>
      <c r="C129" s="33"/>
      <c r="D129" s="174" t="s">
        <v>143</v>
      </c>
      <c r="E129" s="33"/>
      <c r="F129" s="175" t="s">
        <v>4035</v>
      </c>
      <c r="G129" s="33"/>
      <c r="H129" s="33"/>
      <c r="I129" s="176"/>
      <c r="J129" s="33"/>
      <c r="K129" s="33"/>
      <c r="L129" s="36"/>
      <c r="M129" s="177"/>
      <c r="N129" s="178"/>
      <c r="O129" s="68"/>
      <c r="P129" s="68"/>
      <c r="Q129" s="68"/>
      <c r="R129" s="68"/>
      <c r="S129" s="68"/>
      <c r="T129" s="69"/>
      <c r="U129" s="31"/>
      <c r="V129" s="31"/>
      <c r="W129" s="31"/>
      <c r="X129" s="31"/>
      <c r="Y129" s="31"/>
      <c r="Z129" s="31"/>
      <c r="AA129" s="31"/>
      <c r="AB129" s="31"/>
      <c r="AC129" s="31"/>
      <c r="AD129" s="31"/>
      <c r="AE129" s="31"/>
      <c r="AT129" s="14" t="s">
        <v>143</v>
      </c>
      <c r="AU129" s="14" t="s">
        <v>78</v>
      </c>
    </row>
    <row r="130" spans="1:65" s="2" customFormat="1" ht="21.75" customHeight="1">
      <c r="A130" s="31"/>
      <c r="B130" s="32"/>
      <c r="C130" s="161" t="s">
        <v>159</v>
      </c>
      <c r="D130" s="161" t="s">
        <v>135</v>
      </c>
      <c r="E130" s="162" t="s">
        <v>4036</v>
      </c>
      <c r="F130" s="163" t="s">
        <v>4037</v>
      </c>
      <c r="G130" s="164" t="s">
        <v>4038</v>
      </c>
      <c r="H130" s="165">
        <v>0.1</v>
      </c>
      <c r="I130" s="166"/>
      <c r="J130" s="167">
        <f>ROUND(I130*H130,2)</f>
        <v>0</v>
      </c>
      <c r="K130" s="163" t="s">
        <v>139</v>
      </c>
      <c r="L130" s="36"/>
      <c r="M130" s="168" t="s">
        <v>1</v>
      </c>
      <c r="N130" s="169" t="s">
        <v>43</v>
      </c>
      <c r="O130" s="68"/>
      <c r="P130" s="170">
        <f>O130*H130</f>
        <v>0</v>
      </c>
      <c r="Q130" s="170">
        <v>0</v>
      </c>
      <c r="R130" s="170">
        <f>Q130*H130</f>
        <v>0</v>
      </c>
      <c r="S130" s="170">
        <v>0</v>
      </c>
      <c r="T130" s="171">
        <f>S130*H130</f>
        <v>0</v>
      </c>
      <c r="U130" s="31"/>
      <c r="V130" s="31"/>
      <c r="W130" s="31"/>
      <c r="X130" s="31"/>
      <c r="Y130" s="31"/>
      <c r="Z130" s="31"/>
      <c r="AA130" s="31"/>
      <c r="AB130" s="31"/>
      <c r="AC130" s="31"/>
      <c r="AD130" s="31"/>
      <c r="AE130" s="31"/>
      <c r="AR130" s="172" t="s">
        <v>140</v>
      </c>
      <c r="AT130" s="172" t="s">
        <v>135</v>
      </c>
      <c r="AU130" s="172" t="s">
        <v>78</v>
      </c>
      <c r="AY130" s="14" t="s">
        <v>141</v>
      </c>
      <c r="BE130" s="173">
        <f>IF(N130="základní",J130,0)</f>
        <v>0</v>
      </c>
      <c r="BF130" s="173">
        <f>IF(N130="snížená",J130,0)</f>
        <v>0</v>
      </c>
      <c r="BG130" s="173">
        <f>IF(N130="zákl. přenesená",J130,0)</f>
        <v>0</v>
      </c>
      <c r="BH130" s="173">
        <f>IF(N130="sníž. přenesená",J130,0)</f>
        <v>0</v>
      </c>
      <c r="BI130" s="173">
        <f>IF(N130="nulová",J130,0)</f>
        <v>0</v>
      </c>
      <c r="BJ130" s="14" t="s">
        <v>86</v>
      </c>
      <c r="BK130" s="173">
        <f>ROUND(I130*H130,2)</f>
        <v>0</v>
      </c>
      <c r="BL130" s="14" t="s">
        <v>140</v>
      </c>
      <c r="BM130" s="172" t="s">
        <v>4039</v>
      </c>
    </row>
    <row r="131" spans="1:65" s="2" customFormat="1">
      <c r="A131" s="31"/>
      <c r="B131" s="32"/>
      <c r="C131" s="33"/>
      <c r="D131" s="174" t="s">
        <v>143</v>
      </c>
      <c r="E131" s="33"/>
      <c r="F131" s="175" t="s">
        <v>4037</v>
      </c>
      <c r="G131" s="33"/>
      <c r="H131" s="33"/>
      <c r="I131" s="176"/>
      <c r="J131" s="33"/>
      <c r="K131" s="33"/>
      <c r="L131" s="36"/>
      <c r="M131" s="177"/>
      <c r="N131" s="178"/>
      <c r="O131" s="68"/>
      <c r="P131" s="68"/>
      <c r="Q131" s="68"/>
      <c r="R131" s="68"/>
      <c r="S131" s="68"/>
      <c r="T131" s="69"/>
      <c r="U131" s="31"/>
      <c r="V131" s="31"/>
      <c r="W131" s="31"/>
      <c r="X131" s="31"/>
      <c r="Y131" s="31"/>
      <c r="Z131" s="31"/>
      <c r="AA131" s="31"/>
      <c r="AB131" s="31"/>
      <c r="AC131" s="31"/>
      <c r="AD131" s="31"/>
      <c r="AE131" s="31"/>
      <c r="AT131" s="14" t="s">
        <v>143</v>
      </c>
      <c r="AU131" s="14" t="s">
        <v>78</v>
      </c>
    </row>
    <row r="132" spans="1:65" s="2" customFormat="1" ht="48.75">
      <c r="A132" s="31"/>
      <c r="B132" s="32"/>
      <c r="C132" s="33"/>
      <c r="D132" s="174" t="s">
        <v>224</v>
      </c>
      <c r="E132" s="33"/>
      <c r="F132" s="179" t="s">
        <v>4023</v>
      </c>
      <c r="G132" s="33"/>
      <c r="H132" s="33"/>
      <c r="I132" s="176"/>
      <c r="J132" s="33"/>
      <c r="K132" s="33"/>
      <c r="L132" s="36"/>
      <c r="M132" s="177"/>
      <c r="N132" s="178"/>
      <c r="O132" s="68"/>
      <c r="P132" s="68"/>
      <c r="Q132" s="68"/>
      <c r="R132" s="68"/>
      <c r="S132" s="68"/>
      <c r="T132" s="69"/>
      <c r="U132" s="31"/>
      <c r="V132" s="31"/>
      <c r="W132" s="31"/>
      <c r="X132" s="31"/>
      <c r="Y132" s="31"/>
      <c r="Z132" s="31"/>
      <c r="AA132" s="31"/>
      <c r="AB132" s="31"/>
      <c r="AC132" s="31"/>
      <c r="AD132" s="31"/>
      <c r="AE132" s="31"/>
      <c r="AT132" s="14" t="s">
        <v>224</v>
      </c>
      <c r="AU132" s="14" t="s">
        <v>78</v>
      </c>
    </row>
    <row r="133" spans="1:65" s="2" customFormat="1" ht="33" customHeight="1">
      <c r="A133" s="31"/>
      <c r="B133" s="32"/>
      <c r="C133" s="161" t="s">
        <v>164</v>
      </c>
      <c r="D133" s="161" t="s">
        <v>135</v>
      </c>
      <c r="E133" s="162" t="s">
        <v>4040</v>
      </c>
      <c r="F133" s="163" t="s">
        <v>4041</v>
      </c>
      <c r="G133" s="164" t="s">
        <v>597</v>
      </c>
      <c r="H133" s="165">
        <v>100</v>
      </c>
      <c r="I133" s="166"/>
      <c r="J133" s="167">
        <f>ROUND(I133*H133,2)</f>
        <v>0</v>
      </c>
      <c r="K133" s="163" t="s">
        <v>139</v>
      </c>
      <c r="L133" s="36"/>
      <c r="M133" s="168" t="s">
        <v>1</v>
      </c>
      <c r="N133" s="169" t="s">
        <v>43</v>
      </c>
      <c r="O133" s="68"/>
      <c r="P133" s="170">
        <f>O133*H133</f>
        <v>0</v>
      </c>
      <c r="Q133" s="170">
        <v>0</v>
      </c>
      <c r="R133" s="170">
        <f>Q133*H133</f>
        <v>0</v>
      </c>
      <c r="S133" s="170">
        <v>0</v>
      </c>
      <c r="T133" s="171">
        <f>S133*H133</f>
        <v>0</v>
      </c>
      <c r="U133" s="31"/>
      <c r="V133" s="31"/>
      <c r="W133" s="31"/>
      <c r="X133" s="31"/>
      <c r="Y133" s="31"/>
      <c r="Z133" s="31"/>
      <c r="AA133" s="31"/>
      <c r="AB133" s="31"/>
      <c r="AC133" s="31"/>
      <c r="AD133" s="31"/>
      <c r="AE133" s="31"/>
      <c r="AR133" s="172" t="s">
        <v>140</v>
      </c>
      <c r="AT133" s="172" t="s">
        <v>135</v>
      </c>
      <c r="AU133" s="172" t="s">
        <v>78</v>
      </c>
      <c r="AY133" s="14" t="s">
        <v>141</v>
      </c>
      <c r="BE133" s="173">
        <f>IF(N133="základní",J133,0)</f>
        <v>0</v>
      </c>
      <c r="BF133" s="173">
        <f>IF(N133="snížená",J133,0)</f>
        <v>0</v>
      </c>
      <c r="BG133" s="173">
        <f>IF(N133="zákl. přenesená",J133,0)</f>
        <v>0</v>
      </c>
      <c r="BH133" s="173">
        <f>IF(N133="sníž. přenesená",J133,0)</f>
        <v>0</v>
      </c>
      <c r="BI133" s="173">
        <f>IF(N133="nulová",J133,0)</f>
        <v>0</v>
      </c>
      <c r="BJ133" s="14" t="s">
        <v>86</v>
      </c>
      <c r="BK133" s="173">
        <f>ROUND(I133*H133,2)</f>
        <v>0</v>
      </c>
      <c r="BL133" s="14" t="s">
        <v>140</v>
      </c>
      <c r="BM133" s="172" t="s">
        <v>4042</v>
      </c>
    </row>
    <row r="134" spans="1:65" s="2" customFormat="1" ht="68.25">
      <c r="A134" s="31"/>
      <c r="B134" s="32"/>
      <c r="C134" s="33"/>
      <c r="D134" s="174" t="s">
        <v>143</v>
      </c>
      <c r="E134" s="33"/>
      <c r="F134" s="175" t="s">
        <v>4043</v>
      </c>
      <c r="G134" s="33"/>
      <c r="H134" s="33"/>
      <c r="I134" s="176"/>
      <c r="J134" s="33"/>
      <c r="K134" s="33"/>
      <c r="L134" s="36"/>
      <c r="M134" s="177"/>
      <c r="N134" s="178"/>
      <c r="O134" s="68"/>
      <c r="P134" s="68"/>
      <c r="Q134" s="68"/>
      <c r="R134" s="68"/>
      <c r="S134" s="68"/>
      <c r="T134" s="69"/>
      <c r="U134" s="31"/>
      <c r="V134" s="31"/>
      <c r="W134" s="31"/>
      <c r="X134" s="31"/>
      <c r="Y134" s="31"/>
      <c r="Z134" s="31"/>
      <c r="AA134" s="31"/>
      <c r="AB134" s="31"/>
      <c r="AC134" s="31"/>
      <c r="AD134" s="31"/>
      <c r="AE134" s="31"/>
      <c r="AT134" s="14" t="s">
        <v>143</v>
      </c>
      <c r="AU134" s="14" t="s">
        <v>78</v>
      </c>
    </row>
    <row r="135" spans="1:65" s="2" customFormat="1" ht="33" customHeight="1">
      <c r="A135" s="31"/>
      <c r="B135" s="32"/>
      <c r="C135" s="161" t="s">
        <v>169</v>
      </c>
      <c r="D135" s="161" t="s">
        <v>135</v>
      </c>
      <c r="E135" s="162" t="s">
        <v>4044</v>
      </c>
      <c r="F135" s="163" t="s">
        <v>4045</v>
      </c>
      <c r="G135" s="164" t="s">
        <v>597</v>
      </c>
      <c r="H135" s="165">
        <v>100</v>
      </c>
      <c r="I135" s="166"/>
      <c r="J135" s="167">
        <f>ROUND(I135*H135,2)</f>
        <v>0</v>
      </c>
      <c r="K135" s="163" t="s">
        <v>139</v>
      </c>
      <c r="L135" s="36"/>
      <c r="M135" s="168" t="s">
        <v>1</v>
      </c>
      <c r="N135" s="169" t="s">
        <v>43</v>
      </c>
      <c r="O135" s="68"/>
      <c r="P135" s="170">
        <f>O135*H135</f>
        <v>0</v>
      </c>
      <c r="Q135" s="170">
        <v>0</v>
      </c>
      <c r="R135" s="170">
        <f>Q135*H135</f>
        <v>0</v>
      </c>
      <c r="S135" s="170">
        <v>0</v>
      </c>
      <c r="T135" s="171">
        <f>S135*H135</f>
        <v>0</v>
      </c>
      <c r="U135" s="31"/>
      <c r="V135" s="31"/>
      <c r="W135" s="31"/>
      <c r="X135" s="31"/>
      <c r="Y135" s="31"/>
      <c r="Z135" s="31"/>
      <c r="AA135" s="31"/>
      <c r="AB135" s="31"/>
      <c r="AC135" s="31"/>
      <c r="AD135" s="31"/>
      <c r="AE135" s="31"/>
      <c r="AR135" s="172" t="s">
        <v>140</v>
      </c>
      <c r="AT135" s="172" t="s">
        <v>135</v>
      </c>
      <c r="AU135" s="172" t="s">
        <v>78</v>
      </c>
      <c r="AY135" s="14" t="s">
        <v>141</v>
      </c>
      <c r="BE135" s="173">
        <f>IF(N135="základní",J135,0)</f>
        <v>0</v>
      </c>
      <c r="BF135" s="173">
        <f>IF(N135="snížená",J135,0)</f>
        <v>0</v>
      </c>
      <c r="BG135" s="173">
        <f>IF(N135="zákl. přenesená",J135,0)</f>
        <v>0</v>
      </c>
      <c r="BH135" s="173">
        <f>IF(N135="sníž. přenesená",J135,0)</f>
        <v>0</v>
      </c>
      <c r="BI135" s="173">
        <f>IF(N135="nulová",J135,0)</f>
        <v>0</v>
      </c>
      <c r="BJ135" s="14" t="s">
        <v>86</v>
      </c>
      <c r="BK135" s="173">
        <f>ROUND(I135*H135,2)</f>
        <v>0</v>
      </c>
      <c r="BL135" s="14" t="s">
        <v>140</v>
      </c>
      <c r="BM135" s="172" t="s">
        <v>4046</v>
      </c>
    </row>
    <row r="136" spans="1:65" s="2" customFormat="1" ht="68.25">
      <c r="A136" s="31"/>
      <c r="B136" s="32"/>
      <c r="C136" s="33"/>
      <c r="D136" s="174" t="s">
        <v>143</v>
      </c>
      <c r="E136" s="33"/>
      <c r="F136" s="175" t="s">
        <v>4047</v>
      </c>
      <c r="G136" s="33"/>
      <c r="H136" s="33"/>
      <c r="I136" s="176"/>
      <c r="J136" s="33"/>
      <c r="K136" s="33"/>
      <c r="L136" s="36"/>
      <c r="M136" s="177"/>
      <c r="N136" s="178"/>
      <c r="O136" s="68"/>
      <c r="P136" s="68"/>
      <c r="Q136" s="68"/>
      <c r="R136" s="68"/>
      <c r="S136" s="68"/>
      <c r="T136" s="69"/>
      <c r="U136" s="31"/>
      <c r="V136" s="31"/>
      <c r="W136" s="31"/>
      <c r="X136" s="31"/>
      <c r="Y136" s="31"/>
      <c r="Z136" s="31"/>
      <c r="AA136" s="31"/>
      <c r="AB136" s="31"/>
      <c r="AC136" s="31"/>
      <c r="AD136" s="31"/>
      <c r="AE136" s="31"/>
      <c r="AT136" s="14" t="s">
        <v>143</v>
      </c>
      <c r="AU136" s="14" t="s">
        <v>78</v>
      </c>
    </row>
    <row r="137" spans="1:65" s="2" customFormat="1" ht="24.2" customHeight="1">
      <c r="A137" s="31"/>
      <c r="B137" s="32"/>
      <c r="C137" s="161" t="s">
        <v>175</v>
      </c>
      <c r="D137" s="161" t="s">
        <v>135</v>
      </c>
      <c r="E137" s="162" t="s">
        <v>4048</v>
      </c>
      <c r="F137" s="163" t="s">
        <v>4049</v>
      </c>
      <c r="G137" s="164" t="s">
        <v>4021</v>
      </c>
      <c r="H137" s="223">
        <v>0.1</v>
      </c>
      <c r="I137" s="166"/>
      <c r="J137" s="167">
        <f>ROUND(I137*H137,2)</f>
        <v>0</v>
      </c>
      <c r="K137" s="163" t="s">
        <v>139</v>
      </c>
      <c r="L137" s="36"/>
      <c r="M137" s="168" t="s">
        <v>1</v>
      </c>
      <c r="N137" s="169" t="s">
        <v>43</v>
      </c>
      <c r="O137" s="68"/>
      <c r="P137" s="170">
        <f>O137*H137</f>
        <v>0</v>
      </c>
      <c r="Q137" s="170">
        <v>0</v>
      </c>
      <c r="R137" s="170">
        <f>Q137*H137</f>
        <v>0</v>
      </c>
      <c r="S137" s="170">
        <v>0</v>
      </c>
      <c r="T137" s="171">
        <f>S137*H137</f>
        <v>0</v>
      </c>
      <c r="U137" s="31"/>
      <c r="V137" s="31"/>
      <c r="W137" s="31"/>
      <c r="X137" s="31"/>
      <c r="Y137" s="31"/>
      <c r="Z137" s="31"/>
      <c r="AA137" s="31"/>
      <c r="AB137" s="31"/>
      <c r="AC137" s="31"/>
      <c r="AD137" s="31"/>
      <c r="AE137" s="31"/>
      <c r="AR137" s="172" t="s">
        <v>140</v>
      </c>
      <c r="AT137" s="172" t="s">
        <v>135</v>
      </c>
      <c r="AU137" s="172" t="s">
        <v>78</v>
      </c>
      <c r="AY137" s="14" t="s">
        <v>141</v>
      </c>
      <c r="BE137" s="173">
        <f>IF(N137="základní",J137,0)</f>
        <v>0</v>
      </c>
      <c r="BF137" s="173">
        <f>IF(N137="snížená",J137,0)</f>
        <v>0</v>
      </c>
      <c r="BG137" s="173">
        <f>IF(N137="zákl. přenesená",J137,0)</f>
        <v>0</v>
      </c>
      <c r="BH137" s="173">
        <f>IF(N137="sníž. přenesená",J137,0)</f>
        <v>0</v>
      </c>
      <c r="BI137" s="173">
        <f>IF(N137="nulová",J137,0)</f>
        <v>0</v>
      </c>
      <c r="BJ137" s="14" t="s">
        <v>86</v>
      </c>
      <c r="BK137" s="173">
        <f>ROUND(I137*H137,2)</f>
        <v>0</v>
      </c>
      <c r="BL137" s="14" t="s">
        <v>140</v>
      </c>
      <c r="BM137" s="172" t="s">
        <v>4050</v>
      </c>
    </row>
    <row r="138" spans="1:65" s="2" customFormat="1" ht="48.75">
      <c r="A138" s="31"/>
      <c r="B138" s="32"/>
      <c r="C138" s="33"/>
      <c r="D138" s="174" t="s">
        <v>143</v>
      </c>
      <c r="E138" s="33"/>
      <c r="F138" s="175" t="s">
        <v>4051</v>
      </c>
      <c r="G138" s="33"/>
      <c r="H138" s="33"/>
      <c r="I138" s="176"/>
      <c r="J138" s="33"/>
      <c r="K138" s="33"/>
      <c r="L138" s="36"/>
      <c r="M138" s="177"/>
      <c r="N138" s="178"/>
      <c r="O138" s="68"/>
      <c r="P138" s="68"/>
      <c r="Q138" s="68"/>
      <c r="R138" s="68"/>
      <c r="S138" s="68"/>
      <c r="T138" s="69"/>
      <c r="U138" s="31"/>
      <c r="V138" s="31"/>
      <c r="W138" s="31"/>
      <c r="X138" s="31"/>
      <c r="Y138" s="31"/>
      <c r="Z138" s="31"/>
      <c r="AA138" s="31"/>
      <c r="AB138" s="31"/>
      <c r="AC138" s="31"/>
      <c r="AD138" s="31"/>
      <c r="AE138" s="31"/>
      <c r="AT138" s="14" t="s">
        <v>143</v>
      </c>
      <c r="AU138" s="14" t="s">
        <v>78</v>
      </c>
    </row>
    <row r="139" spans="1:65" s="2" customFormat="1" ht="48.75">
      <c r="A139" s="31"/>
      <c r="B139" s="32"/>
      <c r="C139" s="33"/>
      <c r="D139" s="174" t="s">
        <v>224</v>
      </c>
      <c r="E139" s="33"/>
      <c r="F139" s="179" t="s">
        <v>4052</v>
      </c>
      <c r="G139" s="33"/>
      <c r="H139" s="33"/>
      <c r="I139" s="176"/>
      <c r="J139" s="33"/>
      <c r="K139" s="33"/>
      <c r="L139" s="36"/>
      <c r="M139" s="177"/>
      <c r="N139" s="178"/>
      <c r="O139" s="68"/>
      <c r="P139" s="68"/>
      <c r="Q139" s="68"/>
      <c r="R139" s="68"/>
      <c r="S139" s="68"/>
      <c r="T139" s="69"/>
      <c r="U139" s="31"/>
      <c r="V139" s="31"/>
      <c r="W139" s="31"/>
      <c r="X139" s="31"/>
      <c r="Y139" s="31"/>
      <c r="Z139" s="31"/>
      <c r="AA139" s="31"/>
      <c r="AB139" s="31"/>
      <c r="AC139" s="31"/>
      <c r="AD139" s="31"/>
      <c r="AE139" s="31"/>
      <c r="AT139" s="14" t="s">
        <v>224</v>
      </c>
      <c r="AU139" s="14" t="s">
        <v>78</v>
      </c>
    </row>
    <row r="140" spans="1:65" s="2" customFormat="1" ht="33" customHeight="1">
      <c r="A140" s="31"/>
      <c r="B140" s="32"/>
      <c r="C140" s="161" t="s">
        <v>180</v>
      </c>
      <c r="D140" s="161" t="s">
        <v>135</v>
      </c>
      <c r="E140" s="162" t="s">
        <v>4053</v>
      </c>
      <c r="F140" s="163" t="s">
        <v>4054</v>
      </c>
      <c r="G140" s="164" t="s">
        <v>4021</v>
      </c>
      <c r="H140" s="223">
        <v>0.1</v>
      </c>
      <c r="I140" s="166"/>
      <c r="J140" s="167">
        <f>ROUND(I140*H140,2)</f>
        <v>0</v>
      </c>
      <c r="K140" s="163" t="s">
        <v>139</v>
      </c>
      <c r="L140" s="36"/>
      <c r="M140" s="168" t="s">
        <v>1</v>
      </c>
      <c r="N140" s="169" t="s">
        <v>43</v>
      </c>
      <c r="O140" s="68"/>
      <c r="P140" s="170">
        <f>O140*H140</f>
        <v>0</v>
      </c>
      <c r="Q140" s="170">
        <v>0</v>
      </c>
      <c r="R140" s="170">
        <f>Q140*H140</f>
        <v>0</v>
      </c>
      <c r="S140" s="170">
        <v>0</v>
      </c>
      <c r="T140" s="171">
        <f>S140*H140</f>
        <v>0</v>
      </c>
      <c r="U140" s="31"/>
      <c r="V140" s="31"/>
      <c r="W140" s="31"/>
      <c r="X140" s="31"/>
      <c r="Y140" s="31"/>
      <c r="Z140" s="31"/>
      <c r="AA140" s="31"/>
      <c r="AB140" s="31"/>
      <c r="AC140" s="31"/>
      <c r="AD140" s="31"/>
      <c r="AE140" s="31"/>
      <c r="AR140" s="172" t="s">
        <v>140</v>
      </c>
      <c r="AT140" s="172" t="s">
        <v>135</v>
      </c>
      <c r="AU140" s="172" t="s">
        <v>78</v>
      </c>
      <c r="AY140" s="14" t="s">
        <v>141</v>
      </c>
      <c r="BE140" s="173">
        <f>IF(N140="základní",J140,0)</f>
        <v>0</v>
      </c>
      <c r="BF140" s="173">
        <f>IF(N140="snížená",J140,0)</f>
        <v>0</v>
      </c>
      <c r="BG140" s="173">
        <f>IF(N140="zákl. přenesená",J140,0)</f>
        <v>0</v>
      </c>
      <c r="BH140" s="173">
        <f>IF(N140="sníž. přenesená",J140,0)</f>
        <v>0</v>
      </c>
      <c r="BI140" s="173">
        <f>IF(N140="nulová",J140,0)</f>
        <v>0</v>
      </c>
      <c r="BJ140" s="14" t="s">
        <v>86</v>
      </c>
      <c r="BK140" s="173">
        <f>ROUND(I140*H140,2)</f>
        <v>0</v>
      </c>
      <c r="BL140" s="14" t="s">
        <v>140</v>
      </c>
      <c r="BM140" s="172" t="s">
        <v>4055</v>
      </c>
    </row>
    <row r="141" spans="1:65" s="2" customFormat="1" ht="48.75">
      <c r="A141" s="31"/>
      <c r="B141" s="32"/>
      <c r="C141" s="33"/>
      <c r="D141" s="174" t="s">
        <v>143</v>
      </c>
      <c r="E141" s="33"/>
      <c r="F141" s="175" t="s">
        <v>4056</v>
      </c>
      <c r="G141" s="33"/>
      <c r="H141" s="33"/>
      <c r="I141" s="176"/>
      <c r="J141" s="33"/>
      <c r="K141" s="33"/>
      <c r="L141" s="36"/>
      <c r="M141" s="177"/>
      <c r="N141" s="178"/>
      <c r="O141" s="68"/>
      <c r="P141" s="68"/>
      <c r="Q141" s="68"/>
      <c r="R141" s="68"/>
      <c r="S141" s="68"/>
      <c r="T141" s="69"/>
      <c r="U141" s="31"/>
      <c r="V141" s="31"/>
      <c r="W141" s="31"/>
      <c r="X141" s="31"/>
      <c r="Y141" s="31"/>
      <c r="Z141" s="31"/>
      <c r="AA141" s="31"/>
      <c r="AB141" s="31"/>
      <c r="AC141" s="31"/>
      <c r="AD141" s="31"/>
      <c r="AE141" s="31"/>
      <c r="AT141" s="14" t="s">
        <v>143</v>
      </c>
      <c r="AU141" s="14" t="s">
        <v>78</v>
      </c>
    </row>
    <row r="142" spans="1:65" s="2" customFormat="1" ht="48.75">
      <c r="A142" s="31"/>
      <c r="B142" s="32"/>
      <c r="C142" s="33"/>
      <c r="D142" s="174" t="s">
        <v>224</v>
      </c>
      <c r="E142" s="33"/>
      <c r="F142" s="179" t="s">
        <v>4052</v>
      </c>
      <c r="G142" s="33"/>
      <c r="H142" s="33"/>
      <c r="I142" s="176"/>
      <c r="J142" s="33"/>
      <c r="K142" s="33"/>
      <c r="L142" s="36"/>
      <c r="M142" s="177"/>
      <c r="N142" s="178"/>
      <c r="O142" s="68"/>
      <c r="P142" s="68"/>
      <c r="Q142" s="68"/>
      <c r="R142" s="68"/>
      <c r="S142" s="68"/>
      <c r="T142" s="69"/>
      <c r="U142" s="31"/>
      <c r="V142" s="31"/>
      <c r="W142" s="31"/>
      <c r="X142" s="31"/>
      <c r="Y142" s="31"/>
      <c r="Z142" s="31"/>
      <c r="AA142" s="31"/>
      <c r="AB142" s="31"/>
      <c r="AC142" s="31"/>
      <c r="AD142" s="31"/>
      <c r="AE142" s="31"/>
      <c r="AT142" s="14" t="s">
        <v>224</v>
      </c>
      <c r="AU142" s="14" t="s">
        <v>78</v>
      </c>
    </row>
    <row r="143" spans="1:65" s="2" customFormat="1" ht="33" customHeight="1">
      <c r="A143" s="31"/>
      <c r="B143" s="32"/>
      <c r="C143" s="161" t="s">
        <v>185</v>
      </c>
      <c r="D143" s="161" t="s">
        <v>135</v>
      </c>
      <c r="E143" s="162" t="s">
        <v>4057</v>
      </c>
      <c r="F143" s="163" t="s">
        <v>4058</v>
      </c>
      <c r="G143" s="164" t="s">
        <v>4021</v>
      </c>
      <c r="H143" s="223">
        <v>0.1</v>
      </c>
      <c r="I143" s="166"/>
      <c r="J143" s="167">
        <f>ROUND(I143*H143,2)</f>
        <v>0</v>
      </c>
      <c r="K143" s="163" t="s">
        <v>139</v>
      </c>
      <c r="L143" s="36"/>
      <c r="M143" s="168" t="s">
        <v>1</v>
      </c>
      <c r="N143" s="169" t="s">
        <v>43</v>
      </c>
      <c r="O143" s="68"/>
      <c r="P143" s="170">
        <f>O143*H143</f>
        <v>0</v>
      </c>
      <c r="Q143" s="170">
        <v>0</v>
      </c>
      <c r="R143" s="170">
        <f>Q143*H143</f>
        <v>0</v>
      </c>
      <c r="S143" s="170">
        <v>0</v>
      </c>
      <c r="T143" s="171">
        <f>S143*H143</f>
        <v>0</v>
      </c>
      <c r="U143" s="31"/>
      <c r="V143" s="31"/>
      <c r="W143" s="31"/>
      <c r="X143" s="31"/>
      <c r="Y143" s="31"/>
      <c r="Z143" s="31"/>
      <c r="AA143" s="31"/>
      <c r="AB143" s="31"/>
      <c r="AC143" s="31"/>
      <c r="AD143" s="31"/>
      <c r="AE143" s="31"/>
      <c r="AR143" s="172" t="s">
        <v>140</v>
      </c>
      <c r="AT143" s="172" t="s">
        <v>135</v>
      </c>
      <c r="AU143" s="172" t="s">
        <v>78</v>
      </c>
      <c r="AY143" s="14" t="s">
        <v>141</v>
      </c>
      <c r="BE143" s="173">
        <f>IF(N143="základní",J143,0)</f>
        <v>0</v>
      </c>
      <c r="BF143" s="173">
        <f>IF(N143="snížená",J143,0)</f>
        <v>0</v>
      </c>
      <c r="BG143" s="173">
        <f>IF(N143="zákl. přenesená",J143,0)</f>
        <v>0</v>
      </c>
      <c r="BH143" s="173">
        <f>IF(N143="sníž. přenesená",J143,0)</f>
        <v>0</v>
      </c>
      <c r="BI143" s="173">
        <f>IF(N143="nulová",J143,0)</f>
        <v>0</v>
      </c>
      <c r="BJ143" s="14" t="s">
        <v>86</v>
      </c>
      <c r="BK143" s="173">
        <f>ROUND(I143*H143,2)</f>
        <v>0</v>
      </c>
      <c r="BL143" s="14" t="s">
        <v>140</v>
      </c>
      <c r="BM143" s="172" t="s">
        <v>4059</v>
      </c>
    </row>
    <row r="144" spans="1:65" s="2" customFormat="1" ht="39">
      <c r="A144" s="31"/>
      <c r="B144" s="32"/>
      <c r="C144" s="33"/>
      <c r="D144" s="174" t="s">
        <v>143</v>
      </c>
      <c r="E144" s="33"/>
      <c r="F144" s="175" t="s">
        <v>4060</v>
      </c>
      <c r="G144" s="33"/>
      <c r="H144" s="33"/>
      <c r="I144" s="176"/>
      <c r="J144" s="33"/>
      <c r="K144" s="33"/>
      <c r="L144" s="36"/>
      <c r="M144" s="177"/>
      <c r="N144" s="178"/>
      <c r="O144" s="68"/>
      <c r="P144" s="68"/>
      <c r="Q144" s="68"/>
      <c r="R144" s="68"/>
      <c r="S144" s="68"/>
      <c r="T144" s="69"/>
      <c r="U144" s="31"/>
      <c r="V144" s="31"/>
      <c r="W144" s="31"/>
      <c r="X144" s="31"/>
      <c r="Y144" s="31"/>
      <c r="Z144" s="31"/>
      <c r="AA144" s="31"/>
      <c r="AB144" s="31"/>
      <c r="AC144" s="31"/>
      <c r="AD144" s="31"/>
      <c r="AE144" s="31"/>
      <c r="AT144" s="14" t="s">
        <v>143</v>
      </c>
      <c r="AU144" s="14" t="s">
        <v>78</v>
      </c>
    </row>
    <row r="145" spans="1:65" s="2" customFormat="1" ht="48.75">
      <c r="A145" s="31"/>
      <c r="B145" s="32"/>
      <c r="C145" s="33"/>
      <c r="D145" s="174" t="s">
        <v>224</v>
      </c>
      <c r="E145" s="33"/>
      <c r="F145" s="179" t="s">
        <v>4052</v>
      </c>
      <c r="G145" s="33"/>
      <c r="H145" s="33"/>
      <c r="I145" s="176"/>
      <c r="J145" s="33"/>
      <c r="K145" s="33"/>
      <c r="L145" s="36"/>
      <c r="M145" s="177"/>
      <c r="N145" s="178"/>
      <c r="O145" s="68"/>
      <c r="P145" s="68"/>
      <c r="Q145" s="68"/>
      <c r="R145" s="68"/>
      <c r="S145" s="68"/>
      <c r="T145" s="69"/>
      <c r="U145" s="31"/>
      <c r="V145" s="31"/>
      <c r="W145" s="31"/>
      <c r="X145" s="31"/>
      <c r="Y145" s="31"/>
      <c r="Z145" s="31"/>
      <c r="AA145" s="31"/>
      <c r="AB145" s="31"/>
      <c r="AC145" s="31"/>
      <c r="AD145" s="31"/>
      <c r="AE145" s="31"/>
      <c r="AT145" s="14" t="s">
        <v>224</v>
      </c>
      <c r="AU145" s="14" t="s">
        <v>78</v>
      </c>
    </row>
    <row r="146" spans="1:65" s="2" customFormat="1" ht="33" customHeight="1">
      <c r="A146" s="31"/>
      <c r="B146" s="32"/>
      <c r="C146" s="161" t="s">
        <v>190</v>
      </c>
      <c r="D146" s="161" t="s">
        <v>135</v>
      </c>
      <c r="E146" s="162" t="s">
        <v>4061</v>
      </c>
      <c r="F146" s="163" t="s">
        <v>4062</v>
      </c>
      <c r="G146" s="164" t="s">
        <v>4021</v>
      </c>
      <c r="H146" s="223">
        <v>0.8</v>
      </c>
      <c r="I146" s="166"/>
      <c r="J146" s="167">
        <f>ROUND(I146*H146,2)</f>
        <v>0</v>
      </c>
      <c r="K146" s="163" t="s">
        <v>139</v>
      </c>
      <c r="L146" s="36"/>
      <c r="M146" s="168" t="s">
        <v>1</v>
      </c>
      <c r="N146" s="169" t="s">
        <v>43</v>
      </c>
      <c r="O146" s="68"/>
      <c r="P146" s="170">
        <f>O146*H146</f>
        <v>0</v>
      </c>
      <c r="Q146" s="170">
        <v>0</v>
      </c>
      <c r="R146" s="170">
        <f>Q146*H146</f>
        <v>0</v>
      </c>
      <c r="S146" s="170">
        <v>0</v>
      </c>
      <c r="T146" s="171">
        <f>S146*H146</f>
        <v>0</v>
      </c>
      <c r="U146" s="31"/>
      <c r="V146" s="31"/>
      <c r="W146" s="31"/>
      <c r="X146" s="31"/>
      <c r="Y146" s="31"/>
      <c r="Z146" s="31"/>
      <c r="AA146" s="31"/>
      <c r="AB146" s="31"/>
      <c r="AC146" s="31"/>
      <c r="AD146" s="31"/>
      <c r="AE146" s="31"/>
      <c r="AR146" s="172" t="s">
        <v>140</v>
      </c>
      <c r="AT146" s="172" t="s">
        <v>135</v>
      </c>
      <c r="AU146" s="172" t="s">
        <v>78</v>
      </c>
      <c r="AY146" s="14" t="s">
        <v>141</v>
      </c>
      <c r="BE146" s="173">
        <f>IF(N146="základní",J146,0)</f>
        <v>0</v>
      </c>
      <c r="BF146" s="173">
        <f>IF(N146="snížená",J146,0)</f>
        <v>0</v>
      </c>
      <c r="BG146" s="173">
        <f>IF(N146="zákl. přenesená",J146,0)</f>
        <v>0</v>
      </c>
      <c r="BH146" s="173">
        <f>IF(N146="sníž. přenesená",J146,0)</f>
        <v>0</v>
      </c>
      <c r="BI146" s="173">
        <f>IF(N146="nulová",J146,0)</f>
        <v>0</v>
      </c>
      <c r="BJ146" s="14" t="s">
        <v>86</v>
      </c>
      <c r="BK146" s="173">
        <f>ROUND(I146*H146,2)</f>
        <v>0</v>
      </c>
      <c r="BL146" s="14" t="s">
        <v>140</v>
      </c>
      <c r="BM146" s="172" t="s">
        <v>4063</v>
      </c>
    </row>
    <row r="147" spans="1:65" s="2" customFormat="1" ht="19.5">
      <c r="A147" s="31"/>
      <c r="B147" s="32"/>
      <c r="C147" s="33"/>
      <c r="D147" s="174" t="s">
        <v>143</v>
      </c>
      <c r="E147" s="33"/>
      <c r="F147" s="175" t="s">
        <v>4062</v>
      </c>
      <c r="G147" s="33"/>
      <c r="H147" s="33"/>
      <c r="I147" s="176"/>
      <c r="J147" s="33"/>
      <c r="K147" s="33"/>
      <c r="L147" s="36"/>
      <c r="M147" s="177"/>
      <c r="N147" s="178"/>
      <c r="O147" s="68"/>
      <c r="P147" s="68"/>
      <c r="Q147" s="68"/>
      <c r="R147" s="68"/>
      <c r="S147" s="68"/>
      <c r="T147" s="69"/>
      <c r="U147" s="31"/>
      <c r="V147" s="31"/>
      <c r="W147" s="31"/>
      <c r="X147" s="31"/>
      <c r="Y147" s="31"/>
      <c r="Z147" s="31"/>
      <c r="AA147" s="31"/>
      <c r="AB147" s="31"/>
      <c r="AC147" s="31"/>
      <c r="AD147" s="31"/>
      <c r="AE147" s="31"/>
      <c r="AT147" s="14" t="s">
        <v>143</v>
      </c>
      <c r="AU147" s="14" t="s">
        <v>78</v>
      </c>
    </row>
    <row r="148" spans="1:65" s="2" customFormat="1" ht="48.75">
      <c r="A148" s="31"/>
      <c r="B148" s="32"/>
      <c r="C148" s="33"/>
      <c r="D148" s="174" t="s">
        <v>224</v>
      </c>
      <c r="E148" s="33"/>
      <c r="F148" s="179" t="s">
        <v>4023</v>
      </c>
      <c r="G148" s="33"/>
      <c r="H148" s="33"/>
      <c r="I148" s="176"/>
      <c r="J148" s="33"/>
      <c r="K148" s="33"/>
      <c r="L148" s="36"/>
      <c r="M148" s="177"/>
      <c r="N148" s="178"/>
      <c r="O148" s="68"/>
      <c r="P148" s="68"/>
      <c r="Q148" s="68"/>
      <c r="R148" s="68"/>
      <c r="S148" s="68"/>
      <c r="T148" s="69"/>
      <c r="U148" s="31"/>
      <c r="V148" s="31"/>
      <c r="W148" s="31"/>
      <c r="X148" s="31"/>
      <c r="Y148" s="31"/>
      <c r="Z148" s="31"/>
      <c r="AA148" s="31"/>
      <c r="AB148" s="31"/>
      <c r="AC148" s="31"/>
      <c r="AD148" s="31"/>
      <c r="AE148" s="31"/>
      <c r="AT148" s="14" t="s">
        <v>224</v>
      </c>
      <c r="AU148" s="14" t="s">
        <v>78</v>
      </c>
    </row>
    <row r="149" spans="1:65" s="2" customFormat="1" ht="33" customHeight="1">
      <c r="A149" s="31"/>
      <c r="B149" s="32"/>
      <c r="C149" s="161" t="s">
        <v>195</v>
      </c>
      <c r="D149" s="161" t="s">
        <v>135</v>
      </c>
      <c r="E149" s="162" t="s">
        <v>4064</v>
      </c>
      <c r="F149" s="163" t="s">
        <v>4065</v>
      </c>
      <c r="G149" s="164" t="s">
        <v>4021</v>
      </c>
      <c r="H149" s="223">
        <v>0.6</v>
      </c>
      <c r="I149" s="166"/>
      <c r="J149" s="167">
        <f>ROUND(I149*H149,2)</f>
        <v>0</v>
      </c>
      <c r="K149" s="163" t="s">
        <v>139</v>
      </c>
      <c r="L149" s="36"/>
      <c r="M149" s="168" t="s">
        <v>1</v>
      </c>
      <c r="N149" s="169" t="s">
        <v>43</v>
      </c>
      <c r="O149" s="68"/>
      <c r="P149" s="170">
        <f>O149*H149</f>
        <v>0</v>
      </c>
      <c r="Q149" s="170">
        <v>0</v>
      </c>
      <c r="R149" s="170">
        <f>Q149*H149</f>
        <v>0</v>
      </c>
      <c r="S149" s="170">
        <v>0</v>
      </c>
      <c r="T149" s="171">
        <f>S149*H149</f>
        <v>0</v>
      </c>
      <c r="U149" s="31"/>
      <c r="V149" s="31"/>
      <c r="W149" s="31"/>
      <c r="X149" s="31"/>
      <c r="Y149" s="31"/>
      <c r="Z149" s="31"/>
      <c r="AA149" s="31"/>
      <c r="AB149" s="31"/>
      <c r="AC149" s="31"/>
      <c r="AD149" s="31"/>
      <c r="AE149" s="31"/>
      <c r="AR149" s="172" t="s">
        <v>140</v>
      </c>
      <c r="AT149" s="172" t="s">
        <v>135</v>
      </c>
      <c r="AU149" s="172" t="s">
        <v>78</v>
      </c>
      <c r="AY149" s="14" t="s">
        <v>141</v>
      </c>
      <c r="BE149" s="173">
        <f>IF(N149="základní",J149,0)</f>
        <v>0</v>
      </c>
      <c r="BF149" s="173">
        <f>IF(N149="snížená",J149,0)</f>
        <v>0</v>
      </c>
      <c r="BG149" s="173">
        <f>IF(N149="zákl. přenesená",J149,0)</f>
        <v>0</v>
      </c>
      <c r="BH149" s="173">
        <f>IF(N149="sníž. přenesená",J149,0)</f>
        <v>0</v>
      </c>
      <c r="BI149" s="173">
        <f>IF(N149="nulová",J149,0)</f>
        <v>0</v>
      </c>
      <c r="BJ149" s="14" t="s">
        <v>86</v>
      </c>
      <c r="BK149" s="173">
        <f>ROUND(I149*H149,2)</f>
        <v>0</v>
      </c>
      <c r="BL149" s="14" t="s">
        <v>140</v>
      </c>
      <c r="BM149" s="172" t="s">
        <v>4066</v>
      </c>
    </row>
    <row r="150" spans="1:65" s="2" customFormat="1" ht="19.5">
      <c r="A150" s="31"/>
      <c r="B150" s="32"/>
      <c r="C150" s="33"/>
      <c r="D150" s="174" t="s">
        <v>143</v>
      </c>
      <c r="E150" s="33"/>
      <c r="F150" s="175" t="s">
        <v>4065</v>
      </c>
      <c r="G150" s="33"/>
      <c r="H150" s="33"/>
      <c r="I150" s="176"/>
      <c r="J150" s="33"/>
      <c r="K150" s="33"/>
      <c r="L150" s="36"/>
      <c r="M150" s="177"/>
      <c r="N150" s="178"/>
      <c r="O150" s="68"/>
      <c r="P150" s="68"/>
      <c r="Q150" s="68"/>
      <c r="R150" s="68"/>
      <c r="S150" s="68"/>
      <c r="T150" s="69"/>
      <c r="U150" s="31"/>
      <c r="V150" s="31"/>
      <c r="W150" s="31"/>
      <c r="X150" s="31"/>
      <c r="Y150" s="31"/>
      <c r="Z150" s="31"/>
      <c r="AA150" s="31"/>
      <c r="AB150" s="31"/>
      <c r="AC150" s="31"/>
      <c r="AD150" s="31"/>
      <c r="AE150" s="31"/>
      <c r="AT150" s="14" t="s">
        <v>143</v>
      </c>
      <c r="AU150" s="14" t="s">
        <v>78</v>
      </c>
    </row>
    <row r="151" spans="1:65" s="2" customFormat="1" ht="48.75">
      <c r="A151" s="31"/>
      <c r="B151" s="32"/>
      <c r="C151" s="33"/>
      <c r="D151" s="174" t="s">
        <v>224</v>
      </c>
      <c r="E151" s="33"/>
      <c r="F151" s="179" t="s">
        <v>4023</v>
      </c>
      <c r="G151" s="33"/>
      <c r="H151" s="33"/>
      <c r="I151" s="176"/>
      <c r="J151" s="33"/>
      <c r="K151" s="33"/>
      <c r="L151" s="36"/>
      <c r="M151" s="177"/>
      <c r="N151" s="178"/>
      <c r="O151" s="68"/>
      <c r="P151" s="68"/>
      <c r="Q151" s="68"/>
      <c r="R151" s="68"/>
      <c r="S151" s="68"/>
      <c r="T151" s="69"/>
      <c r="U151" s="31"/>
      <c r="V151" s="31"/>
      <c r="W151" s="31"/>
      <c r="X151" s="31"/>
      <c r="Y151" s="31"/>
      <c r="Z151" s="31"/>
      <c r="AA151" s="31"/>
      <c r="AB151" s="31"/>
      <c r="AC151" s="31"/>
      <c r="AD151" s="31"/>
      <c r="AE151" s="31"/>
      <c r="AT151" s="14" t="s">
        <v>224</v>
      </c>
      <c r="AU151" s="14" t="s">
        <v>78</v>
      </c>
    </row>
    <row r="152" spans="1:65" s="2" customFormat="1" ht="33" customHeight="1">
      <c r="A152" s="31"/>
      <c r="B152" s="32"/>
      <c r="C152" s="161" t="s">
        <v>200</v>
      </c>
      <c r="D152" s="161" t="s">
        <v>135</v>
      </c>
      <c r="E152" s="162" t="s">
        <v>4067</v>
      </c>
      <c r="F152" s="163" t="s">
        <v>4068</v>
      </c>
      <c r="G152" s="164" t="s">
        <v>4021</v>
      </c>
      <c r="H152" s="223">
        <v>0.3</v>
      </c>
      <c r="I152" s="166"/>
      <c r="J152" s="167">
        <f>ROUND(I152*H152,2)</f>
        <v>0</v>
      </c>
      <c r="K152" s="163" t="s">
        <v>139</v>
      </c>
      <c r="L152" s="36"/>
      <c r="M152" s="168" t="s">
        <v>1</v>
      </c>
      <c r="N152" s="169" t="s">
        <v>43</v>
      </c>
      <c r="O152" s="68"/>
      <c r="P152" s="170">
        <f>O152*H152</f>
        <v>0</v>
      </c>
      <c r="Q152" s="170">
        <v>0</v>
      </c>
      <c r="R152" s="170">
        <f>Q152*H152</f>
        <v>0</v>
      </c>
      <c r="S152" s="170">
        <v>0</v>
      </c>
      <c r="T152" s="171">
        <f>S152*H152</f>
        <v>0</v>
      </c>
      <c r="U152" s="31"/>
      <c r="V152" s="31"/>
      <c r="W152" s="31"/>
      <c r="X152" s="31"/>
      <c r="Y152" s="31"/>
      <c r="Z152" s="31"/>
      <c r="AA152" s="31"/>
      <c r="AB152" s="31"/>
      <c r="AC152" s="31"/>
      <c r="AD152" s="31"/>
      <c r="AE152" s="31"/>
      <c r="AR152" s="172" t="s">
        <v>140</v>
      </c>
      <c r="AT152" s="172" t="s">
        <v>135</v>
      </c>
      <c r="AU152" s="172" t="s">
        <v>78</v>
      </c>
      <c r="AY152" s="14" t="s">
        <v>141</v>
      </c>
      <c r="BE152" s="173">
        <f>IF(N152="základní",J152,0)</f>
        <v>0</v>
      </c>
      <c r="BF152" s="173">
        <f>IF(N152="snížená",J152,0)</f>
        <v>0</v>
      </c>
      <c r="BG152" s="173">
        <f>IF(N152="zákl. přenesená",J152,0)</f>
        <v>0</v>
      </c>
      <c r="BH152" s="173">
        <f>IF(N152="sníž. přenesená",J152,0)</f>
        <v>0</v>
      </c>
      <c r="BI152" s="173">
        <f>IF(N152="nulová",J152,0)</f>
        <v>0</v>
      </c>
      <c r="BJ152" s="14" t="s">
        <v>86</v>
      </c>
      <c r="BK152" s="173">
        <f>ROUND(I152*H152,2)</f>
        <v>0</v>
      </c>
      <c r="BL152" s="14" t="s">
        <v>140</v>
      </c>
      <c r="BM152" s="172" t="s">
        <v>4069</v>
      </c>
    </row>
    <row r="153" spans="1:65" s="2" customFormat="1" ht="19.5">
      <c r="A153" s="31"/>
      <c r="B153" s="32"/>
      <c r="C153" s="33"/>
      <c r="D153" s="174" t="s">
        <v>143</v>
      </c>
      <c r="E153" s="33"/>
      <c r="F153" s="175" t="s">
        <v>4068</v>
      </c>
      <c r="G153" s="33"/>
      <c r="H153" s="33"/>
      <c r="I153" s="176"/>
      <c r="J153" s="33"/>
      <c r="K153" s="33"/>
      <c r="L153" s="36"/>
      <c r="M153" s="177"/>
      <c r="N153" s="178"/>
      <c r="O153" s="68"/>
      <c r="P153" s="68"/>
      <c r="Q153" s="68"/>
      <c r="R153" s="68"/>
      <c r="S153" s="68"/>
      <c r="T153" s="69"/>
      <c r="U153" s="31"/>
      <c r="V153" s="31"/>
      <c r="W153" s="31"/>
      <c r="X153" s="31"/>
      <c r="Y153" s="31"/>
      <c r="Z153" s="31"/>
      <c r="AA153" s="31"/>
      <c r="AB153" s="31"/>
      <c r="AC153" s="31"/>
      <c r="AD153" s="31"/>
      <c r="AE153" s="31"/>
      <c r="AT153" s="14" t="s">
        <v>143</v>
      </c>
      <c r="AU153" s="14" t="s">
        <v>78</v>
      </c>
    </row>
    <row r="154" spans="1:65" s="2" customFormat="1" ht="48.75">
      <c r="A154" s="31"/>
      <c r="B154" s="32"/>
      <c r="C154" s="33"/>
      <c r="D154" s="174" t="s">
        <v>224</v>
      </c>
      <c r="E154" s="33"/>
      <c r="F154" s="179" t="s">
        <v>4023</v>
      </c>
      <c r="G154" s="33"/>
      <c r="H154" s="33"/>
      <c r="I154" s="176"/>
      <c r="J154" s="33"/>
      <c r="K154" s="33"/>
      <c r="L154" s="36"/>
      <c r="M154" s="177"/>
      <c r="N154" s="178"/>
      <c r="O154" s="68"/>
      <c r="P154" s="68"/>
      <c r="Q154" s="68"/>
      <c r="R154" s="68"/>
      <c r="S154" s="68"/>
      <c r="T154" s="69"/>
      <c r="U154" s="31"/>
      <c r="V154" s="31"/>
      <c r="W154" s="31"/>
      <c r="X154" s="31"/>
      <c r="Y154" s="31"/>
      <c r="Z154" s="31"/>
      <c r="AA154" s="31"/>
      <c r="AB154" s="31"/>
      <c r="AC154" s="31"/>
      <c r="AD154" s="31"/>
      <c r="AE154" s="31"/>
      <c r="AT154" s="14" t="s">
        <v>224</v>
      </c>
      <c r="AU154" s="14" t="s">
        <v>78</v>
      </c>
    </row>
    <row r="155" spans="1:65" s="2" customFormat="1" ht="33" customHeight="1">
      <c r="A155" s="31"/>
      <c r="B155" s="32"/>
      <c r="C155" s="161" t="s">
        <v>205</v>
      </c>
      <c r="D155" s="161" t="s">
        <v>135</v>
      </c>
      <c r="E155" s="162" t="s">
        <v>4070</v>
      </c>
      <c r="F155" s="163" t="s">
        <v>4071</v>
      </c>
      <c r="G155" s="164" t="s">
        <v>4021</v>
      </c>
      <c r="H155" s="223">
        <v>0.2</v>
      </c>
      <c r="I155" s="166"/>
      <c r="J155" s="167">
        <f>ROUND(I155*H155,2)</f>
        <v>0</v>
      </c>
      <c r="K155" s="163" t="s">
        <v>139</v>
      </c>
      <c r="L155" s="36"/>
      <c r="M155" s="168" t="s">
        <v>1</v>
      </c>
      <c r="N155" s="169" t="s">
        <v>43</v>
      </c>
      <c r="O155" s="68"/>
      <c r="P155" s="170">
        <f>O155*H155</f>
        <v>0</v>
      </c>
      <c r="Q155" s="170">
        <v>0</v>
      </c>
      <c r="R155" s="170">
        <f>Q155*H155</f>
        <v>0</v>
      </c>
      <c r="S155" s="170">
        <v>0</v>
      </c>
      <c r="T155" s="171">
        <f>S155*H155</f>
        <v>0</v>
      </c>
      <c r="U155" s="31"/>
      <c r="V155" s="31"/>
      <c r="W155" s="31"/>
      <c r="X155" s="31"/>
      <c r="Y155" s="31"/>
      <c r="Z155" s="31"/>
      <c r="AA155" s="31"/>
      <c r="AB155" s="31"/>
      <c r="AC155" s="31"/>
      <c r="AD155" s="31"/>
      <c r="AE155" s="31"/>
      <c r="AR155" s="172" t="s">
        <v>140</v>
      </c>
      <c r="AT155" s="172" t="s">
        <v>135</v>
      </c>
      <c r="AU155" s="172" t="s">
        <v>78</v>
      </c>
      <c r="AY155" s="14" t="s">
        <v>141</v>
      </c>
      <c r="BE155" s="173">
        <f>IF(N155="základní",J155,0)</f>
        <v>0</v>
      </c>
      <c r="BF155" s="173">
        <f>IF(N155="snížená",J155,0)</f>
        <v>0</v>
      </c>
      <c r="BG155" s="173">
        <f>IF(N155="zákl. přenesená",J155,0)</f>
        <v>0</v>
      </c>
      <c r="BH155" s="173">
        <f>IF(N155="sníž. přenesená",J155,0)</f>
        <v>0</v>
      </c>
      <c r="BI155" s="173">
        <f>IF(N155="nulová",J155,0)</f>
        <v>0</v>
      </c>
      <c r="BJ155" s="14" t="s">
        <v>86</v>
      </c>
      <c r="BK155" s="173">
        <f>ROUND(I155*H155,2)</f>
        <v>0</v>
      </c>
      <c r="BL155" s="14" t="s">
        <v>140</v>
      </c>
      <c r="BM155" s="172" t="s">
        <v>4072</v>
      </c>
    </row>
    <row r="156" spans="1:65" s="2" customFormat="1" ht="19.5">
      <c r="A156" s="31"/>
      <c r="B156" s="32"/>
      <c r="C156" s="33"/>
      <c r="D156" s="174" t="s">
        <v>143</v>
      </c>
      <c r="E156" s="33"/>
      <c r="F156" s="175" t="s">
        <v>4071</v>
      </c>
      <c r="G156" s="33"/>
      <c r="H156" s="33"/>
      <c r="I156" s="176"/>
      <c r="J156" s="33"/>
      <c r="K156" s="33"/>
      <c r="L156" s="36"/>
      <c r="M156" s="177"/>
      <c r="N156" s="178"/>
      <c r="O156" s="68"/>
      <c r="P156" s="68"/>
      <c r="Q156" s="68"/>
      <c r="R156" s="68"/>
      <c r="S156" s="68"/>
      <c r="T156" s="69"/>
      <c r="U156" s="31"/>
      <c r="V156" s="31"/>
      <c r="W156" s="31"/>
      <c r="X156" s="31"/>
      <c r="Y156" s="31"/>
      <c r="Z156" s="31"/>
      <c r="AA156" s="31"/>
      <c r="AB156" s="31"/>
      <c r="AC156" s="31"/>
      <c r="AD156" s="31"/>
      <c r="AE156" s="31"/>
      <c r="AT156" s="14" t="s">
        <v>143</v>
      </c>
      <c r="AU156" s="14" t="s">
        <v>78</v>
      </c>
    </row>
    <row r="157" spans="1:65" s="2" customFormat="1" ht="48.75">
      <c r="A157" s="31"/>
      <c r="B157" s="32"/>
      <c r="C157" s="33"/>
      <c r="D157" s="174" t="s">
        <v>224</v>
      </c>
      <c r="E157" s="33"/>
      <c r="F157" s="179" t="s">
        <v>4023</v>
      </c>
      <c r="G157" s="33"/>
      <c r="H157" s="33"/>
      <c r="I157" s="176"/>
      <c r="J157" s="33"/>
      <c r="K157" s="33"/>
      <c r="L157" s="36"/>
      <c r="M157" s="177"/>
      <c r="N157" s="178"/>
      <c r="O157" s="68"/>
      <c r="P157" s="68"/>
      <c r="Q157" s="68"/>
      <c r="R157" s="68"/>
      <c r="S157" s="68"/>
      <c r="T157" s="69"/>
      <c r="U157" s="31"/>
      <c r="V157" s="31"/>
      <c r="W157" s="31"/>
      <c r="X157" s="31"/>
      <c r="Y157" s="31"/>
      <c r="Z157" s="31"/>
      <c r="AA157" s="31"/>
      <c r="AB157" s="31"/>
      <c r="AC157" s="31"/>
      <c r="AD157" s="31"/>
      <c r="AE157" s="31"/>
      <c r="AT157" s="14" t="s">
        <v>224</v>
      </c>
      <c r="AU157" s="14" t="s">
        <v>78</v>
      </c>
    </row>
    <row r="158" spans="1:65" s="2" customFormat="1" ht="37.9" customHeight="1">
      <c r="A158" s="31"/>
      <c r="B158" s="32"/>
      <c r="C158" s="161" t="s">
        <v>8</v>
      </c>
      <c r="D158" s="161" t="s">
        <v>135</v>
      </c>
      <c r="E158" s="162" t="s">
        <v>4073</v>
      </c>
      <c r="F158" s="163" t="s">
        <v>4074</v>
      </c>
      <c r="G158" s="164" t="s">
        <v>597</v>
      </c>
      <c r="H158" s="165">
        <v>20</v>
      </c>
      <c r="I158" s="166"/>
      <c r="J158" s="167">
        <f>ROUND(I158*H158,2)</f>
        <v>0</v>
      </c>
      <c r="K158" s="163" t="s">
        <v>139</v>
      </c>
      <c r="L158" s="36"/>
      <c r="M158" s="168" t="s">
        <v>1</v>
      </c>
      <c r="N158" s="169" t="s">
        <v>43</v>
      </c>
      <c r="O158" s="68"/>
      <c r="P158" s="170">
        <f>O158*H158</f>
        <v>0</v>
      </c>
      <c r="Q158" s="170">
        <v>0</v>
      </c>
      <c r="R158" s="170">
        <f>Q158*H158</f>
        <v>0</v>
      </c>
      <c r="S158" s="170">
        <v>0</v>
      </c>
      <c r="T158" s="171">
        <f>S158*H158</f>
        <v>0</v>
      </c>
      <c r="U158" s="31"/>
      <c r="V158" s="31"/>
      <c r="W158" s="31"/>
      <c r="X158" s="31"/>
      <c r="Y158" s="31"/>
      <c r="Z158" s="31"/>
      <c r="AA158" s="31"/>
      <c r="AB158" s="31"/>
      <c r="AC158" s="31"/>
      <c r="AD158" s="31"/>
      <c r="AE158" s="31"/>
      <c r="AR158" s="172" t="s">
        <v>140</v>
      </c>
      <c r="AT158" s="172" t="s">
        <v>135</v>
      </c>
      <c r="AU158" s="172" t="s">
        <v>78</v>
      </c>
      <c r="AY158" s="14" t="s">
        <v>141</v>
      </c>
      <c r="BE158" s="173">
        <f>IF(N158="základní",J158,0)</f>
        <v>0</v>
      </c>
      <c r="BF158" s="173">
        <f>IF(N158="snížená",J158,0)</f>
        <v>0</v>
      </c>
      <c r="BG158" s="173">
        <f>IF(N158="zákl. přenesená",J158,0)</f>
        <v>0</v>
      </c>
      <c r="BH158" s="173">
        <f>IF(N158="sníž. přenesená",J158,0)</f>
        <v>0</v>
      </c>
      <c r="BI158" s="173">
        <f>IF(N158="nulová",J158,0)</f>
        <v>0</v>
      </c>
      <c r="BJ158" s="14" t="s">
        <v>86</v>
      </c>
      <c r="BK158" s="173">
        <f>ROUND(I158*H158,2)</f>
        <v>0</v>
      </c>
      <c r="BL158" s="14" t="s">
        <v>140</v>
      </c>
      <c r="BM158" s="172" t="s">
        <v>4075</v>
      </c>
    </row>
    <row r="159" spans="1:65" s="2" customFormat="1" ht="58.5">
      <c r="A159" s="31"/>
      <c r="B159" s="32"/>
      <c r="C159" s="33"/>
      <c r="D159" s="174" t="s">
        <v>143</v>
      </c>
      <c r="E159" s="33"/>
      <c r="F159" s="175" t="s">
        <v>4076</v>
      </c>
      <c r="G159" s="33"/>
      <c r="H159" s="33"/>
      <c r="I159" s="176"/>
      <c r="J159" s="33"/>
      <c r="K159" s="33"/>
      <c r="L159" s="36"/>
      <c r="M159" s="177"/>
      <c r="N159" s="178"/>
      <c r="O159" s="68"/>
      <c r="P159" s="68"/>
      <c r="Q159" s="68"/>
      <c r="R159" s="68"/>
      <c r="S159" s="68"/>
      <c r="T159" s="69"/>
      <c r="U159" s="31"/>
      <c r="V159" s="31"/>
      <c r="W159" s="31"/>
      <c r="X159" s="31"/>
      <c r="Y159" s="31"/>
      <c r="Z159" s="31"/>
      <c r="AA159" s="31"/>
      <c r="AB159" s="31"/>
      <c r="AC159" s="31"/>
      <c r="AD159" s="31"/>
      <c r="AE159" s="31"/>
      <c r="AT159" s="14" t="s">
        <v>143</v>
      </c>
      <c r="AU159" s="14" t="s">
        <v>78</v>
      </c>
    </row>
    <row r="160" spans="1:65" s="2" customFormat="1" ht="37.9" customHeight="1">
      <c r="A160" s="31"/>
      <c r="B160" s="32"/>
      <c r="C160" s="161" t="s">
        <v>214</v>
      </c>
      <c r="D160" s="161" t="s">
        <v>135</v>
      </c>
      <c r="E160" s="162" t="s">
        <v>4077</v>
      </c>
      <c r="F160" s="163" t="s">
        <v>4078</v>
      </c>
      <c r="G160" s="164" t="s">
        <v>597</v>
      </c>
      <c r="H160" s="165">
        <v>20</v>
      </c>
      <c r="I160" s="166"/>
      <c r="J160" s="167">
        <f>ROUND(I160*H160,2)</f>
        <v>0</v>
      </c>
      <c r="K160" s="163" t="s">
        <v>139</v>
      </c>
      <c r="L160" s="36"/>
      <c r="M160" s="168" t="s">
        <v>1</v>
      </c>
      <c r="N160" s="169" t="s">
        <v>43</v>
      </c>
      <c r="O160" s="68"/>
      <c r="P160" s="170">
        <f>O160*H160</f>
        <v>0</v>
      </c>
      <c r="Q160" s="170">
        <v>0</v>
      </c>
      <c r="R160" s="170">
        <f>Q160*H160</f>
        <v>0</v>
      </c>
      <c r="S160" s="170">
        <v>0</v>
      </c>
      <c r="T160" s="171">
        <f>S160*H160</f>
        <v>0</v>
      </c>
      <c r="U160" s="31"/>
      <c r="V160" s="31"/>
      <c r="W160" s="31"/>
      <c r="X160" s="31"/>
      <c r="Y160" s="31"/>
      <c r="Z160" s="31"/>
      <c r="AA160" s="31"/>
      <c r="AB160" s="31"/>
      <c r="AC160" s="31"/>
      <c r="AD160" s="31"/>
      <c r="AE160" s="31"/>
      <c r="AR160" s="172" t="s">
        <v>140</v>
      </c>
      <c r="AT160" s="172" t="s">
        <v>135</v>
      </c>
      <c r="AU160" s="172" t="s">
        <v>78</v>
      </c>
      <c r="AY160" s="14" t="s">
        <v>141</v>
      </c>
      <c r="BE160" s="173">
        <f>IF(N160="základní",J160,0)</f>
        <v>0</v>
      </c>
      <c r="BF160" s="173">
        <f>IF(N160="snížená",J160,0)</f>
        <v>0</v>
      </c>
      <c r="BG160" s="173">
        <f>IF(N160="zákl. přenesená",J160,0)</f>
        <v>0</v>
      </c>
      <c r="BH160" s="173">
        <f>IF(N160="sníž. přenesená",J160,0)</f>
        <v>0</v>
      </c>
      <c r="BI160" s="173">
        <f>IF(N160="nulová",J160,0)</f>
        <v>0</v>
      </c>
      <c r="BJ160" s="14" t="s">
        <v>86</v>
      </c>
      <c r="BK160" s="173">
        <f>ROUND(I160*H160,2)</f>
        <v>0</v>
      </c>
      <c r="BL160" s="14" t="s">
        <v>140</v>
      </c>
      <c r="BM160" s="172" t="s">
        <v>4079</v>
      </c>
    </row>
    <row r="161" spans="1:65" s="2" customFormat="1" ht="58.5">
      <c r="A161" s="31"/>
      <c r="B161" s="32"/>
      <c r="C161" s="33"/>
      <c r="D161" s="174" t="s">
        <v>143</v>
      </c>
      <c r="E161" s="33"/>
      <c r="F161" s="175" t="s">
        <v>4080</v>
      </c>
      <c r="G161" s="33"/>
      <c r="H161" s="33"/>
      <c r="I161" s="176"/>
      <c r="J161" s="33"/>
      <c r="K161" s="33"/>
      <c r="L161" s="36"/>
      <c r="M161" s="177"/>
      <c r="N161" s="178"/>
      <c r="O161" s="68"/>
      <c r="P161" s="68"/>
      <c r="Q161" s="68"/>
      <c r="R161" s="68"/>
      <c r="S161" s="68"/>
      <c r="T161" s="69"/>
      <c r="U161" s="31"/>
      <c r="V161" s="31"/>
      <c r="W161" s="31"/>
      <c r="X161" s="31"/>
      <c r="Y161" s="31"/>
      <c r="Z161" s="31"/>
      <c r="AA161" s="31"/>
      <c r="AB161" s="31"/>
      <c r="AC161" s="31"/>
      <c r="AD161" s="31"/>
      <c r="AE161" s="31"/>
      <c r="AT161" s="14" t="s">
        <v>143</v>
      </c>
      <c r="AU161" s="14" t="s">
        <v>78</v>
      </c>
    </row>
    <row r="162" spans="1:65" s="2" customFormat="1" ht="37.9" customHeight="1">
      <c r="A162" s="31"/>
      <c r="B162" s="32"/>
      <c r="C162" s="161" t="s">
        <v>219</v>
      </c>
      <c r="D162" s="161" t="s">
        <v>135</v>
      </c>
      <c r="E162" s="162" t="s">
        <v>4081</v>
      </c>
      <c r="F162" s="163" t="s">
        <v>4082</v>
      </c>
      <c r="G162" s="164" t="s">
        <v>597</v>
      </c>
      <c r="H162" s="165">
        <v>20</v>
      </c>
      <c r="I162" s="166"/>
      <c r="J162" s="167">
        <f>ROUND(I162*H162,2)</f>
        <v>0</v>
      </c>
      <c r="K162" s="163" t="s">
        <v>139</v>
      </c>
      <c r="L162" s="36"/>
      <c r="M162" s="168" t="s">
        <v>1</v>
      </c>
      <c r="N162" s="169" t="s">
        <v>43</v>
      </c>
      <c r="O162" s="68"/>
      <c r="P162" s="170">
        <f>O162*H162</f>
        <v>0</v>
      </c>
      <c r="Q162" s="170">
        <v>0</v>
      </c>
      <c r="R162" s="170">
        <f>Q162*H162</f>
        <v>0</v>
      </c>
      <c r="S162" s="170">
        <v>0</v>
      </c>
      <c r="T162" s="171">
        <f>S162*H162</f>
        <v>0</v>
      </c>
      <c r="U162" s="31"/>
      <c r="V162" s="31"/>
      <c r="W162" s="31"/>
      <c r="X162" s="31"/>
      <c r="Y162" s="31"/>
      <c r="Z162" s="31"/>
      <c r="AA162" s="31"/>
      <c r="AB162" s="31"/>
      <c r="AC162" s="31"/>
      <c r="AD162" s="31"/>
      <c r="AE162" s="31"/>
      <c r="AR162" s="172" t="s">
        <v>140</v>
      </c>
      <c r="AT162" s="172" t="s">
        <v>135</v>
      </c>
      <c r="AU162" s="172" t="s">
        <v>78</v>
      </c>
      <c r="AY162" s="14" t="s">
        <v>141</v>
      </c>
      <c r="BE162" s="173">
        <f>IF(N162="základní",J162,0)</f>
        <v>0</v>
      </c>
      <c r="BF162" s="173">
        <f>IF(N162="snížená",J162,0)</f>
        <v>0</v>
      </c>
      <c r="BG162" s="173">
        <f>IF(N162="zákl. přenesená",J162,0)</f>
        <v>0</v>
      </c>
      <c r="BH162" s="173">
        <f>IF(N162="sníž. přenesená",J162,0)</f>
        <v>0</v>
      </c>
      <c r="BI162" s="173">
        <f>IF(N162="nulová",J162,0)</f>
        <v>0</v>
      </c>
      <c r="BJ162" s="14" t="s">
        <v>86</v>
      </c>
      <c r="BK162" s="173">
        <f>ROUND(I162*H162,2)</f>
        <v>0</v>
      </c>
      <c r="BL162" s="14" t="s">
        <v>140</v>
      </c>
      <c r="BM162" s="172" t="s">
        <v>4083</v>
      </c>
    </row>
    <row r="163" spans="1:65" s="2" customFormat="1" ht="58.5">
      <c r="A163" s="31"/>
      <c r="B163" s="32"/>
      <c r="C163" s="33"/>
      <c r="D163" s="174" t="s">
        <v>143</v>
      </c>
      <c r="E163" s="33"/>
      <c r="F163" s="175" t="s">
        <v>4084</v>
      </c>
      <c r="G163" s="33"/>
      <c r="H163" s="33"/>
      <c r="I163" s="176"/>
      <c r="J163" s="33"/>
      <c r="K163" s="33"/>
      <c r="L163" s="36"/>
      <c r="M163" s="177"/>
      <c r="N163" s="178"/>
      <c r="O163" s="68"/>
      <c r="P163" s="68"/>
      <c r="Q163" s="68"/>
      <c r="R163" s="68"/>
      <c r="S163" s="68"/>
      <c r="T163" s="69"/>
      <c r="U163" s="31"/>
      <c r="V163" s="31"/>
      <c r="W163" s="31"/>
      <c r="X163" s="31"/>
      <c r="Y163" s="31"/>
      <c r="Z163" s="31"/>
      <c r="AA163" s="31"/>
      <c r="AB163" s="31"/>
      <c r="AC163" s="31"/>
      <c r="AD163" s="31"/>
      <c r="AE163" s="31"/>
      <c r="AT163" s="14" t="s">
        <v>143</v>
      </c>
      <c r="AU163" s="14" t="s">
        <v>78</v>
      </c>
    </row>
    <row r="164" spans="1:65" s="2" customFormat="1" ht="37.9" customHeight="1">
      <c r="A164" s="31"/>
      <c r="B164" s="32"/>
      <c r="C164" s="161" t="s">
        <v>226</v>
      </c>
      <c r="D164" s="161" t="s">
        <v>135</v>
      </c>
      <c r="E164" s="162" t="s">
        <v>4085</v>
      </c>
      <c r="F164" s="163" t="s">
        <v>4086</v>
      </c>
      <c r="G164" s="164" t="s">
        <v>597</v>
      </c>
      <c r="H164" s="165">
        <v>20</v>
      </c>
      <c r="I164" s="166"/>
      <c r="J164" s="167">
        <f>ROUND(I164*H164,2)</f>
        <v>0</v>
      </c>
      <c r="K164" s="163" t="s">
        <v>139</v>
      </c>
      <c r="L164" s="36"/>
      <c r="M164" s="168" t="s">
        <v>1</v>
      </c>
      <c r="N164" s="169" t="s">
        <v>43</v>
      </c>
      <c r="O164" s="68"/>
      <c r="P164" s="170">
        <f>O164*H164</f>
        <v>0</v>
      </c>
      <c r="Q164" s="170">
        <v>0</v>
      </c>
      <c r="R164" s="170">
        <f>Q164*H164</f>
        <v>0</v>
      </c>
      <c r="S164" s="170">
        <v>0</v>
      </c>
      <c r="T164" s="171">
        <f>S164*H164</f>
        <v>0</v>
      </c>
      <c r="U164" s="31"/>
      <c r="V164" s="31"/>
      <c r="W164" s="31"/>
      <c r="X164" s="31"/>
      <c r="Y164" s="31"/>
      <c r="Z164" s="31"/>
      <c r="AA164" s="31"/>
      <c r="AB164" s="31"/>
      <c r="AC164" s="31"/>
      <c r="AD164" s="31"/>
      <c r="AE164" s="31"/>
      <c r="AR164" s="172" t="s">
        <v>140</v>
      </c>
      <c r="AT164" s="172" t="s">
        <v>135</v>
      </c>
      <c r="AU164" s="172" t="s">
        <v>78</v>
      </c>
      <c r="AY164" s="14" t="s">
        <v>141</v>
      </c>
      <c r="BE164" s="173">
        <f>IF(N164="základní",J164,0)</f>
        <v>0</v>
      </c>
      <c r="BF164" s="173">
        <f>IF(N164="snížená",J164,0)</f>
        <v>0</v>
      </c>
      <c r="BG164" s="173">
        <f>IF(N164="zákl. přenesená",J164,0)</f>
        <v>0</v>
      </c>
      <c r="BH164" s="173">
        <f>IF(N164="sníž. přenesená",J164,0)</f>
        <v>0</v>
      </c>
      <c r="BI164" s="173">
        <f>IF(N164="nulová",J164,0)</f>
        <v>0</v>
      </c>
      <c r="BJ164" s="14" t="s">
        <v>86</v>
      </c>
      <c r="BK164" s="173">
        <f>ROUND(I164*H164,2)</f>
        <v>0</v>
      </c>
      <c r="BL164" s="14" t="s">
        <v>140</v>
      </c>
      <c r="BM164" s="172" t="s">
        <v>4087</v>
      </c>
    </row>
    <row r="165" spans="1:65" s="2" customFormat="1" ht="58.5">
      <c r="A165" s="31"/>
      <c r="B165" s="32"/>
      <c r="C165" s="33"/>
      <c r="D165" s="174" t="s">
        <v>143</v>
      </c>
      <c r="E165" s="33"/>
      <c r="F165" s="175" t="s">
        <v>4088</v>
      </c>
      <c r="G165" s="33"/>
      <c r="H165" s="33"/>
      <c r="I165" s="176"/>
      <c r="J165" s="33"/>
      <c r="K165" s="33"/>
      <c r="L165" s="36"/>
      <c r="M165" s="177"/>
      <c r="N165" s="178"/>
      <c r="O165" s="68"/>
      <c r="P165" s="68"/>
      <c r="Q165" s="68"/>
      <c r="R165" s="68"/>
      <c r="S165" s="68"/>
      <c r="T165" s="69"/>
      <c r="U165" s="31"/>
      <c r="V165" s="31"/>
      <c r="W165" s="31"/>
      <c r="X165" s="31"/>
      <c r="Y165" s="31"/>
      <c r="Z165" s="31"/>
      <c r="AA165" s="31"/>
      <c r="AB165" s="31"/>
      <c r="AC165" s="31"/>
      <c r="AD165" s="31"/>
      <c r="AE165" s="31"/>
      <c r="AT165" s="14" t="s">
        <v>143</v>
      </c>
      <c r="AU165" s="14" t="s">
        <v>78</v>
      </c>
    </row>
    <row r="166" spans="1:65" s="2" customFormat="1" ht="33" customHeight="1">
      <c r="A166" s="31"/>
      <c r="B166" s="32"/>
      <c r="C166" s="161" t="s">
        <v>232</v>
      </c>
      <c r="D166" s="161" t="s">
        <v>135</v>
      </c>
      <c r="E166" s="162" t="s">
        <v>4089</v>
      </c>
      <c r="F166" s="163" t="s">
        <v>4090</v>
      </c>
      <c r="G166" s="164" t="s">
        <v>597</v>
      </c>
      <c r="H166" s="165">
        <v>20</v>
      </c>
      <c r="I166" s="166"/>
      <c r="J166" s="167">
        <f>ROUND(I166*H166,2)</f>
        <v>0</v>
      </c>
      <c r="K166" s="163" t="s">
        <v>139</v>
      </c>
      <c r="L166" s="36"/>
      <c r="M166" s="168" t="s">
        <v>1</v>
      </c>
      <c r="N166" s="169" t="s">
        <v>43</v>
      </c>
      <c r="O166" s="68"/>
      <c r="P166" s="170">
        <f>O166*H166</f>
        <v>0</v>
      </c>
      <c r="Q166" s="170">
        <v>0</v>
      </c>
      <c r="R166" s="170">
        <f>Q166*H166</f>
        <v>0</v>
      </c>
      <c r="S166" s="170">
        <v>0</v>
      </c>
      <c r="T166" s="171">
        <f>S166*H166</f>
        <v>0</v>
      </c>
      <c r="U166" s="31"/>
      <c r="V166" s="31"/>
      <c r="W166" s="31"/>
      <c r="X166" s="31"/>
      <c r="Y166" s="31"/>
      <c r="Z166" s="31"/>
      <c r="AA166" s="31"/>
      <c r="AB166" s="31"/>
      <c r="AC166" s="31"/>
      <c r="AD166" s="31"/>
      <c r="AE166" s="31"/>
      <c r="AR166" s="172" t="s">
        <v>140</v>
      </c>
      <c r="AT166" s="172" t="s">
        <v>135</v>
      </c>
      <c r="AU166" s="172" t="s">
        <v>78</v>
      </c>
      <c r="AY166" s="14" t="s">
        <v>141</v>
      </c>
      <c r="BE166" s="173">
        <f>IF(N166="základní",J166,0)</f>
        <v>0</v>
      </c>
      <c r="BF166" s="173">
        <f>IF(N166="snížená",J166,0)</f>
        <v>0</v>
      </c>
      <c r="BG166" s="173">
        <f>IF(N166="zákl. přenesená",J166,0)</f>
        <v>0</v>
      </c>
      <c r="BH166" s="173">
        <f>IF(N166="sníž. přenesená",J166,0)</f>
        <v>0</v>
      </c>
      <c r="BI166" s="173">
        <f>IF(N166="nulová",J166,0)</f>
        <v>0</v>
      </c>
      <c r="BJ166" s="14" t="s">
        <v>86</v>
      </c>
      <c r="BK166" s="173">
        <f>ROUND(I166*H166,2)</f>
        <v>0</v>
      </c>
      <c r="BL166" s="14" t="s">
        <v>140</v>
      </c>
      <c r="BM166" s="172" t="s">
        <v>4091</v>
      </c>
    </row>
    <row r="167" spans="1:65" s="2" customFormat="1" ht="58.5">
      <c r="A167" s="31"/>
      <c r="B167" s="32"/>
      <c r="C167" s="33"/>
      <c r="D167" s="174" t="s">
        <v>143</v>
      </c>
      <c r="E167" s="33"/>
      <c r="F167" s="175" t="s">
        <v>4092</v>
      </c>
      <c r="G167" s="33"/>
      <c r="H167" s="33"/>
      <c r="I167" s="176"/>
      <c r="J167" s="33"/>
      <c r="K167" s="33"/>
      <c r="L167" s="36"/>
      <c r="M167" s="177"/>
      <c r="N167" s="178"/>
      <c r="O167" s="68"/>
      <c r="P167" s="68"/>
      <c r="Q167" s="68"/>
      <c r="R167" s="68"/>
      <c r="S167" s="68"/>
      <c r="T167" s="69"/>
      <c r="U167" s="31"/>
      <c r="V167" s="31"/>
      <c r="W167" s="31"/>
      <c r="X167" s="31"/>
      <c r="Y167" s="31"/>
      <c r="Z167" s="31"/>
      <c r="AA167" s="31"/>
      <c r="AB167" s="31"/>
      <c r="AC167" s="31"/>
      <c r="AD167" s="31"/>
      <c r="AE167" s="31"/>
      <c r="AT167" s="14" t="s">
        <v>143</v>
      </c>
      <c r="AU167" s="14" t="s">
        <v>78</v>
      </c>
    </row>
    <row r="168" spans="1:65" s="2" customFormat="1" ht="24.2" customHeight="1">
      <c r="A168" s="31"/>
      <c r="B168" s="32"/>
      <c r="C168" s="161" t="s">
        <v>238</v>
      </c>
      <c r="D168" s="161" t="s">
        <v>135</v>
      </c>
      <c r="E168" s="162" t="s">
        <v>4093</v>
      </c>
      <c r="F168" s="163" t="s">
        <v>4094</v>
      </c>
      <c r="G168" s="164" t="s">
        <v>597</v>
      </c>
      <c r="H168" s="165">
        <v>20</v>
      </c>
      <c r="I168" s="166"/>
      <c r="J168" s="167">
        <f>ROUND(I168*H168,2)</f>
        <v>0</v>
      </c>
      <c r="K168" s="163" t="s">
        <v>139</v>
      </c>
      <c r="L168" s="36"/>
      <c r="M168" s="168" t="s">
        <v>1</v>
      </c>
      <c r="N168" s="169" t="s">
        <v>43</v>
      </c>
      <c r="O168" s="68"/>
      <c r="P168" s="170">
        <f>O168*H168</f>
        <v>0</v>
      </c>
      <c r="Q168" s="170">
        <v>0</v>
      </c>
      <c r="R168" s="170">
        <f>Q168*H168</f>
        <v>0</v>
      </c>
      <c r="S168" s="170">
        <v>0</v>
      </c>
      <c r="T168" s="171">
        <f>S168*H168</f>
        <v>0</v>
      </c>
      <c r="U168" s="31"/>
      <c r="V168" s="31"/>
      <c r="W168" s="31"/>
      <c r="X168" s="31"/>
      <c r="Y168" s="31"/>
      <c r="Z168" s="31"/>
      <c r="AA168" s="31"/>
      <c r="AB168" s="31"/>
      <c r="AC168" s="31"/>
      <c r="AD168" s="31"/>
      <c r="AE168" s="31"/>
      <c r="AR168" s="172" t="s">
        <v>140</v>
      </c>
      <c r="AT168" s="172" t="s">
        <v>135</v>
      </c>
      <c r="AU168" s="172" t="s">
        <v>78</v>
      </c>
      <c r="AY168" s="14" t="s">
        <v>141</v>
      </c>
      <c r="BE168" s="173">
        <f>IF(N168="základní",J168,0)</f>
        <v>0</v>
      </c>
      <c r="BF168" s="173">
        <f>IF(N168="snížená",J168,0)</f>
        <v>0</v>
      </c>
      <c r="BG168" s="173">
        <f>IF(N168="zákl. přenesená",J168,0)</f>
        <v>0</v>
      </c>
      <c r="BH168" s="173">
        <f>IF(N168="sníž. přenesená",J168,0)</f>
        <v>0</v>
      </c>
      <c r="BI168" s="173">
        <f>IF(N168="nulová",J168,0)</f>
        <v>0</v>
      </c>
      <c r="BJ168" s="14" t="s">
        <v>86</v>
      </c>
      <c r="BK168" s="173">
        <f>ROUND(I168*H168,2)</f>
        <v>0</v>
      </c>
      <c r="BL168" s="14" t="s">
        <v>140</v>
      </c>
      <c r="BM168" s="172" t="s">
        <v>4095</v>
      </c>
    </row>
    <row r="169" spans="1:65" s="2" customFormat="1" ht="58.5">
      <c r="A169" s="31"/>
      <c r="B169" s="32"/>
      <c r="C169" s="33"/>
      <c r="D169" s="174" t="s">
        <v>143</v>
      </c>
      <c r="E169" s="33"/>
      <c r="F169" s="175" t="s">
        <v>4096</v>
      </c>
      <c r="G169" s="33"/>
      <c r="H169" s="33"/>
      <c r="I169" s="176"/>
      <c r="J169" s="33"/>
      <c r="K169" s="33"/>
      <c r="L169" s="36"/>
      <c r="M169" s="177"/>
      <c r="N169" s="178"/>
      <c r="O169" s="68"/>
      <c r="P169" s="68"/>
      <c r="Q169" s="68"/>
      <c r="R169" s="68"/>
      <c r="S169" s="68"/>
      <c r="T169" s="69"/>
      <c r="U169" s="31"/>
      <c r="V169" s="31"/>
      <c r="W169" s="31"/>
      <c r="X169" s="31"/>
      <c r="Y169" s="31"/>
      <c r="Z169" s="31"/>
      <c r="AA169" s="31"/>
      <c r="AB169" s="31"/>
      <c r="AC169" s="31"/>
      <c r="AD169" s="31"/>
      <c r="AE169" s="31"/>
      <c r="AT169" s="14" t="s">
        <v>143</v>
      </c>
      <c r="AU169" s="14" t="s">
        <v>78</v>
      </c>
    </row>
    <row r="170" spans="1:65" s="2" customFormat="1" ht="33" customHeight="1">
      <c r="A170" s="31"/>
      <c r="B170" s="32"/>
      <c r="C170" s="161" t="s">
        <v>7</v>
      </c>
      <c r="D170" s="161" t="s">
        <v>135</v>
      </c>
      <c r="E170" s="162" t="s">
        <v>4097</v>
      </c>
      <c r="F170" s="163" t="s">
        <v>4098</v>
      </c>
      <c r="G170" s="164" t="s">
        <v>597</v>
      </c>
      <c r="H170" s="165">
        <v>20</v>
      </c>
      <c r="I170" s="166"/>
      <c r="J170" s="167">
        <f>ROUND(I170*H170,2)</f>
        <v>0</v>
      </c>
      <c r="K170" s="163" t="s">
        <v>139</v>
      </c>
      <c r="L170" s="36"/>
      <c r="M170" s="168" t="s">
        <v>1</v>
      </c>
      <c r="N170" s="169" t="s">
        <v>43</v>
      </c>
      <c r="O170" s="68"/>
      <c r="P170" s="170">
        <f>O170*H170</f>
        <v>0</v>
      </c>
      <c r="Q170" s="170">
        <v>0</v>
      </c>
      <c r="R170" s="170">
        <f>Q170*H170</f>
        <v>0</v>
      </c>
      <c r="S170" s="170">
        <v>0</v>
      </c>
      <c r="T170" s="171">
        <f>S170*H170</f>
        <v>0</v>
      </c>
      <c r="U170" s="31"/>
      <c r="V170" s="31"/>
      <c r="W170" s="31"/>
      <c r="X170" s="31"/>
      <c r="Y170" s="31"/>
      <c r="Z170" s="31"/>
      <c r="AA170" s="31"/>
      <c r="AB170" s="31"/>
      <c r="AC170" s="31"/>
      <c r="AD170" s="31"/>
      <c r="AE170" s="31"/>
      <c r="AR170" s="172" t="s">
        <v>140</v>
      </c>
      <c r="AT170" s="172" t="s">
        <v>135</v>
      </c>
      <c r="AU170" s="172" t="s">
        <v>78</v>
      </c>
      <c r="AY170" s="14" t="s">
        <v>141</v>
      </c>
      <c r="BE170" s="173">
        <f>IF(N170="základní",J170,0)</f>
        <v>0</v>
      </c>
      <c r="BF170" s="173">
        <f>IF(N170="snížená",J170,0)</f>
        <v>0</v>
      </c>
      <c r="BG170" s="173">
        <f>IF(N170="zákl. přenesená",J170,0)</f>
        <v>0</v>
      </c>
      <c r="BH170" s="173">
        <f>IF(N170="sníž. přenesená",J170,0)</f>
        <v>0</v>
      </c>
      <c r="BI170" s="173">
        <f>IF(N170="nulová",J170,0)</f>
        <v>0</v>
      </c>
      <c r="BJ170" s="14" t="s">
        <v>86</v>
      </c>
      <c r="BK170" s="173">
        <f>ROUND(I170*H170,2)</f>
        <v>0</v>
      </c>
      <c r="BL170" s="14" t="s">
        <v>140</v>
      </c>
      <c r="BM170" s="172" t="s">
        <v>4099</v>
      </c>
    </row>
    <row r="171" spans="1:65" s="2" customFormat="1" ht="58.5">
      <c r="A171" s="31"/>
      <c r="B171" s="32"/>
      <c r="C171" s="33"/>
      <c r="D171" s="174" t="s">
        <v>143</v>
      </c>
      <c r="E171" s="33"/>
      <c r="F171" s="175" t="s">
        <v>4100</v>
      </c>
      <c r="G171" s="33"/>
      <c r="H171" s="33"/>
      <c r="I171" s="176"/>
      <c r="J171" s="33"/>
      <c r="K171" s="33"/>
      <c r="L171" s="36"/>
      <c r="M171" s="177"/>
      <c r="N171" s="178"/>
      <c r="O171" s="68"/>
      <c r="P171" s="68"/>
      <c r="Q171" s="68"/>
      <c r="R171" s="68"/>
      <c r="S171" s="68"/>
      <c r="T171" s="69"/>
      <c r="U171" s="31"/>
      <c r="V171" s="31"/>
      <c r="W171" s="31"/>
      <c r="X171" s="31"/>
      <c r="Y171" s="31"/>
      <c r="Z171" s="31"/>
      <c r="AA171" s="31"/>
      <c r="AB171" s="31"/>
      <c r="AC171" s="31"/>
      <c r="AD171" s="31"/>
      <c r="AE171" s="31"/>
      <c r="AT171" s="14" t="s">
        <v>143</v>
      </c>
      <c r="AU171" s="14" t="s">
        <v>78</v>
      </c>
    </row>
    <row r="172" spans="1:65" s="2" customFormat="1" ht="24.2" customHeight="1">
      <c r="A172" s="31"/>
      <c r="B172" s="32"/>
      <c r="C172" s="161" t="s">
        <v>249</v>
      </c>
      <c r="D172" s="161" t="s">
        <v>135</v>
      </c>
      <c r="E172" s="162" t="s">
        <v>4101</v>
      </c>
      <c r="F172" s="163" t="s">
        <v>4102</v>
      </c>
      <c r="G172" s="164" t="s">
        <v>4021</v>
      </c>
      <c r="H172" s="223">
        <v>0.01</v>
      </c>
      <c r="I172" s="166"/>
      <c r="J172" s="167">
        <f>ROUND(I172*H172,2)</f>
        <v>0</v>
      </c>
      <c r="K172" s="163" t="s">
        <v>139</v>
      </c>
      <c r="L172" s="36"/>
      <c r="M172" s="168" t="s">
        <v>1</v>
      </c>
      <c r="N172" s="169" t="s">
        <v>43</v>
      </c>
      <c r="O172" s="68"/>
      <c r="P172" s="170">
        <f>O172*H172</f>
        <v>0</v>
      </c>
      <c r="Q172" s="170">
        <v>0</v>
      </c>
      <c r="R172" s="170">
        <f>Q172*H172</f>
        <v>0</v>
      </c>
      <c r="S172" s="170">
        <v>0</v>
      </c>
      <c r="T172" s="171">
        <f>S172*H172</f>
        <v>0</v>
      </c>
      <c r="U172" s="31"/>
      <c r="V172" s="31"/>
      <c r="W172" s="31"/>
      <c r="X172" s="31"/>
      <c r="Y172" s="31"/>
      <c r="Z172" s="31"/>
      <c r="AA172" s="31"/>
      <c r="AB172" s="31"/>
      <c r="AC172" s="31"/>
      <c r="AD172" s="31"/>
      <c r="AE172" s="31"/>
      <c r="AR172" s="172" t="s">
        <v>140</v>
      </c>
      <c r="AT172" s="172" t="s">
        <v>135</v>
      </c>
      <c r="AU172" s="172" t="s">
        <v>78</v>
      </c>
      <c r="AY172" s="14" t="s">
        <v>141</v>
      </c>
      <c r="BE172" s="173">
        <f>IF(N172="základní",J172,0)</f>
        <v>0</v>
      </c>
      <c r="BF172" s="173">
        <f>IF(N172="snížená",J172,0)</f>
        <v>0</v>
      </c>
      <c r="BG172" s="173">
        <f>IF(N172="zákl. přenesená",J172,0)</f>
        <v>0</v>
      </c>
      <c r="BH172" s="173">
        <f>IF(N172="sníž. přenesená",J172,0)</f>
        <v>0</v>
      </c>
      <c r="BI172" s="173">
        <f>IF(N172="nulová",J172,0)</f>
        <v>0</v>
      </c>
      <c r="BJ172" s="14" t="s">
        <v>86</v>
      </c>
      <c r="BK172" s="173">
        <f>ROUND(I172*H172,2)</f>
        <v>0</v>
      </c>
      <c r="BL172" s="14" t="s">
        <v>140</v>
      </c>
      <c r="BM172" s="172" t="s">
        <v>4103</v>
      </c>
    </row>
    <row r="173" spans="1:65" s="2" customFormat="1" ht="58.5">
      <c r="A173" s="31"/>
      <c r="B173" s="32"/>
      <c r="C173" s="33"/>
      <c r="D173" s="174" t="s">
        <v>143</v>
      </c>
      <c r="E173" s="33"/>
      <c r="F173" s="175" t="s">
        <v>4104</v>
      </c>
      <c r="G173" s="33"/>
      <c r="H173" s="33"/>
      <c r="I173" s="176"/>
      <c r="J173" s="33"/>
      <c r="K173" s="33"/>
      <c r="L173" s="36"/>
      <c r="M173" s="177"/>
      <c r="N173" s="178"/>
      <c r="O173" s="68"/>
      <c r="P173" s="68"/>
      <c r="Q173" s="68"/>
      <c r="R173" s="68"/>
      <c r="S173" s="68"/>
      <c r="T173" s="69"/>
      <c r="U173" s="31"/>
      <c r="V173" s="31"/>
      <c r="W173" s="31"/>
      <c r="X173" s="31"/>
      <c r="Y173" s="31"/>
      <c r="Z173" s="31"/>
      <c r="AA173" s="31"/>
      <c r="AB173" s="31"/>
      <c r="AC173" s="31"/>
      <c r="AD173" s="31"/>
      <c r="AE173" s="31"/>
      <c r="AT173" s="14" t="s">
        <v>143</v>
      </c>
      <c r="AU173" s="14" t="s">
        <v>78</v>
      </c>
    </row>
    <row r="174" spans="1:65" s="2" customFormat="1" ht="48.75">
      <c r="A174" s="31"/>
      <c r="B174" s="32"/>
      <c r="C174" s="33"/>
      <c r="D174" s="174" t="s">
        <v>224</v>
      </c>
      <c r="E174" s="33"/>
      <c r="F174" s="179" t="s">
        <v>4052</v>
      </c>
      <c r="G174" s="33"/>
      <c r="H174" s="33"/>
      <c r="I174" s="176"/>
      <c r="J174" s="33"/>
      <c r="K174" s="33"/>
      <c r="L174" s="36"/>
      <c r="M174" s="177"/>
      <c r="N174" s="178"/>
      <c r="O174" s="68"/>
      <c r="P174" s="68"/>
      <c r="Q174" s="68"/>
      <c r="R174" s="68"/>
      <c r="S174" s="68"/>
      <c r="T174" s="69"/>
      <c r="U174" s="31"/>
      <c r="V174" s="31"/>
      <c r="W174" s="31"/>
      <c r="X174" s="31"/>
      <c r="Y174" s="31"/>
      <c r="Z174" s="31"/>
      <c r="AA174" s="31"/>
      <c r="AB174" s="31"/>
      <c r="AC174" s="31"/>
      <c r="AD174" s="31"/>
      <c r="AE174" s="31"/>
      <c r="AT174" s="14" t="s">
        <v>224</v>
      </c>
      <c r="AU174" s="14" t="s">
        <v>78</v>
      </c>
    </row>
    <row r="175" spans="1:65" s="2" customFormat="1" ht="24.2" customHeight="1">
      <c r="A175" s="31"/>
      <c r="B175" s="32"/>
      <c r="C175" s="161" t="s">
        <v>255</v>
      </c>
      <c r="D175" s="161" t="s">
        <v>135</v>
      </c>
      <c r="E175" s="162" t="s">
        <v>4105</v>
      </c>
      <c r="F175" s="163" t="s">
        <v>4106</v>
      </c>
      <c r="G175" s="164" t="s">
        <v>4021</v>
      </c>
      <c r="H175" s="223">
        <v>0.1</v>
      </c>
      <c r="I175" s="166"/>
      <c r="J175" s="167">
        <f>ROUND(I175*H175,2)</f>
        <v>0</v>
      </c>
      <c r="K175" s="163" t="s">
        <v>139</v>
      </c>
      <c r="L175" s="36"/>
      <c r="M175" s="168" t="s">
        <v>1</v>
      </c>
      <c r="N175" s="169" t="s">
        <v>43</v>
      </c>
      <c r="O175" s="68"/>
      <c r="P175" s="170">
        <f>O175*H175</f>
        <v>0</v>
      </c>
      <c r="Q175" s="170">
        <v>0</v>
      </c>
      <c r="R175" s="170">
        <f>Q175*H175</f>
        <v>0</v>
      </c>
      <c r="S175" s="170">
        <v>0</v>
      </c>
      <c r="T175" s="171">
        <f>S175*H175</f>
        <v>0</v>
      </c>
      <c r="U175" s="31"/>
      <c r="V175" s="31"/>
      <c r="W175" s="31"/>
      <c r="X175" s="31"/>
      <c r="Y175" s="31"/>
      <c r="Z175" s="31"/>
      <c r="AA175" s="31"/>
      <c r="AB175" s="31"/>
      <c r="AC175" s="31"/>
      <c r="AD175" s="31"/>
      <c r="AE175" s="31"/>
      <c r="AR175" s="172" t="s">
        <v>140</v>
      </c>
      <c r="AT175" s="172" t="s">
        <v>135</v>
      </c>
      <c r="AU175" s="172" t="s">
        <v>78</v>
      </c>
      <c r="AY175" s="14" t="s">
        <v>141</v>
      </c>
      <c r="BE175" s="173">
        <f>IF(N175="základní",J175,0)</f>
        <v>0</v>
      </c>
      <c r="BF175" s="173">
        <f>IF(N175="snížená",J175,0)</f>
        <v>0</v>
      </c>
      <c r="BG175" s="173">
        <f>IF(N175="zákl. přenesená",J175,0)</f>
        <v>0</v>
      </c>
      <c r="BH175" s="173">
        <f>IF(N175="sníž. přenesená",J175,0)</f>
        <v>0</v>
      </c>
      <c r="BI175" s="173">
        <f>IF(N175="nulová",J175,0)</f>
        <v>0</v>
      </c>
      <c r="BJ175" s="14" t="s">
        <v>86</v>
      </c>
      <c r="BK175" s="173">
        <f>ROUND(I175*H175,2)</f>
        <v>0</v>
      </c>
      <c r="BL175" s="14" t="s">
        <v>140</v>
      </c>
      <c r="BM175" s="172" t="s">
        <v>4107</v>
      </c>
    </row>
    <row r="176" spans="1:65" s="2" customFormat="1">
      <c r="A176" s="31"/>
      <c r="B176" s="32"/>
      <c r="C176" s="33"/>
      <c r="D176" s="174" t="s">
        <v>143</v>
      </c>
      <c r="E176" s="33"/>
      <c r="F176" s="175" t="s">
        <v>4106</v>
      </c>
      <c r="G176" s="33"/>
      <c r="H176" s="33"/>
      <c r="I176" s="176"/>
      <c r="J176" s="33"/>
      <c r="K176" s="33"/>
      <c r="L176" s="36"/>
      <c r="M176" s="177"/>
      <c r="N176" s="178"/>
      <c r="O176" s="68"/>
      <c r="P176" s="68"/>
      <c r="Q176" s="68"/>
      <c r="R176" s="68"/>
      <c r="S176" s="68"/>
      <c r="T176" s="69"/>
      <c r="U176" s="31"/>
      <c r="V176" s="31"/>
      <c r="W176" s="31"/>
      <c r="X176" s="31"/>
      <c r="Y176" s="31"/>
      <c r="Z176" s="31"/>
      <c r="AA176" s="31"/>
      <c r="AB176" s="31"/>
      <c r="AC176" s="31"/>
      <c r="AD176" s="31"/>
      <c r="AE176" s="31"/>
      <c r="AT176" s="14" t="s">
        <v>143</v>
      </c>
      <c r="AU176" s="14" t="s">
        <v>78</v>
      </c>
    </row>
    <row r="177" spans="1:65" s="2" customFormat="1" ht="48.75">
      <c r="A177" s="31"/>
      <c r="B177" s="32"/>
      <c r="C177" s="33"/>
      <c r="D177" s="174" t="s">
        <v>224</v>
      </c>
      <c r="E177" s="33"/>
      <c r="F177" s="179" t="s">
        <v>4052</v>
      </c>
      <c r="G177" s="33"/>
      <c r="H177" s="33"/>
      <c r="I177" s="176"/>
      <c r="J177" s="33"/>
      <c r="K177" s="33"/>
      <c r="L177" s="36"/>
      <c r="M177" s="177"/>
      <c r="N177" s="178"/>
      <c r="O177" s="68"/>
      <c r="P177" s="68"/>
      <c r="Q177" s="68"/>
      <c r="R177" s="68"/>
      <c r="S177" s="68"/>
      <c r="T177" s="69"/>
      <c r="U177" s="31"/>
      <c r="V177" s="31"/>
      <c r="W177" s="31"/>
      <c r="X177" s="31"/>
      <c r="Y177" s="31"/>
      <c r="Z177" s="31"/>
      <c r="AA177" s="31"/>
      <c r="AB177" s="31"/>
      <c r="AC177" s="31"/>
      <c r="AD177" s="31"/>
      <c r="AE177" s="31"/>
      <c r="AT177" s="14" t="s">
        <v>224</v>
      </c>
      <c r="AU177" s="14" t="s">
        <v>78</v>
      </c>
    </row>
    <row r="178" spans="1:65" s="2" customFormat="1" ht="66.75" customHeight="1">
      <c r="A178" s="31"/>
      <c r="B178" s="32"/>
      <c r="C178" s="161" t="s">
        <v>260</v>
      </c>
      <c r="D178" s="161" t="s">
        <v>135</v>
      </c>
      <c r="E178" s="162" t="s">
        <v>4108</v>
      </c>
      <c r="F178" s="163" t="s">
        <v>4109</v>
      </c>
      <c r="G178" s="164" t="s">
        <v>4021</v>
      </c>
      <c r="H178" s="223">
        <v>0.04</v>
      </c>
      <c r="I178" s="166"/>
      <c r="J178" s="167">
        <f>ROUND(I178*H178,2)</f>
        <v>0</v>
      </c>
      <c r="K178" s="163" t="s">
        <v>139</v>
      </c>
      <c r="L178" s="36"/>
      <c r="M178" s="168" t="s">
        <v>1</v>
      </c>
      <c r="N178" s="169" t="s">
        <v>43</v>
      </c>
      <c r="O178" s="68"/>
      <c r="P178" s="170">
        <f>O178*H178</f>
        <v>0</v>
      </c>
      <c r="Q178" s="170">
        <v>0</v>
      </c>
      <c r="R178" s="170">
        <f>Q178*H178</f>
        <v>0</v>
      </c>
      <c r="S178" s="170">
        <v>0</v>
      </c>
      <c r="T178" s="171">
        <f>S178*H178</f>
        <v>0</v>
      </c>
      <c r="U178" s="31"/>
      <c r="V178" s="31"/>
      <c r="W178" s="31"/>
      <c r="X178" s="31"/>
      <c r="Y178" s="31"/>
      <c r="Z178" s="31"/>
      <c r="AA178" s="31"/>
      <c r="AB178" s="31"/>
      <c r="AC178" s="31"/>
      <c r="AD178" s="31"/>
      <c r="AE178" s="31"/>
      <c r="AR178" s="172" t="s">
        <v>140</v>
      </c>
      <c r="AT178" s="172" t="s">
        <v>135</v>
      </c>
      <c r="AU178" s="172" t="s">
        <v>78</v>
      </c>
      <c r="AY178" s="14" t="s">
        <v>141</v>
      </c>
      <c r="BE178" s="173">
        <f>IF(N178="základní",J178,0)</f>
        <v>0</v>
      </c>
      <c r="BF178" s="173">
        <f>IF(N178="snížená",J178,0)</f>
        <v>0</v>
      </c>
      <c r="BG178" s="173">
        <f>IF(N178="zákl. přenesená",J178,0)</f>
        <v>0</v>
      </c>
      <c r="BH178" s="173">
        <f>IF(N178="sníž. přenesená",J178,0)</f>
        <v>0</v>
      </c>
      <c r="BI178" s="173">
        <f>IF(N178="nulová",J178,0)</f>
        <v>0</v>
      </c>
      <c r="BJ178" s="14" t="s">
        <v>86</v>
      </c>
      <c r="BK178" s="173">
        <f>ROUND(I178*H178,2)</f>
        <v>0</v>
      </c>
      <c r="BL178" s="14" t="s">
        <v>140</v>
      </c>
      <c r="BM178" s="172" t="s">
        <v>4110</v>
      </c>
    </row>
    <row r="179" spans="1:65" s="2" customFormat="1" ht="39">
      <c r="A179" s="31"/>
      <c r="B179" s="32"/>
      <c r="C179" s="33"/>
      <c r="D179" s="174" t="s">
        <v>143</v>
      </c>
      <c r="E179" s="33"/>
      <c r="F179" s="175" t="s">
        <v>4109</v>
      </c>
      <c r="G179" s="33"/>
      <c r="H179" s="33"/>
      <c r="I179" s="176"/>
      <c r="J179" s="33"/>
      <c r="K179" s="33"/>
      <c r="L179" s="36"/>
      <c r="M179" s="177"/>
      <c r="N179" s="178"/>
      <c r="O179" s="68"/>
      <c r="P179" s="68"/>
      <c r="Q179" s="68"/>
      <c r="R179" s="68"/>
      <c r="S179" s="68"/>
      <c r="T179" s="69"/>
      <c r="U179" s="31"/>
      <c r="V179" s="31"/>
      <c r="W179" s="31"/>
      <c r="X179" s="31"/>
      <c r="Y179" s="31"/>
      <c r="Z179" s="31"/>
      <c r="AA179" s="31"/>
      <c r="AB179" s="31"/>
      <c r="AC179" s="31"/>
      <c r="AD179" s="31"/>
      <c r="AE179" s="31"/>
      <c r="AT179" s="14" t="s">
        <v>143</v>
      </c>
      <c r="AU179" s="14" t="s">
        <v>78</v>
      </c>
    </row>
    <row r="180" spans="1:65" s="2" customFormat="1" ht="48.75">
      <c r="A180" s="31"/>
      <c r="B180" s="32"/>
      <c r="C180" s="33"/>
      <c r="D180" s="174" t="s">
        <v>224</v>
      </c>
      <c r="E180" s="33"/>
      <c r="F180" s="179" t="s">
        <v>4023</v>
      </c>
      <c r="G180" s="33"/>
      <c r="H180" s="33"/>
      <c r="I180" s="176"/>
      <c r="J180" s="33"/>
      <c r="K180" s="33"/>
      <c r="L180" s="36"/>
      <c r="M180" s="177"/>
      <c r="N180" s="178"/>
      <c r="O180" s="68"/>
      <c r="P180" s="68"/>
      <c r="Q180" s="68"/>
      <c r="R180" s="68"/>
      <c r="S180" s="68"/>
      <c r="T180" s="69"/>
      <c r="U180" s="31"/>
      <c r="V180" s="31"/>
      <c r="W180" s="31"/>
      <c r="X180" s="31"/>
      <c r="Y180" s="31"/>
      <c r="Z180" s="31"/>
      <c r="AA180" s="31"/>
      <c r="AB180" s="31"/>
      <c r="AC180" s="31"/>
      <c r="AD180" s="31"/>
      <c r="AE180" s="31"/>
      <c r="AT180" s="14" t="s">
        <v>224</v>
      </c>
      <c r="AU180" s="14" t="s">
        <v>78</v>
      </c>
    </row>
    <row r="181" spans="1:65" s="2" customFormat="1" ht="66.75" customHeight="1">
      <c r="A181" s="31"/>
      <c r="B181" s="32"/>
      <c r="C181" s="161" t="s">
        <v>265</v>
      </c>
      <c r="D181" s="161" t="s">
        <v>135</v>
      </c>
      <c r="E181" s="162" t="s">
        <v>4111</v>
      </c>
      <c r="F181" s="163" t="s">
        <v>4112</v>
      </c>
      <c r="G181" s="164" t="s">
        <v>4021</v>
      </c>
      <c r="H181" s="223">
        <v>0.03</v>
      </c>
      <c r="I181" s="166"/>
      <c r="J181" s="167">
        <f>ROUND(I181*H181,2)</f>
        <v>0</v>
      </c>
      <c r="K181" s="163" t="s">
        <v>139</v>
      </c>
      <c r="L181" s="36"/>
      <c r="M181" s="168" t="s">
        <v>1</v>
      </c>
      <c r="N181" s="169" t="s">
        <v>43</v>
      </c>
      <c r="O181" s="68"/>
      <c r="P181" s="170">
        <f>O181*H181</f>
        <v>0</v>
      </c>
      <c r="Q181" s="170">
        <v>0</v>
      </c>
      <c r="R181" s="170">
        <f>Q181*H181</f>
        <v>0</v>
      </c>
      <c r="S181" s="170">
        <v>0</v>
      </c>
      <c r="T181" s="171">
        <f>S181*H181</f>
        <v>0</v>
      </c>
      <c r="U181" s="31"/>
      <c r="V181" s="31"/>
      <c r="W181" s="31"/>
      <c r="X181" s="31"/>
      <c r="Y181" s="31"/>
      <c r="Z181" s="31"/>
      <c r="AA181" s="31"/>
      <c r="AB181" s="31"/>
      <c r="AC181" s="31"/>
      <c r="AD181" s="31"/>
      <c r="AE181" s="31"/>
      <c r="AR181" s="172" t="s">
        <v>140</v>
      </c>
      <c r="AT181" s="172" t="s">
        <v>135</v>
      </c>
      <c r="AU181" s="172" t="s">
        <v>78</v>
      </c>
      <c r="AY181" s="14" t="s">
        <v>141</v>
      </c>
      <c r="BE181" s="173">
        <f>IF(N181="základní",J181,0)</f>
        <v>0</v>
      </c>
      <c r="BF181" s="173">
        <f>IF(N181="snížená",J181,0)</f>
        <v>0</v>
      </c>
      <c r="BG181" s="173">
        <f>IF(N181="zákl. přenesená",J181,0)</f>
        <v>0</v>
      </c>
      <c r="BH181" s="173">
        <f>IF(N181="sníž. přenesená",J181,0)</f>
        <v>0</v>
      </c>
      <c r="BI181" s="173">
        <f>IF(N181="nulová",J181,0)</f>
        <v>0</v>
      </c>
      <c r="BJ181" s="14" t="s">
        <v>86</v>
      </c>
      <c r="BK181" s="173">
        <f>ROUND(I181*H181,2)</f>
        <v>0</v>
      </c>
      <c r="BL181" s="14" t="s">
        <v>140</v>
      </c>
      <c r="BM181" s="172" t="s">
        <v>4113</v>
      </c>
    </row>
    <row r="182" spans="1:65" s="2" customFormat="1" ht="39">
      <c r="A182" s="31"/>
      <c r="B182" s="32"/>
      <c r="C182" s="33"/>
      <c r="D182" s="174" t="s">
        <v>143</v>
      </c>
      <c r="E182" s="33"/>
      <c r="F182" s="175" t="s">
        <v>4112</v>
      </c>
      <c r="G182" s="33"/>
      <c r="H182" s="33"/>
      <c r="I182" s="176"/>
      <c r="J182" s="33"/>
      <c r="K182" s="33"/>
      <c r="L182" s="36"/>
      <c r="M182" s="177"/>
      <c r="N182" s="178"/>
      <c r="O182" s="68"/>
      <c r="P182" s="68"/>
      <c r="Q182" s="68"/>
      <c r="R182" s="68"/>
      <c r="S182" s="68"/>
      <c r="T182" s="69"/>
      <c r="U182" s="31"/>
      <c r="V182" s="31"/>
      <c r="W182" s="31"/>
      <c r="X182" s="31"/>
      <c r="Y182" s="31"/>
      <c r="Z182" s="31"/>
      <c r="AA182" s="31"/>
      <c r="AB182" s="31"/>
      <c r="AC182" s="31"/>
      <c r="AD182" s="31"/>
      <c r="AE182" s="31"/>
      <c r="AT182" s="14" t="s">
        <v>143</v>
      </c>
      <c r="AU182" s="14" t="s">
        <v>78</v>
      </c>
    </row>
    <row r="183" spans="1:65" s="2" customFormat="1" ht="48.75">
      <c r="A183" s="31"/>
      <c r="B183" s="32"/>
      <c r="C183" s="33"/>
      <c r="D183" s="174" t="s">
        <v>224</v>
      </c>
      <c r="E183" s="33"/>
      <c r="F183" s="179" t="s">
        <v>4023</v>
      </c>
      <c r="G183" s="33"/>
      <c r="H183" s="33"/>
      <c r="I183" s="176"/>
      <c r="J183" s="33"/>
      <c r="K183" s="33"/>
      <c r="L183" s="36"/>
      <c r="M183" s="177"/>
      <c r="N183" s="178"/>
      <c r="O183" s="68"/>
      <c r="P183" s="68"/>
      <c r="Q183" s="68"/>
      <c r="R183" s="68"/>
      <c r="S183" s="68"/>
      <c r="T183" s="69"/>
      <c r="U183" s="31"/>
      <c r="V183" s="31"/>
      <c r="W183" s="31"/>
      <c r="X183" s="31"/>
      <c r="Y183" s="31"/>
      <c r="Z183" s="31"/>
      <c r="AA183" s="31"/>
      <c r="AB183" s="31"/>
      <c r="AC183" s="31"/>
      <c r="AD183" s="31"/>
      <c r="AE183" s="31"/>
      <c r="AT183" s="14" t="s">
        <v>224</v>
      </c>
      <c r="AU183" s="14" t="s">
        <v>78</v>
      </c>
    </row>
    <row r="184" spans="1:65" s="2" customFormat="1" ht="16.5" customHeight="1">
      <c r="A184" s="31"/>
      <c r="B184" s="32"/>
      <c r="C184" s="161" t="s">
        <v>270</v>
      </c>
      <c r="D184" s="161" t="s">
        <v>135</v>
      </c>
      <c r="E184" s="162" t="s">
        <v>4114</v>
      </c>
      <c r="F184" s="163" t="s">
        <v>4115</v>
      </c>
      <c r="G184" s="164" t="s">
        <v>4021</v>
      </c>
      <c r="H184" s="223">
        <v>0.1</v>
      </c>
      <c r="I184" s="166"/>
      <c r="J184" s="167">
        <f>ROUND(I184*H184,2)</f>
        <v>0</v>
      </c>
      <c r="K184" s="163" t="s">
        <v>139</v>
      </c>
      <c r="L184" s="36"/>
      <c r="M184" s="168" t="s">
        <v>1</v>
      </c>
      <c r="N184" s="169" t="s">
        <v>43</v>
      </c>
      <c r="O184" s="68"/>
      <c r="P184" s="170">
        <f>O184*H184</f>
        <v>0</v>
      </c>
      <c r="Q184" s="170">
        <v>0</v>
      </c>
      <c r="R184" s="170">
        <f>Q184*H184</f>
        <v>0</v>
      </c>
      <c r="S184" s="170">
        <v>0</v>
      </c>
      <c r="T184" s="171">
        <f>S184*H184</f>
        <v>0</v>
      </c>
      <c r="U184" s="31"/>
      <c r="V184" s="31"/>
      <c r="W184" s="31"/>
      <c r="X184" s="31"/>
      <c r="Y184" s="31"/>
      <c r="Z184" s="31"/>
      <c r="AA184" s="31"/>
      <c r="AB184" s="31"/>
      <c r="AC184" s="31"/>
      <c r="AD184" s="31"/>
      <c r="AE184" s="31"/>
      <c r="AR184" s="172" t="s">
        <v>140</v>
      </c>
      <c r="AT184" s="172" t="s">
        <v>135</v>
      </c>
      <c r="AU184" s="172" t="s">
        <v>78</v>
      </c>
      <c r="AY184" s="14" t="s">
        <v>141</v>
      </c>
      <c r="BE184" s="173">
        <f>IF(N184="základní",J184,0)</f>
        <v>0</v>
      </c>
      <c r="BF184" s="173">
        <f>IF(N184="snížená",J184,0)</f>
        <v>0</v>
      </c>
      <c r="BG184" s="173">
        <f>IF(N184="zákl. přenesená",J184,0)</f>
        <v>0</v>
      </c>
      <c r="BH184" s="173">
        <f>IF(N184="sníž. přenesená",J184,0)</f>
        <v>0</v>
      </c>
      <c r="BI184" s="173">
        <f>IF(N184="nulová",J184,0)</f>
        <v>0</v>
      </c>
      <c r="BJ184" s="14" t="s">
        <v>86</v>
      </c>
      <c r="BK184" s="173">
        <f>ROUND(I184*H184,2)</f>
        <v>0</v>
      </c>
      <c r="BL184" s="14" t="s">
        <v>140</v>
      </c>
      <c r="BM184" s="172" t="s">
        <v>4116</v>
      </c>
    </row>
    <row r="185" spans="1:65" s="2" customFormat="1">
      <c r="A185" s="31"/>
      <c r="B185" s="32"/>
      <c r="C185" s="33"/>
      <c r="D185" s="174" t="s">
        <v>143</v>
      </c>
      <c r="E185" s="33"/>
      <c r="F185" s="175" t="s">
        <v>4115</v>
      </c>
      <c r="G185" s="33"/>
      <c r="H185" s="33"/>
      <c r="I185" s="176"/>
      <c r="J185" s="33"/>
      <c r="K185" s="33"/>
      <c r="L185" s="36"/>
      <c r="M185" s="177"/>
      <c r="N185" s="178"/>
      <c r="O185" s="68"/>
      <c r="P185" s="68"/>
      <c r="Q185" s="68"/>
      <c r="R185" s="68"/>
      <c r="S185" s="68"/>
      <c r="T185" s="69"/>
      <c r="U185" s="31"/>
      <c r="V185" s="31"/>
      <c r="W185" s="31"/>
      <c r="X185" s="31"/>
      <c r="Y185" s="31"/>
      <c r="Z185" s="31"/>
      <c r="AA185" s="31"/>
      <c r="AB185" s="31"/>
      <c r="AC185" s="31"/>
      <c r="AD185" s="31"/>
      <c r="AE185" s="31"/>
      <c r="AT185" s="14" t="s">
        <v>143</v>
      </c>
      <c r="AU185" s="14" t="s">
        <v>78</v>
      </c>
    </row>
    <row r="186" spans="1:65" s="2" customFormat="1" ht="48.75">
      <c r="A186" s="31"/>
      <c r="B186" s="32"/>
      <c r="C186" s="33"/>
      <c r="D186" s="174" t="s">
        <v>224</v>
      </c>
      <c r="E186" s="33"/>
      <c r="F186" s="179" t="s">
        <v>4052</v>
      </c>
      <c r="G186" s="33"/>
      <c r="H186" s="33"/>
      <c r="I186" s="176"/>
      <c r="J186" s="33"/>
      <c r="K186" s="33"/>
      <c r="L186" s="36"/>
      <c r="M186" s="177"/>
      <c r="N186" s="178"/>
      <c r="O186" s="68"/>
      <c r="P186" s="68"/>
      <c r="Q186" s="68"/>
      <c r="R186" s="68"/>
      <c r="S186" s="68"/>
      <c r="T186" s="69"/>
      <c r="U186" s="31"/>
      <c r="V186" s="31"/>
      <c r="W186" s="31"/>
      <c r="X186" s="31"/>
      <c r="Y186" s="31"/>
      <c r="Z186" s="31"/>
      <c r="AA186" s="31"/>
      <c r="AB186" s="31"/>
      <c r="AC186" s="31"/>
      <c r="AD186" s="31"/>
      <c r="AE186" s="31"/>
      <c r="AT186" s="14" t="s">
        <v>224</v>
      </c>
      <c r="AU186" s="14" t="s">
        <v>78</v>
      </c>
    </row>
    <row r="187" spans="1:65" s="2" customFormat="1" ht="37.9" customHeight="1">
      <c r="A187" s="31"/>
      <c r="B187" s="32"/>
      <c r="C187" s="161" t="s">
        <v>275</v>
      </c>
      <c r="D187" s="161" t="s">
        <v>135</v>
      </c>
      <c r="E187" s="162" t="s">
        <v>4117</v>
      </c>
      <c r="F187" s="163" t="s">
        <v>4118</v>
      </c>
      <c r="G187" s="164" t="s">
        <v>4021</v>
      </c>
      <c r="H187" s="223">
        <v>0.05</v>
      </c>
      <c r="I187" s="166"/>
      <c r="J187" s="167">
        <f>ROUND(I187*H187,2)</f>
        <v>0</v>
      </c>
      <c r="K187" s="163" t="s">
        <v>139</v>
      </c>
      <c r="L187" s="36"/>
      <c r="M187" s="168" t="s">
        <v>1</v>
      </c>
      <c r="N187" s="169" t="s">
        <v>43</v>
      </c>
      <c r="O187" s="68"/>
      <c r="P187" s="170">
        <f>O187*H187</f>
        <v>0</v>
      </c>
      <c r="Q187" s="170">
        <v>0</v>
      </c>
      <c r="R187" s="170">
        <f>Q187*H187</f>
        <v>0</v>
      </c>
      <c r="S187" s="170">
        <v>0</v>
      </c>
      <c r="T187" s="171">
        <f>S187*H187</f>
        <v>0</v>
      </c>
      <c r="U187" s="31"/>
      <c r="V187" s="31"/>
      <c r="W187" s="31"/>
      <c r="X187" s="31"/>
      <c r="Y187" s="31"/>
      <c r="Z187" s="31"/>
      <c r="AA187" s="31"/>
      <c r="AB187" s="31"/>
      <c r="AC187" s="31"/>
      <c r="AD187" s="31"/>
      <c r="AE187" s="31"/>
      <c r="AR187" s="172" t="s">
        <v>140</v>
      </c>
      <c r="AT187" s="172" t="s">
        <v>135</v>
      </c>
      <c r="AU187" s="172" t="s">
        <v>78</v>
      </c>
      <c r="AY187" s="14" t="s">
        <v>141</v>
      </c>
      <c r="BE187" s="173">
        <f>IF(N187="základní",J187,0)</f>
        <v>0</v>
      </c>
      <c r="BF187" s="173">
        <f>IF(N187="snížená",J187,0)</f>
        <v>0</v>
      </c>
      <c r="BG187" s="173">
        <f>IF(N187="zákl. přenesená",J187,0)</f>
        <v>0</v>
      </c>
      <c r="BH187" s="173">
        <f>IF(N187="sníž. přenesená",J187,0)</f>
        <v>0</v>
      </c>
      <c r="BI187" s="173">
        <f>IF(N187="nulová",J187,0)</f>
        <v>0</v>
      </c>
      <c r="BJ187" s="14" t="s">
        <v>86</v>
      </c>
      <c r="BK187" s="173">
        <f>ROUND(I187*H187,2)</f>
        <v>0</v>
      </c>
      <c r="BL187" s="14" t="s">
        <v>140</v>
      </c>
      <c r="BM187" s="172" t="s">
        <v>4119</v>
      </c>
    </row>
    <row r="188" spans="1:65" s="2" customFormat="1" ht="29.25">
      <c r="A188" s="31"/>
      <c r="B188" s="32"/>
      <c r="C188" s="33"/>
      <c r="D188" s="174" t="s">
        <v>143</v>
      </c>
      <c r="E188" s="33"/>
      <c r="F188" s="175" t="s">
        <v>4118</v>
      </c>
      <c r="G188" s="33"/>
      <c r="H188" s="33"/>
      <c r="I188" s="176"/>
      <c r="J188" s="33"/>
      <c r="K188" s="33"/>
      <c r="L188" s="36"/>
      <c r="M188" s="177"/>
      <c r="N188" s="178"/>
      <c r="O188" s="68"/>
      <c r="P188" s="68"/>
      <c r="Q188" s="68"/>
      <c r="R188" s="68"/>
      <c r="S188" s="68"/>
      <c r="T188" s="69"/>
      <c r="U188" s="31"/>
      <c r="V188" s="31"/>
      <c r="W188" s="31"/>
      <c r="X188" s="31"/>
      <c r="Y188" s="31"/>
      <c r="Z188" s="31"/>
      <c r="AA188" s="31"/>
      <c r="AB188" s="31"/>
      <c r="AC188" s="31"/>
      <c r="AD188" s="31"/>
      <c r="AE188" s="31"/>
      <c r="AT188" s="14" t="s">
        <v>143</v>
      </c>
      <c r="AU188" s="14" t="s">
        <v>78</v>
      </c>
    </row>
    <row r="189" spans="1:65" s="2" customFormat="1" ht="48.75">
      <c r="A189" s="31"/>
      <c r="B189" s="32"/>
      <c r="C189" s="33"/>
      <c r="D189" s="174" t="s">
        <v>224</v>
      </c>
      <c r="E189" s="33"/>
      <c r="F189" s="179" t="s">
        <v>4052</v>
      </c>
      <c r="G189" s="33"/>
      <c r="H189" s="33"/>
      <c r="I189" s="176"/>
      <c r="J189" s="33"/>
      <c r="K189" s="33"/>
      <c r="L189" s="36"/>
      <c r="M189" s="177"/>
      <c r="N189" s="178"/>
      <c r="O189" s="68"/>
      <c r="P189" s="68"/>
      <c r="Q189" s="68"/>
      <c r="R189" s="68"/>
      <c r="S189" s="68"/>
      <c r="T189" s="69"/>
      <c r="U189" s="31"/>
      <c r="V189" s="31"/>
      <c r="W189" s="31"/>
      <c r="X189" s="31"/>
      <c r="Y189" s="31"/>
      <c r="Z189" s="31"/>
      <c r="AA189" s="31"/>
      <c r="AB189" s="31"/>
      <c r="AC189" s="31"/>
      <c r="AD189" s="31"/>
      <c r="AE189" s="31"/>
      <c r="AT189" s="14" t="s">
        <v>224</v>
      </c>
      <c r="AU189" s="14" t="s">
        <v>78</v>
      </c>
    </row>
    <row r="190" spans="1:65" s="2" customFormat="1" ht="44.25" customHeight="1">
      <c r="A190" s="31"/>
      <c r="B190" s="32"/>
      <c r="C190" s="161" t="s">
        <v>280</v>
      </c>
      <c r="D190" s="161" t="s">
        <v>135</v>
      </c>
      <c r="E190" s="162" t="s">
        <v>4120</v>
      </c>
      <c r="F190" s="163" t="s">
        <v>4121</v>
      </c>
      <c r="G190" s="164" t="s">
        <v>4021</v>
      </c>
      <c r="H190" s="223">
        <v>0.15</v>
      </c>
      <c r="I190" s="166"/>
      <c r="J190" s="167">
        <f>ROUND(I190*H190,2)</f>
        <v>0</v>
      </c>
      <c r="K190" s="163" t="s">
        <v>139</v>
      </c>
      <c r="L190" s="36"/>
      <c r="M190" s="168" t="s">
        <v>1</v>
      </c>
      <c r="N190" s="169" t="s">
        <v>43</v>
      </c>
      <c r="O190" s="68"/>
      <c r="P190" s="170">
        <f>O190*H190</f>
        <v>0</v>
      </c>
      <c r="Q190" s="170">
        <v>0</v>
      </c>
      <c r="R190" s="170">
        <f>Q190*H190</f>
        <v>0</v>
      </c>
      <c r="S190" s="170">
        <v>0</v>
      </c>
      <c r="T190" s="171">
        <f>S190*H190</f>
        <v>0</v>
      </c>
      <c r="U190" s="31"/>
      <c r="V190" s="31"/>
      <c r="W190" s="31"/>
      <c r="X190" s="31"/>
      <c r="Y190" s="31"/>
      <c r="Z190" s="31"/>
      <c r="AA190" s="31"/>
      <c r="AB190" s="31"/>
      <c r="AC190" s="31"/>
      <c r="AD190" s="31"/>
      <c r="AE190" s="31"/>
      <c r="AR190" s="172" t="s">
        <v>140</v>
      </c>
      <c r="AT190" s="172" t="s">
        <v>135</v>
      </c>
      <c r="AU190" s="172" t="s">
        <v>78</v>
      </c>
      <c r="AY190" s="14" t="s">
        <v>141</v>
      </c>
      <c r="BE190" s="173">
        <f>IF(N190="základní",J190,0)</f>
        <v>0</v>
      </c>
      <c r="BF190" s="173">
        <f>IF(N190="snížená",J190,0)</f>
        <v>0</v>
      </c>
      <c r="BG190" s="173">
        <f>IF(N190="zákl. přenesená",J190,0)</f>
        <v>0</v>
      </c>
      <c r="BH190" s="173">
        <f>IF(N190="sníž. přenesená",J190,0)</f>
        <v>0</v>
      </c>
      <c r="BI190" s="173">
        <f>IF(N190="nulová",J190,0)</f>
        <v>0</v>
      </c>
      <c r="BJ190" s="14" t="s">
        <v>86</v>
      </c>
      <c r="BK190" s="173">
        <f>ROUND(I190*H190,2)</f>
        <v>0</v>
      </c>
      <c r="BL190" s="14" t="s">
        <v>140</v>
      </c>
      <c r="BM190" s="172" t="s">
        <v>4122</v>
      </c>
    </row>
    <row r="191" spans="1:65" s="2" customFormat="1" ht="29.25">
      <c r="A191" s="31"/>
      <c r="B191" s="32"/>
      <c r="C191" s="33"/>
      <c r="D191" s="174" t="s">
        <v>143</v>
      </c>
      <c r="E191" s="33"/>
      <c r="F191" s="175" t="s">
        <v>4121</v>
      </c>
      <c r="G191" s="33"/>
      <c r="H191" s="33"/>
      <c r="I191" s="176"/>
      <c r="J191" s="33"/>
      <c r="K191" s="33"/>
      <c r="L191" s="36"/>
      <c r="M191" s="177"/>
      <c r="N191" s="178"/>
      <c r="O191" s="68"/>
      <c r="P191" s="68"/>
      <c r="Q191" s="68"/>
      <c r="R191" s="68"/>
      <c r="S191" s="68"/>
      <c r="T191" s="69"/>
      <c r="U191" s="31"/>
      <c r="V191" s="31"/>
      <c r="W191" s="31"/>
      <c r="X191" s="31"/>
      <c r="Y191" s="31"/>
      <c r="Z191" s="31"/>
      <c r="AA191" s="31"/>
      <c r="AB191" s="31"/>
      <c r="AC191" s="31"/>
      <c r="AD191" s="31"/>
      <c r="AE191" s="31"/>
      <c r="AT191" s="14" t="s">
        <v>143</v>
      </c>
      <c r="AU191" s="14" t="s">
        <v>78</v>
      </c>
    </row>
    <row r="192" spans="1:65" s="2" customFormat="1" ht="48.75">
      <c r="A192" s="31"/>
      <c r="B192" s="32"/>
      <c r="C192" s="33"/>
      <c r="D192" s="174" t="s">
        <v>224</v>
      </c>
      <c r="E192" s="33"/>
      <c r="F192" s="179" t="s">
        <v>4052</v>
      </c>
      <c r="G192" s="33"/>
      <c r="H192" s="33"/>
      <c r="I192" s="176"/>
      <c r="J192" s="33"/>
      <c r="K192" s="33"/>
      <c r="L192" s="36"/>
      <c r="M192" s="177"/>
      <c r="N192" s="178"/>
      <c r="O192" s="68"/>
      <c r="P192" s="68"/>
      <c r="Q192" s="68"/>
      <c r="R192" s="68"/>
      <c r="S192" s="68"/>
      <c r="T192" s="69"/>
      <c r="U192" s="31"/>
      <c r="V192" s="31"/>
      <c r="W192" s="31"/>
      <c r="X192" s="31"/>
      <c r="Y192" s="31"/>
      <c r="Z192" s="31"/>
      <c r="AA192" s="31"/>
      <c r="AB192" s="31"/>
      <c r="AC192" s="31"/>
      <c r="AD192" s="31"/>
      <c r="AE192" s="31"/>
      <c r="AT192" s="14" t="s">
        <v>224</v>
      </c>
      <c r="AU192" s="14" t="s">
        <v>78</v>
      </c>
    </row>
    <row r="193" spans="1:65" s="2" customFormat="1" ht="33" customHeight="1">
      <c r="A193" s="31"/>
      <c r="B193" s="32"/>
      <c r="C193" s="161" t="s">
        <v>285</v>
      </c>
      <c r="D193" s="161" t="s">
        <v>135</v>
      </c>
      <c r="E193" s="162" t="s">
        <v>4123</v>
      </c>
      <c r="F193" s="163" t="s">
        <v>4124</v>
      </c>
      <c r="G193" s="164" t="s">
        <v>4125</v>
      </c>
      <c r="H193" s="165">
        <v>100</v>
      </c>
      <c r="I193" s="166"/>
      <c r="J193" s="167">
        <f>ROUND(I193*H193,2)</f>
        <v>0</v>
      </c>
      <c r="K193" s="163" t="s">
        <v>139</v>
      </c>
      <c r="L193" s="36"/>
      <c r="M193" s="168" t="s">
        <v>1</v>
      </c>
      <c r="N193" s="169" t="s">
        <v>43</v>
      </c>
      <c r="O193" s="68"/>
      <c r="P193" s="170">
        <f>O193*H193</f>
        <v>0</v>
      </c>
      <c r="Q193" s="170">
        <v>0</v>
      </c>
      <c r="R193" s="170">
        <f>Q193*H193</f>
        <v>0</v>
      </c>
      <c r="S193" s="170">
        <v>0</v>
      </c>
      <c r="T193" s="171">
        <f>S193*H193</f>
        <v>0</v>
      </c>
      <c r="U193" s="31"/>
      <c r="V193" s="31"/>
      <c r="W193" s="31"/>
      <c r="X193" s="31"/>
      <c r="Y193" s="31"/>
      <c r="Z193" s="31"/>
      <c r="AA193" s="31"/>
      <c r="AB193" s="31"/>
      <c r="AC193" s="31"/>
      <c r="AD193" s="31"/>
      <c r="AE193" s="31"/>
      <c r="AR193" s="172" t="s">
        <v>140</v>
      </c>
      <c r="AT193" s="172" t="s">
        <v>135</v>
      </c>
      <c r="AU193" s="172" t="s">
        <v>78</v>
      </c>
      <c r="AY193" s="14" t="s">
        <v>141</v>
      </c>
      <c r="BE193" s="173">
        <f>IF(N193="základní",J193,0)</f>
        <v>0</v>
      </c>
      <c r="BF193" s="173">
        <f>IF(N193="snížená",J193,0)</f>
        <v>0</v>
      </c>
      <c r="BG193" s="173">
        <f>IF(N193="zákl. přenesená",J193,0)</f>
        <v>0</v>
      </c>
      <c r="BH193" s="173">
        <f>IF(N193="sníž. přenesená",J193,0)</f>
        <v>0</v>
      </c>
      <c r="BI193" s="173">
        <f>IF(N193="nulová",J193,0)</f>
        <v>0</v>
      </c>
      <c r="BJ193" s="14" t="s">
        <v>86</v>
      </c>
      <c r="BK193" s="173">
        <f>ROUND(I193*H193,2)</f>
        <v>0</v>
      </c>
      <c r="BL193" s="14" t="s">
        <v>140</v>
      </c>
      <c r="BM193" s="172" t="s">
        <v>4126</v>
      </c>
    </row>
    <row r="194" spans="1:65" s="2" customFormat="1" ht="19.5">
      <c r="A194" s="31"/>
      <c r="B194" s="32"/>
      <c r="C194" s="33"/>
      <c r="D194" s="174" t="s">
        <v>143</v>
      </c>
      <c r="E194" s="33"/>
      <c r="F194" s="175" t="s">
        <v>4124</v>
      </c>
      <c r="G194" s="33"/>
      <c r="H194" s="33"/>
      <c r="I194" s="176"/>
      <c r="J194" s="33"/>
      <c r="K194" s="33"/>
      <c r="L194" s="36"/>
      <c r="M194" s="177"/>
      <c r="N194" s="178"/>
      <c r="O194" s="68"/>
      <c r="P194" s="68"/>
      <c r="Q194" s="68"/>
      <c r="R194" s="68"/>
      <c r="S194" s="68"/>
      <c r="T194" s="69"/>
      <c r="U194" s="31"/>
      <c r="V194" s="31"/>
      <c r="W194" s="31"/>
      <c r="X194" s="31"/>
      <c r="Y194" s="31"/>
      <c r="Z194" s="31"/>
      <c r="AA194" s="31"/>
      <c r="AB194" s="31"/>
      <c r="AC194" s="31"/>
      <c r="AD194" s="31"/>
      <c r="AE194" s="31"/>
      <c r="AT194" s="14" t="s">
        <v>143</v>
      </c>
      <c r="AU194" s="14" t="s">
        <v>78</v>
      </c>
    </row>
    <row r="195" spans="1:65" s="2" customFormat="1" ht="37.9" customHeight="1">
      <c r="A195" s="31"/>
      <c r="B195" s="32"/>
      <c r="C195" s="161" t="s">
        <v>290</v>
      </c>
      <c r="D195" s="161" t="s">
        <v>135</v>
      </c>
      <c r="E195" s="162" t="s">
        <v>4127</v>
      </c>
      <c r="F195" s="163" t="s">
        <v>4128</v>
      </c>
      <c r="G195" s="164" t="s">
        <v>4125</v>
      </c>
      <c r="H195" s="165">
        <v>5</v>
      </c>
      <c r="I195" s="166"/>
      <c r="J195" s="167">
        <f>ROUND(I195*H195,2)</f>
        <v>0</v>
      </c>
      <c r="K195" s="163" t="s">
        <v>139</v>
      </c>
      <c r="L195" s="36"/>
      <c r="M195" s="168" t="s">
        <v>1</v>
      </c>
      <c r="N195" s="169" t="s">
        <v>43</v>
      </c>
      <c r="O195" s="68"/>
      <c r="P195" s="170">
        <f>O195*H195</f>
        <v>0</v>
      </c>
      <c r="Q195" s="170">
        <v>0</v>
      </c>
      <c r="R195" s="170">
        <f>Q195*H195</f>
        <v>0</v>
      </c>
      <c r="S195" s="170">
        <v>0</v>
      </c>
      <c r="T195" s="171">
        <f>S195*H195</f>
        <v>0</v>
      </c>
      <c r="U195" s="31"/>
      <c r="V195" s="31"/>
      <c r="W195" s="31"/>
      <c r="X195" s="31"/>
      <c r="Y195" s="31"/>
      <c r="Z195" s="31"/>
      <c r="AA195" s="31"/>
      <c r="AB195" s="31"/>
      <c r="AC195" s="31"/>
      <c r="AD195" s="31"/>
      <c r="AE195" s="31"/>
      <c r="AR195" s="172" t="s">
        <v>140</v>
      </c>
      <c r="AT195" s="172" t="s">
        <v>135</v>
      </c>
      <c r="AU195" s="172" t="s">
        <v>78</v>
      </c>
      <c r="AY195" s="14" t="s">
        <v>141</v>
      </c>
      <c r="BE195" s="173">
        <f>IF(N195="základní",J195,0)</f>
        <v>0</v>
      </c>
      <c r="BF195" s="173">
        <f>IF(N195="snížená",J195,0)</f>
        <v>0</v>
      </c>
      <c r="BG195" s="173">
        <f>IF(N195="zákl. přenesená",J195,0)</f>
        <v>0</v>
      </c>
      <c r="BH195" s="173">
        <f>IF(N195="sníž. přenesená",J195,0)</f>
        <v>0</v>
      </c>
      <c r="BI195" s="173">
        <f>IF(N195="nulová",J195,0)</f>
        <v>0</v>
      </c>
      <c r="BJ195" s="14" t="s">
        <v>86</v>
      </c>
      <c r="BK195" s="173">
        <f>ROUND(I195*H195,2)</f>
        <v>0</v>
      </c>
      <c r="BL195" s="14" t="s">
        <v>140</v>
      </c>
      <c r="BM195" s="172" t="s">
        <v>4129</v>
      </c>
    </row>
    <row r="196" spans="1:65" s="2" customFormat="1" ht="19.5">
      <c r="A196" s="31"/>
      <c r="B196" s="32"/>
      <c r="C196" s="33"/>
      <c r="D196" s="174" t="s">
        <v>143</v>
      </c>
      <c r="E196" s="33"/>
      <c r="F196" s="175" t="s">
        <v>4128</v>
      </c>
      <c r="G196" s="33"/>
      <c r="H196" s="33"/>
      <c r="I196" s="176"/>
      <c r="J196" s="33"/>
      <c r="K196" s="33"/>
      <c r="L196" s="36"/>
      <c r="M196" s="177"/>
      <c r="N196" s="178"/>
      <c r="O196" s="68"/>
      <c r="P196" s="68"/>
      <c r="Q196" s="68"/>
      <c r="R196" s="68"/>
      <c r="S196" s="68"/>
      <c r="T196" s="69"/>
      <c r="U196" s="31"/>
      <c r="V196" s="31"/>
      <c r="W196" s="31"/>
      <c r="X196" s="31"/>
      <c r="Y196" s="31"/>
      <c r="Z196" s="31"/>
      <c r="AA196" s="31"/>
      <c r="AB196" s="31"/>
      <c r="AC196" s="31"/>
      <c r="AD196" s="31"/>
      <c r="AE196" s="31"/>
      <c r="AT196" s="14" t="s">
        <v>143</v>
      </c>
      <c r="AU196" s="14" t="s">
        <v>78</v>
      </c>
    </row>
    <row r="197" spans="1:65" s="2" customFormat="1" ht="19.5">
      <c r="A197" s="31"/>
      <c r="B197" s="32"/>
      <c r="C197" s="33"/>
      <c r="D197" s="174" t="s">
        <v>224</v>
      </c>
      <c r="E197" s="33"/>
      <c r="F197" s="179" t="s">
        <v>4130</v>
      </c>
      <c r="G197" s="33"/>
      <c r="H197" s="33"/>
      <c r="I197" s="176"/>
      <c r="J197" s="33"/>
      <c r="K197" s="33"/>
      <c r="L197" s="36"/>
      <c r="M197" s="177"/>
      <c r="N197" s="178"/>
      <c r="O197" s="68"/>
      <c r="P197" s="68"/>
      <c r="Q197" s="68"/>
      <c r="R197" s="68"/>
      <c r="S197" s="68"/>
      <c r="T197" s="69"/>
      <c r="U197" s="31"/>
      <c r="V197" s="31"/>
      <c r="W197" s="31"/>
      <c r="X197" s="31"/>
      <c r="Y197" s="31"/>
      <c r="Z197" s="31"/>
      <c r="AA197" s="31"/>
      <c r="AB197" s="31"/>
      <c r="AC197" s="31"/>
      <c r="AD197" s="31"/>
      <c r="AE197" s="31"/>
      <c r="AT197" s="14" t="s">
        <v>224</v>
      </c>
      <c r="AU197" s="14" t="s">
        <v>78</v>
      </c>
    </row>
    <row r="198" spans="1:65" s="2" customFormat="1" ht="24.2" customHeight="1">
      <c r="A198" s="31"/>
      <c r="B198" s="32"/>
      <c r="C198" s="161" t="s">
        <v>295</v>
      </c>
      <c r="D198" s="161" t="s">
        <v>135</v>
      </c>
      <c r="E198" s="162" t="s">
        <v>4131</v>
      </c>
      <c r="F198" s="163" t="s">
        <v>4132</v>
      </c>
      <c r="G198" s="164" t="s">
        <v>4125</v>
      </c>
      <c r="H198" s="165">
        <v>5</v>
      </c>
      <c r="I198" s="166"/>
      <c r="J198" s="167">
        <f>ROUND(I198*H198,2)</f>
        <v>0</v>
      </c>
      <c r="K198" s="163" t="s">
        <v>139</v>
      </c>
      <c r="L198" s="36"/>
      <c r="M198" s="168" t="s">
        <v>1</v>
      </c>
      <c r="N198" s="169" t="s">
        <v>43</v>
      </c>
      <c r="O198" s="68"/>
      <c r="P198" s="170">
        <f>O198*H198</f>
        <v>0</v>
      </c>
      <c r="Q198" s="170">
        <v>0</v>
      </c>
      <c r="R198" s="170">
        <f>Q198*H198</f>
        <v>0</v>
      </c>
      <c r="S198" s="170">
        <v>0</v>
      </c>
      <c r="T198" s="171">
        <f>S198*H198</f>
        <v>0</v>
      </c>
      <c r="U198" s="31"/>
      <c r="V198" s="31"/>
      <c r="W198" s="31"/>
      <c r="X198" s="31"/>
      <c r="Y198" s="31"/>
      <c r="Z198" s="31"/>
      <c r="AA198" s="31"/>
      <c r="AB198" s="31"/>
      <c r="AC198" s="31"/>
      <c r="AD198" s="31"/>
      <c r="AE198" s="31"/>
      <c r="AR198" s="172" t="s">
        <v>140</v>
      </c>
      <c r="AT198" s="172" t="s">
        <v>135</v>
      </c>
      <c r="AU198" s="172" t="s">
        <v>78</v>
      </c>
      <c r="AY198" s="14" t="s">
        <v>141</v>
      </c>
      <c r="BE198" s="173">
        <f>IF(N198="základní",J198,0)</f>
        <v>0</v>
      </c>
      <c r="BF198" s="173">
        <f>IF(N198="snížená",J198,0)</f>
        <v>0</v>
      </c>
      <c r="BG198" s="173">
        <f>IF(N198="zákl. přenesená",J198,0)</f>
        <v>0</v>
      </c>
      <c r="BH198" s="173">
        <f>IF(N198="sníž. přenesená",J198,0)</f>
        <v>0</v>
      </c>
      <c r="BI198" s="173">
        <f>IF(N198="nulová",J198,0)</f>
        <v>0</v>
      </c>
      <c r="BJ198" s="14" t="s">
        <v>86</v>
      </c>
      <c r="BK198" s="173">
        <f>ROUND(I198*H198,2)</f>
        <v>0</v>
      </c>
      <c r="BL198" s="14" t="s">
        <v>140</v>
      </c>
      <c r="BM198" s="172" t="s">
        <v>4133</v>
      </c>
    </row>
    <row r="199" spans="1:65" s="2" customFormat="1" ht="19.5">
      <c r="A199" s="31"/>
      <c r="B199" s="32"/>
      <c r="C199" s="33"/>
      <c r="D199" s="174" t="s">
        <v>143</v>
      </c>
      <c r="E199" s="33"/>
      <c r="F199" s="175" t="s">
        <v>4132</v>
      </c>
      <c r="G199" s="33"/>
      <c r="H199" s="33"/>
      <c r="I199" s="176"/>
      <c r="J199" s="33"/>
      <c r="K199" s="33"/>
      <c r="L199" s="36"/>
      <c r="M199" s="177"/>
      <c r="N199" s="178"/>
      <c r="O199" s="68"/>
      <c r="P199" s="68"/>
      <c r="Q199" s="68"/>
      <c r="R199" s="68"/>
      <c r="S199" s="68"/>
      <c r="T199" s="69"/>
      <c r="U199" s="31"/>
      <c r="V199" s="31"/>
      <c r="W199" s="31"/>
      <c r="X199" s="31"/>
      <c r="Y199" s="31"/>
      <c r="Z199" s="31"/>
      <c r="AA199" s="31"/>
      <c r="AB199" s="31"/>
      <c r="AC199" s="31"/>
      <c r="AD199" s="31"/>
      <c r="AE199" s="31"/>
      <c r="AT199" s="14" t="s">
        <v>143</v>
      </c>
      <c r="AU199" s="14" t="s">
        <v>78</v>
      </c>
    </row>
    <row r="200" spans="1:65" s="2" customFormat="1" ht="19.5">
      <c r="A200" s="31"/>
      <c r="B200" s="32"/>
      <c r="C200" s="33"/>
      <c r="D200" s="174" t="s">
        <v>224</v>
      </c>
      <c r="E200" s="33"/>
      <c r="F200" s="179" t="s">
        <v>4130</v>
      </c>
      <c r="G200" s="33"/>
      <c r="H200" s="33"/>
      <c r="I200" s="176"/>
      <c r="J200" s="33"/>
      <c r="K200" s="33"/>
      <c r="L200" s="36"/>
      <c r="M200" s="180"/>
      <c r="N200" s="181"/>
      <c r="O200" s="182"/>
      <c r="P200" s="182"/>
      <c r="Q200" s="182"/>
      <c r="R200" s="182"/>
      <c r="S200" s="182"/>
      <c r="T200" s="183"/>
      <c r="U200" s="31"/>
      <c r="V200" s="31"/>
      <c r="W200" s="31"/>
      <c r="X200" s="31"/>
      <c r="Y200" s="31"/>
      <c r="Z200" s="31"/>
      <c r="AA200" s="31"/>
      <c r="AB200" s="31"/>
      <c r="AC200" s="31"/>
      <c r="AD200" s="31"/>
      <c r="AE200" s="31"/>
      <c r="AT200" s="14" t="s">
        <v>224</v>
      </c>
      <c r="AU200" s="14" t="s">
        <v>78</v>
      </c>
    </row>
    <row r="201" spans="1:65" s="2" customFormat="1" ht="6.95" customHeight="1">
      <c r="A201" s="31"/>
      <c r="B201" s="51"/>
      <c r="C201" s="52"/>
      <c r="D201" s="52"/>
      <c r="E201" s="52"/>
      <c r="F201" s="52"/>
      <c r="G201" s="52"/>
      <c r="H201" s="52"/>
      <c r="I201" s="52"/>
      <c r="J201" s="52"/>
      <c r="K201" s="52"/>
      <c r="L201" s="36"/>
      <c r="M201" s="31"/>
      <c r="O201" s="31"/>
      <c r="P201" s="31"/>
      <c r="Q201" s="31"/>
      <c r="R201" s="31"/>
      <c r="S201" s="31"/>
      <c r="T201" s="31"/>
      <c r="U201" s="31"/>
      <c r="V201" s="31"/>
      <c r="W201" s="31"/>
      <c r="X201" s="31"/>
      <c r="Y201" s="31"/>
      <c r="Z201" s="31"/>
      <c r="AA201" s="31"/>
      <c r="AB201" s="31"/>
      <c r="AC201" s="31"/>
      <c r="AD201" s="31"/>
      <c r="AE201" s="31"/>
    </row>
  </sheetData>
  <sheetProtection algorithmName="SHA-512" hashValue="7Vr6/w9o5c6sko0XnED9G20gdPL7TBpwCRRdcNzzkZX7mU0FN90mg1ewR9n5mSdYPN6RHlnpbo9iSvM4dLQZng==" saltValue="tuoqKvqdJMwGmYdchd2xCdUq0vZLBqakaNbSSOhe4DymO4pO2vqmwVLnBqMJXi8b3TyDxkXAH//im7z8b9HgRg==" spinCount="100000" sheet="1" objects="1" scenarios="1" formatColumns="0" formatRows="0" autoFilter="0"/>
  <autoFilter ref="C119:K200" xr:uid="{00000000-0009-0000-0000-000008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A.1 - Železniční svršek</vt:lpstr>
      <vt:lpstr>A.2 - Železniční spodek -...</vt:lpstr>
      <vt:lpstr>A.3 - Železniční spodek -...</vt:lpstr>
      <vt:lpstr>A.4 - Manipulace s materi...</vt:lpstr>
      <vt:lpstr>A.5 - Materiál</vt:lpstr>
      <vt:lpstr>A.6 - Práce SSZT a SEE</vt:lpstr>
      <vt:lpstr>A.7.1 - VRN - přepravy, p...</vt:lpstr>
      <vt:lpstr>A.7.2 - VRN - ostatní práce</vt:lpstr>
      <vt:lpstr>'A.1 - Železniční svršek'!Názvy_tisku</vt:lpstr>
      <vt:lpstr>'A.2 - Železniční spodek -...'!Názvy_tisku</vt:lpstr>
      <vt:lpstr>'A.3 - Železniční spodek -...'!Názvy_tisku</vt:lpstr>
      <vt:lpstr>'A.4 - Manipulace s materi...'!Názvy_tisku</vt:lpstr>
      <vt:lpstr>'A.5 - Materiál'!Názvy_tisku</vt:lpstr>
      <vt:lpstr>'A.6 - Práce SSZT a SEE'!Názvy_tisku</vt:lpstr>
      <vt:lpstr>'A.7.1 - VRN - přepravy, p...'!Názvy_tisku</vt:lpstr>
      <vt:lpstr>'A.7.2 - VRN - ostatní práce'!Názvy_tisku</vt:lpstr>
      <vt:lpstr>'Rekapitulace stavby'!Názvy_tisku</vt:lpstr>
      <vt:lpstr>'A.1 - Železniční svršek'!Oblast_tisku</vt:lpstr>
      <vt:lpstr>'A.2 - Železniční spodek -...'!Oblast_tisku</vt:lpstr>
      <vt:lpstr>'A.3 - Železniční spodek -...'!Oblast_tisku</vt:lpstr>
      <vt:lpstr>'A.4 - Manipulace s materi...'!Oblast_tisku</vt:lpstr>
      <vt:lpstr>'A.5 - Materiál'!Oblast_tisku</vt:lpstr>
      <vt:lpstr>'A.6 - Práce SSZT a SEE'!Oblast_tisku</vt:lpstr>
      <vt:lpstr>'A.7.1 - VRN - přepravy, p...'!Oblast_tisku</vt:lpstr>
      <vt:lpstr>'A.7.2 - VRN - ostatní práce'!Oblast_tisku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Liprtová Pavlína</dc:creator>
  <cp:lastModifiedBy>Vyhnálek Miloš</cp:lastModifiedBy>
  <dcterms:created xsi:type="dcterms:W3CDTF">2021-09-14T12:55:49Z</dcterms:created>
  <dcterms:modified xsi:type="dcterms:W3CDTF">2021-09-14T13:18:58Z</dcterms:modified>
</cp:coreProperties>
</file>