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rnkovaV\Desktop\KROS výstupy\"/>
    </mc:Choice>
  </mc:AlternateContent>
  <bookViews>
    <workbookView xWindow="0" yWindow="0" windowWidth="0" windowHeight="0"/>
  </bookViews>
  <sheets>
    <sheet name="Rekapitulace zakázky" sheetId="1" r:id="rId1"/>
    <sheet name="01 - Požadované práce (Sb..." sheetId="2" r:id="rId2"/>
    <sheet name="02 - Materiál (Sborník ÚO..." sheetId="3" r:id="rId3"/>
    <sheet name="03 - Mazníky - práce a ma..." sheetId="4" r:id="rId4"/>
    <sheet name="04 - Doplnění k zemním pr..." sheetId="5" r:id="rId5"/>
    <sheet name="04 - Mimostaveništní dopr..." sheetId="6" r:id="rId6"/>
    <sheet name="05 - VON" sheetId="7" r:id="rId7"/>
    <sheet name="Pokyny pro vyplnění" sheetId="8" r:id="rId8"/>
  </sheets>
  <definedNames>
    <definedName name="_xlnm.Print_Area" localSheetId="0">'Rekapitulace zakázky'!$D$4:$AO$36,'Rekapitulace zakázky'!$C$42:$AQ$63</definedName>
    <definedName name="_xlnm.Print_Titles" localSheetId="0">'Rekapitulace zakázky'!$52:$52</definedName>
    <definedName name="_xlnm._FilterDatabase" localSheetId="1" hidden="1">'01 - Požadované práce (Sb...'!$C$84:$K$1075</definedName>
    <definedName name="_xlnm.Print_Area" localSheetId="1">'01 - Požadované práce (Sb...'!$C$4:$J$41,'01 - Požadované práce (Sb...'!$C$47:$J$64,'01 - Požadované práce (Sb...'!$C$70:$J$1075</definedName>
    <definedName name="_xlnm.Print_Titles" localSheetId="1">'01 - Požadované práce (Sb...'!$84:$84</definedName>
    <definedName name="_xlnm._FilterDatabase" localSheetId="2" hidden="1">'02 - Materiál (Sborník ÚO...'!$C$84:$K$200</definedName>
    <definedName name="_xlnm.Print_Area" localSheetId="2">'02 - Materiál (Sborník ÚO...'!$C$4:$J$41,'02 - Materiál (Sborník ÚO...'!$C$47:$J$64,'02 - Materiál (Sborník ÚO...'!$C$70:$J$200</definedName>
    <definedName name="_xlnm.Print_Titles" localSheetId="2">'02 - Materiál (Sborník ÚO...'!$84:$84</definedName>
    <definedName name="_xlnm._FilterDatabase" localSheetId="3" hidden="1">'03 - Mazníky - práce a ma...'!$C$84:$K$158</definedName>
    <definedName name="_xlnm.Print_Area" localSheetId="3">'03 - Mazníky - práce a ma...'!$C$4:$J$41,'03 - Mazníky - práce a ma...'!$C$47:$J$64,'03 - Mazníky - práce a ma...'!$C$70:$J$158</definedName>
    <definedName name="_xlnm.Print_Titles" localSheetId="3">'03 - Mazníky - práce a ma...'!$84:$84</definedName>
    <definedName name="_xlnm._FilterDatabase" localSheetId="4" hidden="1">'04 - Doplnění k zemním pr...'!$C$89:$K$146</definedName>
    <definedName name="_xlnm.Print_Area" localSheetId="4">'04 - Doplnění k zemním pr...'!$C$4:$J$41,'04 - Doplnění k zemním pr...'!$C$47:$J$69,'04 - Doplnění k zemním pr...'!$C$75:$J$146</definedName>
    <definedName name="_xlnm.Print_Titles" localSheetId="4">'04 - Doplnění k zemním pr...'!$89:$89</definedName>
    <definedName name="_xlnm._FilterDatabase" localSheetId="5" hidden="1">'04 - Mimostaveništní dopr...'!$C$84:$K$135</definedName>
    <definedName name="_xlnm.Print_Area" localSheetId="5">'04 - Mimostaveništní dopr...'!$C$4:$J$41,'04 - Mimostaveništní dopr...'!$C$47:$J$64,'04 - Mimostaveništní dopr...'!$C$70:$J$135</definedName>
    <definedName name="_xlnm.Print_Titles" localSheetId="5">'04 - Mimostaveništní dopr...'!$84:$84</definedName>
    <definedName name="_xlnm._FilterDatabase" localSheetId="6" hidden="1">'05 - VON'!$C$84:$K$109</definedName>
    <definedName name="_xlnm.Print_Area" localSheetId="6">'05 - VON'!$C$4:$J$41,'05 - VON'!$C$47:$J$64,'05 - VON'!$C$70:$J$109</definedName>
    <definedName name="_xlnm.Print_Titles" localSheetId="6">'05 - VON'!$84:$84</definedName>
  </definedNames>
  <calcPr/>
</workbook>
</file>

<file path=xl/calcChain.xml><?xml version="1.0" encoding="utf-8"?>
<calcChain xmlns="http://schemas.openxmlformats.org/spreadsheetml/2006/main">
  <c i="7" l="1" r="J39"/>
  <c r="J38"/>
  <c i="1" r="AY62"/>
  <c i="7" r="J37"/>
  <c i="1" r="AX62"/>
  <c i="7"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2"/>
  <c r="F79"/>
  <c r="E77"/>
  <c r="J59"/>
  <c r="F56"/>
  <c r="E54"/>
  <c r="J23"/>
  <c r="E23"/>
  <c r="J81"/>
  <c r="J22"/>
  <c r="J20"/>
  <c r="E20"/>
  <c r="F59"/>
  <c r="J19"/>
  <c r="J17"/>
  <c r="E17"/>
  <c r="F58"/>
  <c r="J16"/>
  <c r="J14"/>
  <c r="J79"/>
  <c r="E7"/>
  <c r="E73"/>
  <c i="6" r="J39"/>
  <c r="J38"/>
  <c i="1" r="AY61"/>
  <c i="6" r="J37"/>
  <c i="1" r="AX61"/>
  <c i="6"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2"/>
  <c r="F79"/>
  <c r="E77"/>
  <c r="J59"/>
  <c r="F56"/>
  <c r="E54"/>
  <c r="J23"/>
  <c r="E23"/>
  <c r="J81"/>
  <c r="J22"/>
  <c r="J20"/>
  <c r="E20"/>
  <c r="F59"/>
  <c r="J19"/>
  <c r="J17"/>
  <c r="E17"/>
  <c r="F81"/>
  <c r="J16"/>
  <c r="J14"/>
  <c r="J79"/>
  <c r="E7"/>
  <c r="E73"/>
  <c i="5" r="J39"/>
  <c r="J38"/>
  <c i="1" r="AY59"/>
  <c i="5" r="J37"/>
  <c i="1" r="AX59"/>
  <c i="5"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7"/>
  <c r="F84"/>
  <c r="E82"/>
  <c r="J59"/>
  <c r="F56"/>
  <c r="E54"/>
  <c r="J23"/>
  <c r="E23"/>
  <c r="J86"/>
  <c r="J22"/>
  <c r="J20"/>
  <c r="E20"/>
  <c r="F87"/>
  <c r="J19"/>
  <c r="J17"/>
  <c r="E17"/>
  <c r="F86"/>
  <c r="J16"/>
  <c r="J14"/>
  <c r="J56"/>
  <c r="E7"/>
  <c r="E78"/>
  <c i="4" r="J39"/>
  <c r="J38"/>
  <c i="1" r="AY58"/>
  <c i="4" r="J37"/>
  <c i="1" r="AX58"/>
  <c i="4"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2"/>
  <c r="F79"/>
  <c r="E77"/>
  <c r="J59"/>
  <c r="F56"/>
  <c r="E54"/>
  <c r="J23"/>
  <c r="E23"/>
  <c r="J81"/>
  <c r="J22"/>
  <c r="J20"/>
  <c r="E20"/>
  <c r="F59"/>
  <c r="J19"/>
  <c r="J17"/>
  <c r="E17"/>
  <c r="F81"/>
  <c r="J16"/>
  <c r="J14"/>
  <c r="J56"/>
  <c r="E7"/>
  <c r="E73"/>
  <c i="3" r="J39"/>
  <c r="J38"/>
  <c i="1" r="AY57"/>
  <c i="3" r="J37"/>
  <c i="1" r="AX57"/>
  <c i="3"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2"/>
  <c r="F79"/>
  <c r="E77"/>
  <c r="J59"/>
  <c r="F56"/>
  <c r="E54"/>
  <c r="J23"/>
  <c r="E23"/>
  <c r="J58"/>
  <c r="J22"/>
  <c r="J20"/>
  <c r="E20"/>
  <c r="F82"/>
  <c r="J19"/>
  <c r="J17"/>
  <c r="E17"/>
  <c r="F81"/>
  <c r="J16"/>
  <c r="J14"/>
  <c r="J79"/>
  <c r="E7"/>
  <c r="E73"/>
  <c i="2" r="J39"/>
  <c r="J38"/>
  <c i="1" r="AY56"/>
  <c i="2" r="J37"/>
  <c i="1" r="AX56"/>
  <c i="2" r="BI1075"/>
  <c r="BH1075"/>
  <c r="BG1075"/>
  <c r="BF1075"/>
  <c r="T1075"/>
  <c r="R1075"/>
  <c r="P1075"/>
  <c r="BI1074"/>
  <c r="BH1074"/>
  <c r="BG1074"/>
  <c r="BF1074"/>
  <c r="T1074"/>
  <c r="R1074"/>
  <c r="P1074"/>
  <c r="BI1073"/>
  <c r="BH1073"/>
  <c r="BG1073"/>
  <c r="BF1073"/>
  <c r="T1073"/>
  <c r="R1073"/>
  <c r="P1073"/>
  <c r="BI1072"/>
  <c r="BH1072"/>
  <c r="BG1072"/>
  <c r="BF1072"/>
  <c r="T1072"/>
  <c r="R1072"/>
  <c r="P1072"/>
  <c r="BI1071"/>
  <c r="BH1071"/>
  <c r="BG1071"/>
  <c r="BF1071"/>
  <c r="T1071"/>
  <c r="R1071"/>
  <c r="P1071"/>
  <c r="BI1070"/>
  <c r="BH1070"/>
  <c r="BG1070"/>
  <c r="BF1070"/>
  <c r="T1070"/>
  <c r="R1070"/>
  <c r="P1070"/>
  <c r="BI1069"/>
  <c r="BH1069"/>
  <c r="BG1069"/>
  <c r="BF1069"/>
  <c r="T1069"/>
  <c r="R1069"/>
  <c r="P1069"/>
  <c r="BI1068"/>
  <c r="BH1068"/>
  <c r="BG1068"/>
  <c r="BF1068"/>
  <c r="T1068"/>
  <c r="R1068"/>
  <c r="P1068"/>
  <c r="BI1067"/>
  <c r="BH1067"/>
  <c r="BG1067"/>
  <c r="BF1067"/>
  <c r="T1067"/>
  <c r="R1067"/>
  <c r="P1067"/>
  <c r="BI1066"/>
  <c r="BH1066"/>
  <c r="BG1066"/>
  <c r="BF1066"/>
  <c r="T1066"/>
  <c r="R1066"/>
  <c r="P1066"/>
  <c r="BI1065"/>
  <c r="BH1065"/>
  <c r="BG1065"/>
  <c r="BF1065"/>
  <c r="T1065"/>
  <c r="R1065"/>
  <c r="P1065"/>
  <c r="BI1064"/>
  <c r="BH1064"/>
  <c r="BG1064"/>
  <c r="BF1064"/>
  <c r="T1064"/>
  <c r="R1064"/>
  <c r="P1064"/>
  <c r="BI1063"/>
  <c r="BH1063"/>
  <c r="BG1063"/>
  <c r="BF1063"/>
  <c r="T1063"/>
  <c r="R1063"/>
  <c r="P1063"/>
  <c r="BI1062"/>
  <c r="BH1062"/>
  <c r="BG1062"/>
  <c r="BF1062"/>
  <c r="T1062"/>
  <c r="R1062"/>
  <c r="P1062"/>
  <c r="BI1061"/>
  <c r="BH1061"/>
  <c r="BG1061"/>
  <c r="BF1061"/>
  <c r="T1061"/>
  <c r="R1061"/>
  <c r="P1061"/>
  <c r="BI1060"/>
  <c r="BH1060"/>
  <c r="BG1060"/>
  <c r="BF1060"/>
  <c r="T1060"/>
  <c r="R1060"/>
  <c r="P1060"/>
  <c r="BI1059"/>
  <c r="BH1059"/>
  <c r="BG1059"/>
  <c r="BF1059"/>
  <c r="T1059"/>
  <c r="R1059"/>
  <c r="P1059"/>
  <c r="BI1058"/>
  <c r="BH1058"/>
  <c r="BG1058"/>
  <c r="BF1058"/>
  <c r="T1058"/>
  <c r="R1058"/>
  <c r="P1058"/>
  <c r="BI1057"/>
  <c r="BH1057"/>
  <c r="BG1057"/>
  <c r="BF1057"/>
  <c r="T1057"/>
  <c r="R1057"/>
  <c r="P1057"/>
  <c r="BI1056"/>
  <c r="BH1056"/>
  <c r="BG1056"/>
  <c r="BF1056"/>
  <c r="T1056"/>
  <c r="R1056"/>
  <c r="P1056"/>
  <c r="BI1055"/>
  <c r="BH1055"/>
  <c r="BG1055"/>
  <c r="BF1055"/>
  <c r="T1055"/>
  <c r="R1055"/>
  <c r="P1055"/>
  <c r="BI1054"/>
  <c r="BH1054"/>
  <c r="BG1054"/>
  <c r="BF1054"/>
  <c r="T1054"/>
  <c r="R1054"/>
  <c r="P1054"/>
  <c r="BI1053"/>
  <c r="BH1053"/>
  <c r="BG1053"/>
  <c r="BF1053"/>
  <c r="T1053"/>
  <c r="R1053"/>
  <c r="P1053"/>
  <c r="BI1052"/>
  <c r="BH1052"/>
  <c r="BG1052"/>
  <c r="BF1052"/>
  <c r="T1052"/>
  <c r="R1052"/>
  <c r="P1052"/>
  <c r="BI1051"/>
  <c r="BH1051"/>
  <c r="BG1051"/>
  <c r="BF1051"/>
  <c r="T1051"/>
  <c r="R1051"/>
  <c r="P1051"/>
  <c r="BI1050"/>
  <c r="BH1050"/>
  <c r="BG1050"/>
  <c r="BF1050"/>
  <c r="T1050"/>
  <c r="R1050"/>
  <c r="P1050"/>
  <c r="BI1049"/>
  <c r="BH1049"/>
  <c r="BG1049"/>
  <c r="BF1049"/>
  <c r="T1049"/>
  <c r="R1049"/>
  <c r="P1049"/>
  <c r="BI1048"/>
  <c r="BH1048"/>
  <c r="BG1048"/>
  <c r="BF1048"/>
  <c r="T1048"/>
  <c r="R1048"/>
  <c r="P1048"/>
  <c r="BI1047"/>
  <c r="BH1047"/>
  <c r="BG1047"/>
  <c r="BF1047"/>
  <c r="T1047"/>
  <c r="R1047"/>
  <c r="P1047"/>
  <c r="BI1046"/>
  <c r="BH1046"/>
  <c r="BG1046"/>
  <c r="BF1046"/>
  <c r="T1046"/>
  <c r="R1046"/>
  <c r="P1046"/>
  <c r="BI1045"/>
  <c r="BH1045"/>
  <c r="BG1045"/>
  <c r="BF1045"/>
  <c r="T1045"/>
  <c r="R1045"/>
  <c r="P1045"/>
  <c r="BI1044"/>
  <c r="BH1044"/>
  <c r="BG1044"/>
  <c r="BF1044"/>
  <c r="T1044"/>
  <c r="R1044"/>
  <c r="P1044"/>
  <c r="BI1043"/>
  <c r="BH1043"/>
  <c r="BG1043"/>
  <c r="BF1043"/>
  <c r="T1043"/>
  <c r="R1043"/>
  <c r="P1043"/>
  <c r="BI1042"/>
  <c r="BH1042"/>
  <c r="BG1042"/>
  <c r="BF1042"/>
  <c r="T1042"/>
  <c r="R1042"/>
  <c r="P1042"/>
  <c r="BI1041"/>
  <c r="BH1041"/>
  <c r="BG1041"/>
  <c r="BF1041"/>
  <c r="T1041"/>
  <c r="R1041"/>
  <c r="P1041"/>
  <c r="BI1040"/>
  <c r="BH1040"/>
  <c r="BG1040"/>
  <c r="BF1040"/>
  <c r="T1040"/>
  <c r="R1040"/>
  <c r="P1040"/>
  <c r="BI1039"/>
  <c r="BH1039"/>
  <c r="BG1039"/>
  <c r="BF1039"/>
  <c r="T1039"/>
  <c r="R1039"/>
  <c r="P1039"/>
  <c r="BI1038"/>
  <c r="BH1038"/>
  <c r="BG1038"/>
  <c r="BF1038"/>
  <c r="T1038"/>
  <c r="R1038"/>
  <c r="P1038"/>
  <c r="BI1037"/>
  <c r="BH1037"/>
  <c r="BG1037"/>
  <c r="BF1037"/>
  <c r="T1037"/>
  <c r="R1037"/>
  <c r="P1037"/>
  <c r="BI1036"/>
  <c r="BH1036"/>
  <c r="BG1036"/>
  <c r="BF1036"/>
  <c r="T1036"/>
  <c r="R1036"/>
  <c r="P1036"/>
  <c r="BI1035"/>
  <c r="BH1035"/>
  <c r="BG1035"/>
  <c r="BF1035"/>
  <c r="T1035"/>
  <c r="R1035"/>
  <c r="P1035"/>
  <c r="BI1034"/>
  <c r="BH1034"/>
  <c r="BG1034"/>
  <c r="BF1034"/>
  <c r="T1034"/>
  <c r="R1034"/>
  <c r="P1034"/>
  <c r="BI1033"/>
  <c r="BH1033"/>
  <c r="BG1033"/>
  <c r="BF1033"/>
  <c r="T1033"/>
  <c r="R1033"/>
  <c r="P1033"/>
  <c r="BI1032"/>
  <c r="BH1032"/>
  <c r="BG1032"/>
  <c r="BF1032"/>
  <c r="T1032"/>
  <c r="R1032"/>
  <c r="P1032"/>
  <c r="BI1031"/>
  <c r="BH1031"/>
  <c r="BG1031"/>
  <c r="BF1031"/>
  <c r="T1031"/>
  <c r="R1031"/>
  <c r="P1031"/>
  <c r="BI1030"/>
  <c r="BH1030"/>
  <c r="BG1030"/>
  <c r="BF1030"/>
  <c r="T1030"/>
  <c r="R1030"/>
  <c r="P1030"/>
  <c r="BI1029"/>
  <c r="BH1029"/>
  <c r="BG1029"/>
  <c r="BF1029"/>
  <c r="T1029"/>
  <c r="R1029"/>
  <c r="P1029"/>
  <c r="BI1028"/>
  <c r="BH1028"/>
  <c r="BG1028"/>
  <c r="BF1028"/>
  <c r="T1028"/>
  <c r="R1028"/>
  <c r="P1028"/>
  <c r="BI1027"/>
  <c r="BH1027"/>
  <c r="BG1027"/>
  <c r="BF1027"/>
  <c r="T1027"/>
  <c r="R1027"/>
  <c r="P1027"/>
  <c r="BI1026"/>
  <c r="BH1026"/>
  <c r="BG1026"/>
  <c r="BF1026"/>
  <c r="T1026"/>
  <c r="R1026"/>
  <c r="P1026"/>
  <c r="BI1025"/>
  <c r="BH1025"/>
  <c r="BG1025"/>
  <c r="BF1025"/>
  <c r="T1025"/>
  <c r="R1025"/>
  <c r="P1025"/>
  <c r="BI1024"/>
  <c r="BH1024"/>
  <c r="BG1024"/>
  <c r="BF1024"/>
  <c r="T1024"/>
  <c r="R1024"/>
  <c r="P1024"/>
  <c r="BI1023"/>
  <c r="BH1023"/>
  <c r="BG1023"/>
  <c r="BF1023"/>
  <c r="T1023"/>
  <c r="R1023"/>
  <c r="P1023"/>
  <c r="BI1022"/>
  <c r="BH1022"/>
  <c r="BG1022"/>
  <c r="BF1022"/>
  <c r="T1022"/>
  <c r="R1022"/>
  <c r="P1022"/>
  <c r="BI1021"/>
  <c r="BH1021"/>
  <c r="BG1021"/>
  <c r="BF1021"/>
  <c r="T1021"/>
  <c r="R1021"/>
  <c r="P1021"/>
  <c r="BI1020"/>
  <c r="BH1020"/>
  <c r="BG1020"/>
  <c r="BF1020"/>
  <c r="T1020"/>
  <c r="R1020"/>
  <c r="P1020"/>
  <c r="BI1019"/>
  <c r="BH1019"/>
  <c r="BG1019"/>
  <c r="BF1019"/>
  <c r="T1019"/>
  <c r="R1019"/>
  <c r="P1019"/>
  <c r="BI1018"/>
  <c r="BH1018"/>
  <c r="BG1018"/>
  <c r="BF1018"/>
  <c r="T1018"/>
  <c r="R1018"/>
  <c r="P1018"/>
  <c r="BI1017"/>
  <c r="BH1017"/>
  <c r="BG1017"/>
  <c r="BF1017"/>
  <c r="T1017"/>
  <c r="R1017"/>
  <c r="P1017"/>
  <c r="BI1016"/>
  <c r="BH1016"/>
  <c r="BG1016"/>
  <c r="BF1016"/>
  <c r="T1016"/>
  <c r="R1016"/>
  <c r="P1016"/>
  <c r="BI1015"/>
  <c r="BH1015"/>
  <c r="BG1015"/>
  <c r="BF1015"/>
  <c r="T1015"/>
  <c r="R1015"/>
  <c r="P1015"/>
  <c r="BI1014"/>
  <c r="BH1014"/>
  <c r="BG1014"/>
  <c r="BF1014"/>
  <c r="T1014"/>
  <c r="R1014"/>
  <c r="P1014"/>
  <c r="BI1013"/>
  <c r="BH1013"/>
  <c r="BG1013"/>
  <c r="BF1013"/>
  <c r="T1013"/>
  <c r="R1013"/>
  <c r="P1013"/>
  <c r="BI1012"/>
  <c r="BH1012"/>
  <c r="BG1012"/>
  <c r="BF1012"/>
  <c r="T1012"/>
  <c r="R1012"/>
  <c r="P1012"/>
  <c r="BI1011"/>
  <c r="BH1011"/>
  <c r="BG1011"/>
  <c r="BF1011"/>
  <c r="T1011"/>
  <c r="R1011"/>
  <c r="P1011"/>
  <c r="BI1010"/>
  <c r="BH1010"/>
  <c r="BG1010"/>
  <c r="BF1010"/>
  <c r="T1010"/>
  <c r="R1010"/>
  <c r="P1010"/>
  <c r="BI1009"/>
  <c r="BH1009"/>
  <c r="BG1009"/>
  <c r="BF1009"/>
  <c r="T1009"/>
  <c r="R1009"/>
  <c r="P1009"/>
  <c r="BI1008"/>
  <c r="BH1008"/>
  <c r="BG1008"/>
  <c r="BF1008"/>
  <c r="T1008"/>
  <c r="R1008"/>
  <c r="P1008"/>
  <c r="BI1007"/>
  <c r="BH1007"/>
  <c r="BG1007"/>
  <c r="BF1007"/>
  <c r="T1007"/>
  <c r="R1007"/>
  <c r="P1007"/>
  <c r="BI1006"/>
  <c r="BH1006"/>
  <c r="BG1006"/>
  <c r="BF1006"/>
  <c r="T1006"/>
  <c r="R1006"/>
  <c r="P1006"/>
  <c r="BI1005"/>
  <c r="BH1005"/>
  <c r="BG1005"/>
  <c r="BF1005"/>
  <c r="T1005"/>
  <c r="R1005"/>
  <c r="P1005"/>
  <c r="BI1004"/>
  <c r="BH1004"/>
  <c r="BG1004"/>
  <c r="BF1004"/>
  <c r="T1004"/>
  <c r="R1004"/>
  <c r="P1004"/>
  <c r="BI1003"/>
  <c r="BH1003"/>
  <c r="BG1003"/>
  <c r="BF1003"/>
  <c r="T1003"/>
  <c r="R1003"/>
  <c r="P1003"/>
  <c r="BI1002"/>
  <c r="BH1002"/>
  <c r="BG1002"/>
  <c r="BF1002"/>
  <c r="T1002"/>
  <c r="R1002"/>
  <c r="P1002"/>
  <c r="BI1001"/>
  <c r="BH1001"/>
  <c r="BG1001"/>
  <c r="BF1001"/>
  <c r="T1001"/>
  <c r="R1001"/>
  <c r="P1001"/>
  <c r="BI1000"/>
  <c r="BH1000"/>
  <c r="BG1000"/>
  <c r="BF1000"/>
  <c r="T1000"/>
  <c r="R1000"/>
  <c r="P1000"/>
  <c r="BI999"/>
  <c r="BH999"/>
  <c r="BG999"/>
  <c r="BF999"/>
  <c r="T999"/>
  <c r="R999"/>
  <c r="P999"/>
  <c r="BI998"/>
  <c r="BH998"/>
  <c r="BG998"/>
  <c r="BF998"/>
  <c r="T998"/>
  <c r="R998"/>
  <c r="P998"/>
  <c r="BI997"/>
  <c r="BH997"/>
  <c r="BG997"/>
  <c r="BF997"/>
  <c r="T997"/>
  <c r="R997"/>
  <c r="P997"/>
  <c r="BI996"/>
  <c r="BH996"/>
  <c r="BG996"/>
  <c r="BF996"/>
  <c r="T996"/>
  <c r="R996"/>
  <c r="P996"/>
  <c r="BI995"/>
  <c r="BH995"/>
  <c r="BG995"/>
  <c r="BF995"/>
  <c r="T995"/>
  <c r="R995"/>
  <c r="P995"/>
  <c r="BI994"/>
  <c r="BH994"/>
  <c r="BG994"/>
  <c r="BF994"/>
  <c r="T994"/>
  <c r="R994"/>
  <c r="P994"/>
  <c r="BI993"/>
  <c r="BH993"/>
  <c r="BG993"/>
  <c r="BF993"/>
  <c r="T993"/>
  <c r="R993"/>
  <c r="P993"/>
  <c r="BI992"/>
  <c r="BH992"/>
  <c r="BG992"/>
  <c r="BF992"/>
  <c r="T992"/>
  <c r="R992"/>
  <c r="P992"/>
  <c r="BI991"/>
  <c r="BH991"/>
  <c r="BG991"/>
  <c r="BF991"/>
  <c r="T991"/>
  <c r="R991"/>
  <c r="P991"/>
  <c r="BI990"/>
  <c r="BH990"/>
  <c r="BG990"/>
  <c r="BF990"/>
  <c r="T990"/>
  <c r="R990"/>
  <c r="P990"/>
  <c r="BI989"/>
  <c r="BH989"/>
  <c r="BG989"/>
  <c r="BF989"/>
  <c r="T989"/>
  <c r="R989"/>
  <c r="P989"/>
  <c r="BI988"/>
  <c r="BH988"/>
  <c r="BG988"/>
  <c r="BF988"/>
  <c r="T988"/>
  <c r="R988"/>
  <c r="P988"/>
  <c r="BI987"/>
  <c r="BH987"/>
  <c r="BG987"/>
  <c r="BF987"/>
  <c r="T987"/>
  <c r="R987"/>
  <c r="P987"/>
  <c r="BI986"/>
  <c r="BH986"/>
  <c r="BG986"/>
  <c r="BF986"/>
  <c r="T986"/>
  <c r="R986"/>
  <c r="P986"/>
  <c r="BI985"/>
  <c r="BH985"/>
  <c r="BG985"/>
  <c r="BF985"/>
  <c r="T985"/>
  <c r="R985"/>
  <c r="P985"/>
  <c r="BI984"/>
  <c r="BH984"/>
  <c r="BG984"/>
  <c r="BF984"/>
  <c r="T984"/>
  <c r="R984"/>
  <c r="P984"/>
  <c r="BI983"/>
  <c r="BH983"/>
  <c r="BG983"/>
  <c r="BF983"/>
  <c r="T983"/>
  <c r="R983"/>
  <c r="P983"/>
  <c r="BI982"/>
  <c r="BH982"/>
  <c r="BG982"/>
  <c r="BF982"/>
  <c r="T982"/>
  <c r="R982"/>
  <c r="P982"/>
  <c r="BI981"/>
  <c r="BH981"/>
  <c r="BG981"/>
  <c r="BF981"/>
  <c r="T981"/>
  <c r="R981"/>
  <c r="P981"/>
  <c r="BI980"/>
  <c r="BH980"/>
  <c r="BG980"/>
  <c r="BF980"/>
  <c r="T980"/>
  <c r="R980"/>
  <c r="P980"/>
  <c r="BI979"/>
  <c r="BH979"/>
  <c r="BG979"/>
  <c r="BF979"/>
  <c r="T979"/>
  <c r="R979"/>
  <c r="P979"/>
  <c r="BI978"/>
  <c r="BH978"/>
  <c r="BG978"/>
  <c r="BF978"/>
  <c r="T978"/>
  <c r="R978"/>
  <c r="P978"/>
  <c r="BI977"/>
  <c r="BH977"/>
  <c r="BG977"/>
  <c r="BF977"/>
  <c r="T977"/>
  <c r="R977"/>
  <c r="P977"/>
  <c r="BI976"/>
  <c r="BH976"/>
  <c r="BG976"/>
  <c r="BF976"/>
  <c r="T976"/>
  <c r="R976"/>
  <c r="P976"/>
  <c r="BI975"/>
  <c r="BH975"/>
  <c r="BG975"/>
  <c r="BF975"/>
  <c r="T975"/>
  <c r="R975"/>
  <c r="P975"/>
  <c r="BI974"/>
  <c r="BH974"/>
  <c r="BG974"/>
  <c r="BF974"/>
  <c r="T974"/>
  <c r="R974"/>
  <c r="P974"/>
  <c r="BI973"/>
  <c r="BH973"/>
  <c r="BG973"/>
  <c r="BF973"/>
  <c r="T973"/>
  <c r="R973"/>
  <c r="P973"/>
  <c r="BI972"/>
  <c r="BH972"/>
  <c r="BG972"/>
  <c r="BF972"/>
  <c r="T972"/>
  <c r="R972"/>
  <c r="P972"/>
  <c r="BI971"/>
  <c r="BH971"/>
  <c r="BG971"/>
  <c r="BF971"/>
  <c r="T971"/>
  <c r="R971"/>
  <c r="P971"/>
  <c r="BI970"/>
  <c r="BH970"/>
  <c r="BG970"/>
  <c r="BF970"/>
  <c r="T970"/>
  <c r="R970"/>
  <c r="P970"/>
  <c r="BI969"/>
  <c r="BH969"/>
  <c r="BG969"/>
  <c r="BF969"/>
  <c r="T969"/>
  <c r="R969"/>
  <c r="P969"/>
  <c r="BI968"/>
  <c r="BH968"/>
  <c r="BG968"/>
  <c r="BF968"/>
  <c r="T968"/>
  <c r="R968"/>
  <c r="P968"/>
  <c r="BI967"/>
  <c r="BH967"/>
  <c r="BG967"/>
  <c r="BF967"/>
  <c r="T967"/>
  <c r="R967"/>
  <c r="P967"/>
  <c r="BI966"/>
  <c r="BH966"/>
  <c r="BG966"/>
  <c r="BF966"/>
  <c r="T966"/>
  <c r="R966"/>
  <c r="P966"/>
  <c r="BI965"/>
  <c r="BH965"/>
  <c r="BG965"/>
  <c r="BF965"/>
  <c r="T965"/>
  <c r="R965"/>
  <c r="P965"/>
  <c r="BI964"/>
  <c r="BH964"/>
  <c r="BG964"/>
  <c r="BF964"/>
  <c r="T964"/>
  <c r="R964"/>
  <c r="P964"/>
  <c r="BI962"/>
  <c r="BH962"/>
  <c r="BG962"/>
  <c r="BF962"/>
  <c r="T962"/>
  <c r="R962"/>
  <c r="P962"/>
  <c r="BI960"/>
  <c r="BH960"/>
  <c r="BG960"/>
  <c r="BF960"/>
  <c r="T960"/>
  <c r="R960"/>
  <c r="P960"/>
  <c r="BI959"/>
  <c r="BH959"/>
  <c r="BG959"/>
  <c r="BF959"/>
  <c r="T959"/>
  <c r="R959"/>
  <c r="P959"/>
  <c r="BI958"/>
  <c r="BH958"/>
  <c r="BG958"/>
  <c r="BF958"/>
  <c r="T958"/>
  <c r="R958"/>
  <c r="P958"/>
  <c r="BI957"/>
  <c r="BH957"/>
  <c r="BG957"/>
  <c r="BF957"/>
  <c r="T957"/>
  <c r="R957"/>
  <c r="P957"/>
  <c r="BI956"/>
  <c r="BH956"/>
  <c r="BG956"/>
  <c r="BF956"/>
  <c r="T956"/>
  <c r="R956"/>
  <c r="P956"/>
  <c r="BI955"/>
  <c r="BH955"/>
  <c r="BG955"/>
  <c r="BF955"/>
  <c r="T955"/>
  <c r="R955"/>
  <c r="P955"/>
  <c r="BI954"/>
  <c r="BH954"/>
  <c r="BG954"/>
  <c r="BF954"/>
  <c r="T954"/>
  <c r="R954"/>
  <c r="P954"/>
  <c r="BI953"/>
  <c r="BH953"/>
  <c r="BG953"/>
  <c r="BF953"/>
  <c r="T953"/>
  <c r="R953"/>
  <c r="P953"/>
  <c r="BI952"/>
  <c r="BH952"/>
  <c r="BG952"/>
  <c r="BF952"/>
  <c r="T952"/>
  <c r="R952"/>
  <c r="P952"/>
  <c r="BI951"/>
  <c r="BH951"/>
  <c r="BG951"/>
  <c r="BF951"/>
  <c r="T951"/>
  <c r="R951"/>
  <c r="P951"/>
  <c r="BI950"/>
  <c r="BH950"/>
  <c r="BG950"/>
  <c r="BF950"/>
  <c r="T950"/>
  <c r="R950"/>
  <c r="P950"/>
  <c r="BI949"/>
  <c r="BH949"/>
  <c r="BG949"/>
  <c r="BF949"/>
  <c r="T949"/>
  <c r="R949"/>
  <c r="P949"/>
  <c r="BI948"/>
  <c r="BH948"/>
  <c r="BG948"/>
  <c r="BF948"/>
  <c r="T948"/>
  <c r="R948"/>
  <c r="P948"/>
  <c r="BI947"/>
  <c r="BH947"/>
  <c r="BG947"/>
  <c r="BF947"/>
  <c r="T947"/>
  <c r="R947"/>
  <c r="P947"/>
  <c r="BI946"/>
  <c r="BH946"/>
  <c r="BG946"/>
  <c r="BF946"/>
  <c r="T946"/>
  <c r="R946"/>
  <c r="P946"/>
  <c r="BI945"/>
  <c r="BH945"/>
  <c r="BG945"/>
  <c r="BF945"/>
  <c r="T945"/>
  <c r="R945"/>
  <c r="P945"/>
  <c r="BI944"/>
  <c r="BH944"/>
  <c r="BG944"/>
  <c r="BF944"/>
  <c r="T944"/>
  <c r="R944"/>
  <c r="P944"/>
  <c r="BI943"/>
  <c r="BH943"/>
  <c r="BG943"/>
  <c r="BF943"/>
  <c r="T943"/>
  <c r="R943"/>
  <c r="P943"/>
  <c r="BI942"/>
  <c r="BH942"/>
  <c r="BG942"/>
  <c r="BF942"/>
  <c r="T942"/>
  <c r="R942"/>
  <c r="P942"/>
  <c r="BI941"/>
  <c r="BH941"/>
  <c r="BG941"/>
  <c r="BF941"/>
  <c r="T941"/>
  <c r="R941"/>
  <c r="P941"/>
  <c r="BI940"/>
  <c r="BH940"/>
  <c r="BG940"/>
  <c r="BF940"/>
  <c r="T940"/>
  <c r="R940"/>
  <c r="P940"/>
  <c r="BI939"/>
  <c r="BH939"/>
  <c r="BG939"/>
  <c r="BF939"/>
  <c r="T939"/>
  <c r="R939"/>
  <c r="P939"/>
  <c r="BI938"/>
  <c r="BH938"/>
  <c r="BG938"/>
  <c r="BF938"/>
  <c r="T938"/>
  <c r="R938"/>
  <c r="P938"/>
  <c r="BI937"/>
  <c r="BH937"/>
  <c r="BG937"/>
  <c r="BF937"/>
  <c r="T937"/>
  <c r="R937"/>
  <c r="P937"/>
  <c r="BI936"/>
  <c r="BH936"/>
  <c r="BG936"/>
  <c r="BF936"/>
  <c r="T936"/>
  <c r="R936"/>
  <c r="P936"/>
  <c r="BI935"/>
  <c r="BH935"/>
  <c r="BG935"/>
  <c r="BF935"/>
  <c r="T935"/>
  <c r="R935"/>
  <c r="P935"/>
  <c r="BI934"/>
  <c r="BH934"/>
  <c r="BG934"/>
  <c r="BF934"/>
  <c r="T934"/>
  <c r="R934"/>
  <c r="P934"/>
  <c r="BI933"/>
  <c r="BH933"/>
  <c r="BG933"/>
  <c r="BF933"/>
  <c r="T933"/>
  <c r="R933"/>
  <c r="P933"/>
  <c r="BI932"/>
  <c r="BH932"/>
  <c r="BG932"/>
  <c r="BF932"/>
  <c r="T932"/>
  <c r="R932"/>
  <c r="P932"/>
  <c r="BI931"/>
  <c r="BH931"/>
  <c r="BG931"/>
  <c r="BF931"/>
  <c r="T931"/>
  <c r="R931"/>
  <c r="P931"/>
  <c r="BI930"/>
  <c r="BH930"/>
  <c r="BG930"/>
  <c r="BF930"/>
  <c r="T930"/>
  <c r="R930"/>
  <c r="P930"/>
  <c r="BI929"/>
  <c r="BH929"/>
  <c r="BG929"/>
  <c r="BF929"/>
  <c r="T929"/>
  <c r="R929"/>
  <c r="P929"/>
  <c r="BI928"/>
  <c r="BH928"/>
  <c r="BG928"/>
  <c r="BF928"/>
  <c r="T928"/>
  <c r="R928"/>
  <c r="P928"/>
  <c r="BI927"/>
  <c r="BH927"/>
  <c r="BG927"/>
  <c r="BF927"/>
  <c r="T927"/>
  <c r="R927"/>
  <c r="P927"/>
  <c r="BI926"/>
  <c r="BH926"/>
  <c r="BG926"/>
  <c r="BF926"/>
  <c r="T926"/>
  <c r="R926"/>
  <c r="P926"/>
  <c r="BI925"/>
  <c r="BH925"/>
  <c r="BG925"/>
  <c r="BF925"/>
  <c r="T925"/>
  <c r="R925"/>
  <c r="P925"/>
  <c r="BI924"/>
  <c r="BH924"/>
  <c r="BG924"/>
  <c r="BF924"/>
  <c r="T924"/>
  <c r="R924"/>
  <c r="P924"/>
  <c r="BI923"/>
  <c r="BH923"/>
  <c r="BG923"/>
  <c r="BF923"/>
  <c r="T923"/>
  <c r="R923"/>
  <c r="P923"/>
  <c r="BI922"/>
  <c r="BH922"/>
  <c r="BG922"/>
  <c r="BF922"/>
  <c r="T922"/>
  <c r="R922"/>
  <c r="P922"/>
  <c r="BI921"/>
  <c r="BH921"/>
  <c r="BG921"/>
  <c r="BF921"/>
  <c r="T921"/>
  <c r="R921"/>
  <c r="P921"/>
  <c r="BI920"/>
  <c r="BH920"/>
  <c r="BG920"/>
  <c r="BF920"/>
  <c r="T920"/>
  <c r="R920"/>
  <c r="P920"/>
  <c r="BI919"/>
  <c r="BH919"/>
  <c r="BG919"/>
  <c r="BF919"/>
  <c r="T919"/>
  <c r="R919"/>
  <c r="P919"/>
  <c r="BI918"/>
  <c r="BH918"/>
  <c r="BG918"/>
  <c r="BF918"/>
  <c r="T918"/>
  <c r="R918"/>
  <c r="P918"/>
  <c r="BI917"/>
  <c r="BH917"/>
  <c r="BG917"/>
  <c r="BF917"/>
  <c r="T917"/>
  <c r="R917"/>
  <c r="P917"/>
  <c r="BI916"/>
  <c r="BH916"/>
  <c r="BG916"/>
  <c r="BF916"/>
  <c r="T916"/>
  <c r="R916"/>
  <c r="P916"/>
  <c r="BI915"/>
  <c r="BH915"/>
  <c r="BG915"/>
  <c r="BF915"/>
  <c r="T915"/>
  <c r="R915"/>
  <c r="P915"/>
  <c r="BI914"/>
  <c r="BH914"/>
  <c r="BG914"/>
  <c r="BF914"/>
  <c r="T914"/>
  <c r="R914"/>
  <c r="P914"/>
  <c r="BI913"/>
  <c r="BH913"/>
  <c r="BG913"/>
  <c r="BF913"/>
  <c r="T913"/>
  <c r="R913"/>
  <c r="P913"/>
  <c r="BI912"/>
  <c r="BH912"/>
  <c r="BG912"/>
  <c r="BF912"/>
  <c r="T912"/>
  <c r="R912"/>
  <c r="P912"/>
  <c r="BI911"/>
  <c r="BH911"/>
  <c r="BG911"/>
  <c r="BF911"/>
  <c r="T911"/>
  <c r="R911"/>
  <c r="P911"/>
  <c r="BI910"/>
  <c r="BH910"/>
  <c r="BG910"/>
  <c r="BF910"/>
  <c r="T910"/>
  <c r="R910"/>
  <c r="P910"/>
  <c r="BI909"/>
  <c r="BH909"/>
  <c r="BG909"/>
  <c r="BF909"/>
  <c r="T909"/>
  <c r="R909"/>
  <c r="P909"/>
  <c r="BI908"/>
  <c r="BH908"/>
  <c r="BG908"/>
  <c r="BF908"/>
  <c r="T908"/>
  <c r="R908"/>
  <c r="P908"/>
  <c r="BI907"/>
  <c r="BH907"/>
  <c r="BG907"/>
  <c r="BF907"/>
  <c r="T907"/>
  <c r="R907"/>
  <c r="P907"/>
  <c r="BI906"/>
  <c r="BH906"/>
  <c r="BG906"/>
  <c r="BF906"/>
  <c r="T906"/>
  <c r="R906"/>
  <c r="P906"/>
  <c r="BI905"/>
  <c r="BH905"/>
  <c r="BG905"/>
  <c r="BF905"/>
  <c r="T905"/>
  <c r="R905"/>
  <c r="P905"/>
  <c r="BI904"/>
  <c r="BH904"/>
  <c r="BG904"/>
  <c r="BF904"/>
  <c r="T904"/>
  <c r="R904"/>
  <c r="P904"/>
  <c r="BI903"/>
  <c r="BH903"/>
  <c r="BG903"/>
  <c r="BF903"/>
  <c r="T903"/>
  <c r="R903"/>
  <c r="P903"/>
  <c r="BI902"/>
  <c r="BH902"/>
  <c r="BG902"/>
  <c r="BF902"/>
  <c r="T902"/>
  <c r="R902"/>
  <c r="P902"/>
  <c r="BI901"/>
  <c r="BH901"/>
  <c r="BG901"/>
  <c r="BF901"/>
  <c r="T901"/>
  <c r="R901"/>
  <c r="P901"/>
  <c r="BI900"/>
  <c r="BH900"/>
  <c r="BG900"/>
  <c r="BF900"/>
  <c r="T900"/>
  <c r="R900"/>
  <c r="P900"/>
  <c r="BI899"/>
  <c r="BH899"/>
  <c r="BG899"/>
  <c r="BF899"/>
  <c r="T899"/>
  <c r="R899"/>
  <c r="P899"/>
  <c r="BI898"/>
  <c r="BH898"/>
  <c r="BG898"/>
  <c r="BF898"/>
  <c r="T898"/>
  <c r="R898"/>
  <c r="P898"/>
  <c r="BI897"/>
  <c r="BH897"/>
  <c r="BG897"/>
  <c r="BF897"/>
  <c r="T897"/>
  <c r="R897"/>
  <c r="P897"/>
  <c r="BI896"/>
  <c r="BH896"/>
  <c r="BG896"/>
  <c r="BF896"/>
  <c r="T896"/>
  <c r="R896"/>
  <c r="P896"/>
  <c r="BI895"/>
  <c r="BH895"/>
  <c r="BG895"/>
  <c r="BF895"/>
  <c r="T895"/>
  <c r="R895"/>
  <c r="P895"/>
  <c r="BI894"/>
  <c r="BH894"/>
  <c r="BG894"/>
  <c r="BF894"/>
  <c r="T894"/>
  <c r="R894"/>
  <c r="P894"/>
  <c r="BI893"/>
  <c r="BH893"/>
  <c r="BG893"/>
  <c r="BF893"/>
  <c r="T893"/>
  <c r="R893"/>
  <c r="P893"/>
  <c r="BI892"/>
  <c r="BH892"/>
  <c r="BG892"/>
  <c r="BF892"/>
  <c r="T892"/>
  <c r="R892"/>
  <c r="P892"/>
  <c r="BI891"/>
  <c r="BH891"/>
  <c r="BG891"/>
  <c r="BF891"/>
  <c r="T891"/>
  <c r="R891"/>
  <c r="P891"/>
  <c r="BI890"/>
  <c r="BH890"/>
  <c r="BG890"/>
  <c r="BF890"/>
  <c r="T890"/>
  <c r="R890"/>
  <c r="P890"/>
  <c r="BI889"/>
  <c r="BH889"/>
  <c r="BG889"/>
  <c r="BF889"/>
  <c r="T889"/>
  <c r="R889"/>
  <c r="P889"/>
  <c r="BI888"/>
  <c r="BH888"/>
  <c r="BG888"/>
  <c r="BF888"/>
  <c r="T888"/>
  <c r="R888"/>
  <c r="P888"/>
  <c r="BI887"/>
  <c r="BH887"/>
  <c r="BG887"/>
  <c r="BF887"/>
  <c r="T887"/>
  <c r="R887"/>
  <c r="P887"/>
  <c r="BI886"/>
  <c r="BH886"/>
  <c r="BG886"/>
  <c r="BF886"/>
  <c r="T886"/>
  <c r="R886"/>
  <c r="P886"/>
  <c r="BI885"/>
  <c r="BH885"/>
  <c r="BG885"/>
  <c r="BF885"/>
  <c r="T885"/>
  <c r="R885"/>
  <c r="P885"/>
  <c r="BI884"/>
  <c r="BH884"/>
  <c r="BG884"/>
  <c r="BF884"/>
  <c r="T884"/>
  <c r="R884"/>
  <c r="P884"/>
  <c r="BI883"/>
  <c r="BH883"/>
  <c r="BG883"/>
  <c r="BF883"/>
  <c r="T883"/>
  <c r="R883"/>
  <c r="P883"/>
  <c r="BI882"/>
  <c r="BH882"/>
  <c r="BG882"/>
  <c r="BF882"/>
  <c r="T882"/>
  <c r="R882"/>
  <c r="P882"/>
  <c r="BI881"/>
  <c r="BH881"/>
  <c r="BG881"/>
  <c r="BF881"/>
  <c r="T881"/>
  <c r="R881"/>
  <c r="P881"/>
  <c r="BI880"/>
  <c r="BH880"/>
  <c r="BG880"/>
  <c r="BF880"/>
  <c r="T880"/>
  <c r="R880"/>
  <c r="P880"/>
  <c r="BI879"/>
  <c r="BH879"/>
  <c r="BG879"/>
  <c r="BF879"/>
  <c r="T879"/>
  <c r="R879"/>
  <c r="P879"/>
  <c r="BI878"/>
  <c r="BH878"/>
  <c r="BG878"/>
  <c r="BF878"/>
  <c r="T878"/>
  <c r="R878"/>
  <c r="P878"/>
  <c r="BI877"/>
  <c r="BH877"/>
  <c r="BG877"/>
  <c r="BF877"/>
  <c r="T877"/>
  <c r="R877"/>
  <c r="P877"/>
  <c r="BI876"/>
  <c r="BH876"/>
  <c r="BG876"/>
  <c r="BF876"/>
  <c r="T876"/>
  <c r="R876"/>
  <c r="P876"/>
  <c r="BI875"/>
  <c r="BH875"/>
  <c r="BG875"/>
  <c r="BF875"/>
  <c r="T875"/>
  <c r="R875"/>
  <c r="P875"/>
  <c r="BI874"/>
  <c r="BH874"/>
  <c r="BG874"/>
  <c r="BF874"/>
  <c r="T874"/>
  <c r="R874"/>
  <c r="P874"/>
  <c r="BI873"/>
  <c r="BH873"/>
  <c r="BG873"/>
  <c r="BF873"/>
  <c r="T873"/>
  <c r="R873"/>
  <c r="P873"/>
  <c r="BI872"/>
  <c r="BH872"/>
  <c r="BG872"/>
  <c r="BF872"/>
  <c r="T872"/>
  <c r="R872"/>
  <c r="P872"/>
  <c r="BI871"/>
  <c r="BH871"/>
  <c r="BG871"/>
  <c r="BF871"/>
  <c r="T871"/>
  <c r="R871"/>
  <c r="P871"/>
  <c r="BI870"/>
  <c r="BH870"/>
  <c r="BG870"/>
  <c r="BF870"/>
  <c r="T870"/>
  <c r="R870"/>
  <c r="P870"/>
  <c r="BI869"/>
  <c r="BH869"/>
  <c r="BG869"/>
  <c r="BF869"/>
  <c r="T869"/>
  <c r="R869"/>
  <c r="P869"/>
  <c r="BI868"/>
  <c r="BH868"/>
  <c r="BG868"/>
  <c r="BF868"/>
  <c r="T868"/>
  <c r="R868"/>
  <c r="P868"/>
  <c r="BI867"/>
  <c r="BH867"/>
  <c r="BG867"/>
  <c r="BF867"/>
  <c r="T867"/>
  <c r="R867"/>
  <c r="P867"/>
  <c r="BI866"/>
  <c r="BH866"/>
  <c r="BG866"/>
  <c r="BF866"/>
  <c r="T866"/>
  <c r="R866"/>
  <c r="P866"/>
  <c r="BI865"/>
  <c r="BH865"/>
  <c r="BG865"/>
  <c r="BF865"/>
  <c r="T865"/>
  <c r="R865"/>
  <c r="P865"/>
  <c r="BI864"/>
  <c r="BH864"/>
  <c r="BG864"/>
  <c r="BF864"/>
  <c r="T864"/>
  <c r="R864"/>
  <c r="P864"/>
  <c r="BI863"/>
  <c r="BH863"/>
  <c r="BG863"/>
  <c r="BF863"/>
  <c r="T863"/>
  <c r="R863"/>
  <c r="P863"/>
  <c r="BI862"/>
  <c r="BH862"/>
  <c r="BG862"/>
  <c r="BF862"/>
  <c r="T862"/>
  <c r="R862"/>
  <c r="P862"/>
  <c r="BI860"/>
  <c r="BH860"/>
  <c r="BG860"/>
  <c r="BF860"/>
  <c r="T860"/>
  <c r="R860"/>
  <c r="P860"/>
  <c r="BI858"/>
  <c r="BH858"/>
  <c r="BG858"/>
  <c r="BF858"/>
  <c r="T858"/>
  <c r="R858"/>
  <c r="P858"/>
  <c r="BI856"/>
  <c r="BH856"/>
  <c r="BG856"/>
  <c r="BF856"/>
  <c r="T856"/>
  <c r="R856"/>
  <c r="P856"/>
  <c r="BI854"/>
  <c r="BH854"/>
  <c r="BG854"/>
  <c r="BF854"/>
  <c r="T854"/>
  <c r="R854"/>
  <c r="P854"/>
  <c r="BI852"/>
  <c r="BH852"/>
  <c r="BG852"/>
  <c r="BF852"/>
  <c r="T852"/>
  <c r="R852"/>
  <c r="P852"/>
  <c r="BI850"/>
  <c r="BH850"/>
  <c r="BG850"/>
  <c r="BF850"/>
  <c r="T850"/>
  <c r="R850"/>
  <c r="P850"/>
  <c r="BI848"/>
  <c r="BH848"/>
  <c r="BG848"/>
  <c r="BF848"/>
  <c r="T848"/>
  <c r="R848"/>
  <c r="P848"/>
  <c r="BI846"/>
  <c r="BH846"/>
  <c r="BG846"/>
  <c r="BF846"/>
  <c r="T846"/>
  <c r="R846"/>
  <c r="P846"/>
  <c r="BI844"/>
  <c r="BH844"/>
  <c r="BG844"/>
  <c r="BF844"/>
  <c r="T844"/>
  <c r="R844"/>
  <c r="P844"/>
  <c r="BI842"/>
  <c r="BH842"/>
  <c r="BG842"/>
  <c r="BF842"/>
  <c r="T842"/>
  <c r="R842"/>
  <c r="P842"/>
  <c r="BI840"/>
  <c r="BH840"/>
  <c r="BG840"/>
  <c r="BF840"/>
  <c r="T840"/>
  <c r="R840"/>
  <c r="P840"/>
  <c r="BI838"/>
  <c r="BH838"/>
  <c r="BG838"/>
  <c r="BF838"/>
  <c r="T838"/>
  <c r="R838"/>
  <c r="P838"/>
  <c r="BI836"/>
  <c r="BH836"/>
  <c r="BG836"/>
  <c r="BF836"/>
  <c r="T836"/>
  <c r="R836"/>
  <c r="P836"/>
  <c r="BI834"/>
  <c r="BH834"/>
  <c r="BG834"/>
  <c r="BF834"/>
  <c r="T834"/>
  <c r="R834"/>
  <c r="P834"/>
  <c r="BI832"/>
  <c r="BH832"/>
  <c r="BG832"/>
  <c r="BF832"/>
  <c r="T832"/>
  <c r="R832"/>
  <c r="P832"/>
  <c r="BI830"/>
  <c r="BH830"/>
  <c r="BG830"/>
  <c r="BF830"/>
  <c r="T830"/>
  <c r="R830"/>
  <c r="P830"/>
  <c r="BI828"/>
  <c r="BH828"/>
  <c r="BG828"/>
  <c r="BF828"/>
  <c r="T828"/>
  <c r="R828"/>
  <c r="P828"/>
  <c r="BI826"/>
  <c r="BH826"/>
  <c r="BG826"/>
  <c r="BF826"/>
  <c r="T826"/>
  <c r="R826"/>
  <c r="P826"/>
  <c r="BI824"/>
  <c r="BH824"/>
  <c r="BG824"/>
  <c r="BF824"/>
  <c r="T824"/>
  <c r="R824"/>
  <c r="P824"/>
  <c r="BI822"/>
  <c r="BH822"/>
  <c r="BG822"/>
  <c r="BF822"/>
  <c r="T822"/>
  <c r="R822"/>
  <c r="P822"/>
  <c r="BI820"/>
  <c r="BH820"/>
  <c r="BG820"/>
  <c r="BF820"/>
  <c r="T820"/>
  <c r="R820"/>
  <c r="P820"/>
  <c r="BI818"/>
  <c r="BH818"/>
  <c r="BG818"/>
  <c r="BF818"/>
  <c r="T818"/>
  <c r="R818"/>
  <c r="P818"/>
  <c r="BI816"/>
  <c r="BH816"/>
  <c r="BG816"/>
  <c r="BF816"/>
  <c r="T816"/>
  <c r="R816"/>
  <c r="P816"/>
  <c r="BI814"/>
  <c r="BH814"/>
  <c r="BG814"/>
  <c r="BF814"/>
  <c r="T814"/>
  <c r="R814"/>
  <c r="P814"/>
  <c r="BI812"/>
  <c r="BH812"/>
  <c r="BG812"/>
  <c r="BF812"/>
  <c r="T812"/>
  <c r="R812"/>
  <c r="P812"/>
  <c r="BI810"/>
  <c r="BH810"/>
  <c r="BG810"/>
  <c r="BF810"/>
  <c r="T810"/>
  <c r="R810"/>
  <c r="P810"/>
  <c r="BI808"/>
  <c r="BH808"/>
  <c r="BG808"/>
  <c r="BF808"/>
  <c r="T808"/>
  <c r="R808"/>
  <c r="P808"/>
  <c r="BI806"/>
  <c r="BH806"/>
  <c r="BG806"/>
  <c r="BF806"/>
  <c r="T806"/>
  <c r="R806"/>
  <c r="P806"/>
  <c r="BI804"/>
  <c r="BH804"/>
  <c r="BG804"/>
  <c r="BF804"/>
  <c r="T804"/>
  <c r="R804"/>
  <c r="P804"/>
  <c r="BI802"/>
  <c r="BH802"/>
  <c r="BG802"/>
  <c r="BF802"/>
  <c r="T802"/>
  <c r="R802"/>
  <c r="P802"/>
  <c r="BI800"/>
  <c r="BH800"/>
  <c r="BG800"/>
  <c r="BF800"/>
  <c r="T800"/>
  <c r="R800"/>
  <c r="P800"/>
  <c r="BI798"/>
  <c r="BH798"/>
  <c r="BG798"/>
  <c r="BF798"/>
  <c r="T798"/>
  <c r="R798"/>
  <c r="P798"/>
  <c r="BI796"/>
  <c r="BH796"/>
  <c r="BG796"/>
  <c r="BF796"/>
  <c r="T796"/>
  <c r="R796"/>
  <c r="P796"/>
  <c r="BI794"/>
  <c r="BH794"/>
  <c r="BG794"/>
  <c r="BF794"/>
  <c r="T794"/>
  <c r="R794"/>
  <c r="P794"/>
  <c r="BI792"/>
  <c r="BH792"/>
  <c r="BG792"/>
  <c r="BF792"/>
  <c r="T792"/>
  <c r="R792"/>
  <c r="P792"/>
  <c r="BI790"/>
  <c r="BH790"/>
  <c r="BG790"/>
  <c r="BF790"/>
  <c r="T790"/>
  <c r="R790"/>
  <c r="P790"/>
  <c r="BI788"/>
  <c r="BH788"/>
  <c r="BG788"/>
  <c r="BF788"/>
  <c r="T788"/>
  <c r="R788"/>
  <c r="P788"/>
  <c r="BI786"/>
  <c r="BH786"/>
  <c r="BG786"/>
  <c r="BF786"/>
  <c r="T786"/>
  <c r="R786"/>
  <c r="P786"/>
  <c r="BI784"/>
  <c r="BH784"/>
  <c r="BG784"/>
  <c r="BF784"/>
  <c r="T784"/>
  <c r="R784"/>
  <c r="P784"/>
  <c r="BI782"/>
  <c r="BH782"/>
  <c r="BG782"/>
  <c r="BF782"/>
  <c r="T782"/>
  <c r="R782"/>
  <c r="P782"/>
  <c r="BI780"/>
  <c r="BH780"/>
  <c r="BG780"/>
  <c r="BF780"/>
  <c r="T780"/>
  <c r="R780"/>
  <c r="P780"/>
  <c r="BI778"/>
  <c r="BH778"/>
  <c r="BG778"/>
  <c r="BF778"/>
  <c r="T778"/>
  <c r="R778"/>
  <c r="P778"/>
  <c r="BI776"/>
  <c r="BH776"/>
  <c r="BG776"/>
  <c r="BF776"/>
  <c r="T776"/>
  <c r="R776"/>
  <c r="P776"/>
  <c r="BI774"/>
  <c r="BH774"/>
  <c r="BG774"/>
  <c r="BF774"/>
  <c r="T774"/>
  <c r="R774"/>
  <c r="P774"/>
  <c r="BI772"/>
  <c r="BH772"/>
  <c r="BG772"/>
  <c r="BF772"/>
  <c r="T772"/>
  <c r="R772"/>
  <c r="P772"/>
  <c r="BI770"/>
  <c r="BH770"/>
  <c r="BG770"/>
  <c r="BF770"/>
  <c r="T770"/>
  <c r="R770"/>
  <c r="P770"/>
  <c r="BI768"/>
  <c r="BH768"/>
  <c r="BG768"/>
  <c r="BF768"/>
  <c r="T768"/>
  <c r="R768"/>
  <c r="P768"/>
  <c r="BI766"/>
  <c r="BH766"/>
  <c r="BG766"/>
  <c r="BF766"/>
  <c r="T766"/>
  <c r="R766"/>
  <c r="P766"/>
  <c r="BI764"/>
  <c r="BH764"/>
  <c r="BG764"/>
  <c r="BF764"/>
  <c r="T764"/>
  <c r="R764"/>
  <c r="P764"/>
  <c r="BI762"/>
  <c r="BH762"/>
  <c r="BG762"/>
  <c r="BF762"/>
  <c r="T762"/>
  <c r="R762"/>
  <c r="P762"/>
  <c r="BI760"/>
  <c r="BH760"/>
  <c r="BG760"/>
  <c r="BF760"/>
  <c r="T760"/>
  <c r="R760"/>
  <c r="P760"/>
  <c r="BI758"/>
  <c r="BH758"/>
  <c r="BG758"/>
  <c r="BF758"/>
  <c r="T758"/>
  <c r="R758"/>
  <c r="P758"/>
  <c r="BI756"/>
  <c r="BH756"/>
  <c r="BG756"/>
  <c r="BF756"/>
  <c r="T756"/>
  <c r="R756"/>
  <c r="P756"/>
  <c r="BI754"/>
  <c r="BH754"/>
  <c r="BG754"/>
  <c r="BF754"/>
  <c r="T754"/>
  <c r="R754"/>
  <c r="P754"/>
  <c r="BI752"/>
  <c r="BH752"/>
  <c r="BG752"/>
  <c r="BF752"/>
  <c r="T752"/>
  <c r="R752"/>
  <c r="P752"/>
  <c r="BI750"/>
  <c r="BH750"/>
  <c r="BG750"/>
  <c r="BF750"/>
  <c r="T750"/>
  <c r="R750"/>
  <c r="P750"/>
  <c r="BI748"/>
  <c r="BH748"/>
  <c r="BG748"/>
  <c r="BF748"/>
  <c r="T748"/>
  <c r="R748"/>
  <c r="P748"/>
  <c r="BI746"/>
  <c r="BH746"/>
  <c r="BG746"/>
  <c r="BF746"/>
  <c r="T746"/>
  <c r="R746"/>
  <c r="P746"/>
  <c r="BI744"/>
  <c r="BH744"/>
  <c r="BG744"/>
  <c r="BF744"/>
  <c r="T744"/>
  <c r="R744"/>
  <c r="P744"/>
  <c r="BI742"/>
  <c r="BH742"/>
  <c r="BG742"/>
  <c r="BF742"/>
  <c r="T742"/>
  <c r="R742"/>
  <c r="P742"/>
  <c r="BI740"/>
  <c r="BH740"/>
  <c r="BG740"/>
  <c r="BF740"/>
  <c r="T740"/>
  <c r="R740"/>
  <c r="P740"/>
  <c r="BI738"/>
  <c r="BH738"/>
  <c r="BG738"/>
  <c r="BF738"/>
  <c r="T738"/>
  <c r="R738"/>
  <c r="P738"/>
  <c r="BI736"/>
  <c r="BH736"/>
  <c r="BG736"/>
  <c r="BF736"/>
  <c r="T736"/>
  <c r="R736"/>
  <c r="P736"/>
  <c r="BI734"/>
  <c r="BH734"/>
  <c r="BG734"/>
  <c r="BF734"/>
  <c r="T734"/>
  <c r="R734"/>
  <c r="P734"/>
  <c r="BI732"/>
  <c r="BH732"/>
  <c r="BG732"/>
  <c r="BF732"/>
  <c r="T732"/>
  <c r="R732"/>
  <c r="P732"/>
  <c r="BI730"/>
  <c r="BH730"/>
  <c r="BG730"/>
  <c r="BF730"/>
  <c r="T730"/>
  <c r="R730"/>
  <c r="P730"/>
  <c r="BI728"/>
  <c r="BH728"/>
  <c r="BG728"/>
  <c r="BF728"/>
  <c r="T728"/>
  <c r="R728"/>
  <c r="P728"/>
  <c r="BI726"/>
  <c r="BH726"/>
  <c r="BG726"/>
  <c r="BF726"/>
  <c r="T726"/>
  <c r="R726"/>
  <c r="P726"/>
  <c r="BI724"/>
  <c r="BH724"/>
  <c r="BG724"/>
  <c r="BF724"/>
  <c r="T724"/>
  <c r="R724"/>
  <c r="P724"/>
  <c r="BI722"/>
  <c r="BH722"/>
  <c r="BG722"/>
  <c r="BF722"/>
  <c r="T722"/>
  <c r="R722"/>
  <c r="P722"/>
  <c r="BI720"/>
  <c r="BH720"/>
  <c r="BG720"/>
  <c r="BF720"/>
  <c r="T720"/>
  <c r="R720"/>
  <c r="P720"/>
  <c r="BI718"/>
  <c r="BH718"/>
  <c r="BG718"/>
  <c r="BF718"/>
  <c r="T718"/>
  <c r="R718"/>
  <c r="P718"/>
  <c r="BI716"/>
  <c r="BH716"/>
  <c r="BG716"/>
  <c r="BF716"/>
  <c r="T716"/>
  <c r="R716"/>
  <c r="P716"/>
  <c r="BI714"/>
  <c r="BH714"/>
  <c r="BG714"/>
  <c r="BF714"/>
  <c r="T714"/>
  <c r="R714"/>
  <c r="P714"/>
  <c r="BI712"/>
  <c r="BH712"/>
  <c r="BG712"/>
  <c r="BF712"/>
  <c r="T712"/>
  <c r="R712"/>
  <c r="P712"/>
  <c r="BI710"/>
  <c r="BH710"/>
  <c r="BG710"/>
  <c r="BF710"/>
  <c r="T710"/>
  <c r="R710"/>
  <c r="P710"/>
  <c r="BI708"/>
  <c r="BH708"/>
  <c r="BG708"/>
  <c r="BF708"/>
  <c r="T708"/>
  <c r="R708"/>
  <c r="P708"/>
  <c r="BI706"/>
  <c r="BH706"/>
  <c r="BG706"/>
  <c r="BF706"/>
  <c r="T706"/>
  <c r="R706"/>
  <c r="P706"/>
  <c r="BI704"/>
  <c r="BH704"/>
  <c r="BG704"/>
  <c r="BF704"/>
  <c r="T704"/>
  <c r="R704"/>
  <c r="P704"/>
  <c r="BI702"/>
  <c r="BH702"/>
  <c r="BG702"/>
  <c r="BF702"/>
  <c r="T702"/>
  <c r="R702"/>
  <c r="P702"/>
  <c r="BI700"/>
  <c r="BH700"/>
  <c r="BG700"/>
  <c r="BF700"/>
  <c r="T700"/>
  <c r="R700"/>
  <c r="P700"/>
  <c r="BI698"/>
  <c r="BH698"/>
  <c r="BG698"/>
  <c r="BF698"/>
  <c r="T698"/>
  <c r="R698"/>
  <c r="P698"/>
  <c r="BI696"/>
  <c r="BH696"/>
  <c r="BG696"/>
  <c r="BF696"/>
  <c r="T696"/>
  <c r="R696"/>
  <c r="P696"/>
  <c r="BI694"/>
  <c r="BH694"/>
  <c r="BG694"/>
  <c r="BF694"/>
  <c r="T694"/>
  <c r="R694"/>
  <c r="P694"/>
  <c r="BI692"/>
  <c r="BH692"/>
  <c r="BG692"/>
  <c r="BF692"/>
  <c r="T692"/>
  <c r="R692"/>
  <c r="P692"/>
  <c r="BI690"/>
  <c r="BH690"/>
  <c r="BG690"/>
  <c r="BF690"/>
  <c r="T690"/>
  <c r="R690"/>
  <c r="P690"/>
  <c r="BI688"/>
  <c r="BH688"/>
  <c r="BG688"/>
  <c r="BF688"/>
  <c r="T688"/>
  <c r="R688"/>
  <c r="P688"/>
  <c r="BI686"/>
  <c r="BH686"/>
  <c r="BG686"/>
  <c r="BF686"/>
  <c r="T686"/>
  <c r="R686"/>
  <c r="P686"/>
  <c r="BI684"/>
  <c r="BH684"/>
  <c r="BG684"/>
  <c r="BF684"/>
  <c r="T684"/>
  <c r="R684"/>
  <c r="P684"/>
  <c r="BI682"/>
  <c r="BH682"/>
  <c r="BG682"/>
  <c r="BF682"/>
  <c r="T682"/>
  <c r="R682"/>
  <c r="P682"/>
  <c r="BI680"/>
  <c r="BH680"/>
  <c r="BG680"/>
  <c r="BF680"/>
  <c r="T680"/>
  <c r="R680"/>
  <c r="P680"/>
  <c r="BI678"/>
  <c r="BH678"/>
  <c r="BG678"/>
  <c r="BF678"/>
  <c r="T678"/>
  <c r="R678"/>
  <c r="P678"/>
  <c r="BI676"/>
  <c r="BH676"/>
  <c r="BG676"/>
  <c r="BF676"/>
  <c r="T676"/>
  <c r="R676"/>
  <c r="P676"/>
  <c r="BI674"/>
  <c r="BH674"/>
  <c r="BG674"/>
  <c r="BF674"/>
  <c r="T674"/>
  <c r="R674"/>
  <c r="P674"/>
  <c r="BI672"/>
  <c r="BH672"/>
  <c r="BG672"/>
  <c r="BF672"/>
  <c r="T672"/>
  <c r="R672"/>
  <c r="P672"/>
  <c r="BI670"/>
  <c r="BH670"/>
  <c r="BG670"/>
  <c r="BF670"/>
  <c r="T670"/>
  <c r="R670"/>
  <c r="P670"/>
  <c r="BI668"/>
  <c r="BH668"/>
  <c r="BG668"/>
  <c r="BF668"/>
  <c r="T668"/>
  <c r="R668"/>
  <c r="P668"/>
  <c r="BI666"/>
  <c r="BH666"/>
  <c r="BG666"/>
  <c r="BF666"/>
  <c r="T666"/>
  <c r="R666"/>
  <c r="P666"/>
  <c r="BI664"/>
  <c r="BH664"/>
  <c r="BG664"/>
  <c r="BF664"/>
  <c r="T664"/>
  <c r="R664"/>
  <c r="P664"/>
  <c r="BI662"/>
  <c r="BH662"/>
  <c r="BG662"/>
  <c r="BF662"/>
  <c r="T662"/>
  <c r="R662"/>
  <c r="P662"/>
  <c r="BI660"/>
  <c r="BH660"/>
  <c r="BG660"/>
  <c r="BF660"/>
  <c r="T660"/>
  <c r="R660"/>
  <c r="P660"/>
  <c r="BI658"/>
  <c r="BH658"/>
  <c r="BG658"/>
  <c r="BF658"/>
  <c r="T658"/>
  <c r="R658"/>
  <c r="P658"/>
  <c r="BI657"/>
  <c r="BH657"/>
  <c r="BG657"/>
  <c r="BF657"/>
  <c r="T657"/>
  <c r="R657"/>
  <c r="P657"/>
  <c r="BI656"/>
  <c r="BH656"/>
  <c r="BG656"/>
  <c r="BF656"/>
  <c r="T656"/>
  <c r="R656"/>
  <c r="P656"/>
  <c r="BI655"/>
  <c r="BH655"/>
  <c r="BG655"/>
  <c r="BF655"/>
  <c r="T655"/>
  <c r="R655"/>
  <c r="P655"/>
  <c r="BI654"/>
  <c r="BH654"/>
  <c r="BG654"/>
  <c r="BF654"/>
  <c r="T654"/>
  <c r="R654"/>
  <c r="P654"/>
  <c r="BI653"/>
  <c r="BH653"/>
  <c r="BG653"/>
  <c r="BF653"/>
  <c r="T653"/>
  <c r="R653"/>
  <c r="P653"/>
  <c r="BI652"/>
  <c r="BH652"/>
  <c r="BG652"/>
  <c r="BF652"/>
  <c r="T652"/>
  <c r="R652"/>
  <c r="P652"/>
  <c r="BI651"/>
  <c r="BH651"/>
  <c r="BG651"/>
  <c r="BF651"/>
  <c r="T651"/>
  <c r="R651"/>
  <c r="P651"/>
  <c r="BI650"/>
  <c r="BH650"/>
  <c r="BG650"/>
  <c r="BF650"/>
  <c r="T650"/>
  <c r="R650"/>
  <c r="P650"/>
  <c r="BI649"/>
  <c r="BH649"/>
  <c r="BG649"/>
  <c r="BF649"/>
  <c r="T649"/>
  <c r="R649"/>
  <c r="P649"/>
  <c r="BI648"/>
  <c r="BH648"/>
  <c r="BG648"/>
  <c r="BF648"/>
  <c r="T648"/>
  <c r="R648"/>
  <c r="P648"/>
  <c r="BI647"/>
  <c r="BH647"/>
  <c r="BG647"/>
  <c r="BF647"/>
  <c r="T647"/>
  <c r="R647"/>
  <c r="P647"/>
  <c r="BI645"/>
  <c r="BH645"/>
  <c r="BG645"/>
  <c r="BF645"/>
  <c r="T645"/>
  <c r="R645"/>
  <c r="P645"/>
  <c r="BI643"/>
  <c r="BH643"/>
  <c r="BG643"/>
  <c r="BF643"/>
  <c r="T643"/>
  <c r="R643"/>
  <c r="P643"/>
  <c r="BI641"/>
  <c r="BH641"/>
  <c r="BG641"/>
  <c r="BF641"/>
  <c r="T641"/>
  <c r="R641"/>
  <c r="P641"/>
  <c r="BI639"/>
  <c r="BH639"/>
  <c r="BG639"/>
  <c r="BF639"/>
  <c r="T639"/>
  <c r="R639"/>
  <c r="P639"/>
  <c r="BI637"/>
  <c r="BH637"/>
  <c r="BG637"/>
  <c r="BF637"/>
  <c r="T637"/>
  <c r="R637"/>
  <c r="P637"/>
  <c r="BI635"/>
  <c r="BH635"/>
  <c r="BG635"/>
  <c r="BF635"/>
  <c r="T635"/>
  <c r="R635"/>
  <c r="P635"/>
  <c r="BI634"/>
  <c r="BH634"/>
  <c r="BG634"/>
  <c r="BF634"/>
  <c r="T634"/>
  <c r="R634"/>
  <c r="P634"/>
  <c r="BI632"/>
  <c r="BH632"/>
  <c r="BG632"/>
  <c r="BF632"/>
  <c r="T632"/>
  <c r="R632"/>
  <c r="P632"/>
  <c r="BI630"/>
  <c r="BH630"/>
  <c r="BG630"/>
  <c r="BF630"/>
  <c r="T630"/>
  <c r="R630"/>
  <c r="P630"/>
  <c r="BI628"/>
  <c r="BH628"/>
  <c r="BG628"/>
  <c r="BF628"/>
  <c r="T628"/>
  <c r="R628"/>
  <c r="P628"/>
  <c r="BI626"/>
  <c r="BH626"/>
  <c r="BG626"/>
  <c r="BF626"/>
  <c r="T626"/>
  <c r="R626"/>
  <c r="P626"/>
  <c r="BI624"/>
  <c r="BH624"/>
  <c r="BG624"/>
  <c r="BF624"/>
  <c r="T624"/>
  <c r="R624"/>
  <c r="P624"/>
  <c r="BI622"/>
  <c r="BH622"/>
  <c r="BG622"/>
  <c r="BF622"/>
  <c r="T622"/>
  <c r="R622"/>
  <c r="P622"/>
  <c r="BI620"/>
  <c r="BH620"/>
  <c r="BG620"/>
  <c r="BF620"/>
  <c r="T620"/>
  <c r="R620"/>
  <c r="P620"/>
  <c r="BI618"/>
  <c r="BH618"/>
  <c r="BG618"/>
  <c r="BF618"/>
  <c r="T618"/>
  <c r="R618"/>
  <c r="P618"/>
  <c r="BI616"/>
  <c r="BH616"/>
  <c r="BG616"/>
  <c r="BF616"/>
  <c r="T616"/>
  <c r="R616"/>
  <c r="P616"/>
  <c r="BI614"/>
  <c r="BH614"/>
  <c r="BG614"/>
  <c r="BF614"/>
  <c r="T614"/>
  <c r="R614"/>
  <c r="P614"/>
  <c r="BI613"/>
  <c r="BH613"/>
  <c r="BG613"/>
  <c r="BF613"/>
  <c r="T613"/>
  <c r="R613"/>
  <c r="P613"/>
  <c r="BI612"/>
  <c r="BH612"/>
  <c r="BG612"/>
  <c r="BF612"/>
  <c r="T612"/>
  <c r="R612"/>
  <c r="P612"/>
  <c r="BI611"/>
  <c r="BH611"/>
  <c r="BG611"/>
  <c r="BF611"/>
  <c r="T611"/>
  <c r="R611"/>
  <c r="P611"/>
  <c r="BI610"/>
  <c r="BH610"/>
  <c r="BG610"/>
  <c r="BF610"/>
  <c r="T610"/>
  <c r="R610"/>
  <c r="P610"/>
  <c r="BI609"/>
  <c r="BH609"/>
  <c r="BG609"/>
  <c r="BF609"/>
  <c r="T609"/>
  <c r="R609"/>
  <c r="P609"/>
  <c r="BI608"/>
  <c r="BH608"/>
  <c r="BG608"/>
  <c r="BF608"/>
  <c r="T608"/>
  <c r="R608"/>
  <c r="P608"/>
  <c r="BI607"/>
  <c r="BH607"/>
  <c r="BG607"/>
  <c r="BF607"/>
  <c r="T607"/>
  <c r="R607"/>
  <c r="P607"/>
  <c r="BI606"/>
  <c r="BH606"/>
  <c r="BG606"/>
  <c r="BF606"/>
  <c r="T606"/>
  <c r="R606"/>
  <c r="P606"/>
  <c r="BI605"/>
  <c r="BH605"/>
  <c r="BG605"/>
  <c r="BF605"/>
  <c r="T605"/>
  <c r="R605"/>
  <c r="P605"/>
  <c r="BI604"/>
  <c r="BH604"/>
  <c r="BG604"/>
  <c r="BF604"/>
  <c r="T604"/>
  <c r="R604"/>
  <c r="P604"/>
  <c r="BI603"/>
  <c r="BH603"/>
  <c r="BG603"/>
  <c r="BF603"/>
  <c r="T603"/>
  <c r="R603"/>
  <c r="P603"/>
  <c r="BI602"/>
  <c r="BH602"/>
  <c r="BG602"/>
  <c r="BF602"/>
  <c r="T602"/>
  <c r="R602"/>
  <c r="P602"/>
  <c r="BI601"/>
  <c r="BH601"/>
  <c r="BG601"/>
  <c r="BF601"/>
  <c r="T601"/>
  <c r="R601"/>
  <c r="P601"/>
  <c r="BI600"/>
  <c r="BH600"/>
  <c r="BG600"/>
  <c r="BF600"/>
  <c r="T600"/>
  <c r="R600"/>
  <c r="P600"/>
  <c r="BI599"/>
  <c r="BH599"/>
  <c r="BG599"/>
  <c r="BF599"/>
  <c r="T599"/>
  <c r="R599"/>
  <c r="P599"/>
  <c r="BI598"/>
  <c r="BH598"/>
  <c r="BG598"/>
  <c r="BF598"/>
  <c r="T598"/>
  <c r="R598"/>
  <c r="P598"/>
  <c r="BI597"/>
  <c r="BH597"/>
  <c r="BG597"/>
  <c r="BF597"/>
  <c r="T597"/>
  <c r="R597"/>
  <c r="P597"/>
  <c r="BI596"/>
  <c r="BH596"/>
  <c r="BG596"/>
  <c r="BF596"/>
  <c r="T596"/>
  <c r="R596"/>
  <c r="P596"/>
  <c r="BI595"/>
  <c r="BH595"/>
  <c r="BG595"/>
  <c r="BF595"/>
  <c r="T595"/>
  <c r="R595"/>
  <c r="P595"/>
  <c r="BI594"/>
  <c r="BH594"/>
  <c r="BG594"/>
  <c r="BF594"/>
  <c r="T594"/>
  <c r="R594"/>
  <c r="P594"/>
  <c r="BI593"/>
  <c r="BH593"/>
  <c r="BG593"/>
  <c r="BF593"/>
  <c r="T593"/>
  <c r="R593"/>
  <c r="P593"/>
  <c r="BI592"/>
  <c r="BH592"/>
  <c r="BG592"/>
  <c r="BF592"/>
  <c r="T592"/>
  <c r="R592"/>
  <c r="P592"/>
  <c r="BI591"/>
  <c r="BH591"/>
  <c r="BG591"/>
  <c r="BF591"/>
  <c r="T591"/>
  <c r="R591"/>
  <c r="P591"/>
  <c r="BI590"/>
  <c r="BH590"/>
  <c r="BG590"/>
  <c r="BF590"/>
  <c r="T590"/>
  <c r="R590"/>
  <c r="P590"/>
  <c r="BI589"/>
  <c r="BH589"/>
  <c r="BG589"/>
  <c r="BF589"/>
  <c r="T589"/>
  <c r="R589"/>
  <c r="P589"/>
  <c r="BI588"/>
  <c r="BH588"/>
  <c r="BG588"/>
  <c r="BF588"/>
  <c r="T588"/>
  <c r="R588"/>
  <c r="P588"/>
  <c r="BI587"/>
  <c r="BH587"/>
  <c r="BG587"/>
  <c r="BF587"/>
  <c r="T587"/>
  <c r="R587"/>
  <c r="P587"/>
  <c r="BI586"/>
  <c r="BH586"/>
  <c r="BG586"/>
  <c r="BF586"/>
  <c r="T586"/>
  <c r="R586"/>
  <c r="P586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81"/>
  <c r="BH581"/>
  <c r="BG581"/>
  <c r="BF581"/>
  <c r="T581"/>
  <c r="R581"/>
  <c r="P581"/>
  <c r="BI580"/>
  <c r="BH580"/>
  <c r="BG580"/>
  <c r="BF580"/>
  <c r="T580"/>
  <c r="R580"/>
  <c r="P580"/>
  <c r="BI579"/>
  <c r="BH579"/>
  <c r="BG579"/>
  <c r="BF579"/>
  <c r="T579"/>
  <c r="R579"/>
  <c r="P579"/>
  <c r="BI578"/>
  <c r="BH578"/>
  <c r="BG578"/>
  <c r="BF578"/>
  <c r="T578"/>
  <c r="R578"/>
  <c r="P578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72"/>
  <c r="BH572"/>
  <c r="BG572"/>
  <c r="BF572"/>
  <c r="T572"/>
  <c r="R572"/>
  <c r="P572"/>
  <c r="BI571"/>
  <c r="BH571"/>
  <c r="BG571"/>
  <c r="BF571"/>
  <c r="T571"/>
  <c r="R571"/>
  <c r="P571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66"/>
  <c r="BH566"/>
  <c r="BG566"/>
  <c r="BF566"/>
  <c r="T566"/>
  <c r="R566"/>
  <c r="P566"/>
  <c r="BI565"/>
  <c r="BH565"/>
  <c r="BG565"/>
  <c r="BF565"/>
  <c r="T565"/>
  <c r="R565"/>
  <c r="P565"/>
  <c r="BI564"/>
  <c r="BH564"/>
  <c r="BG564"/>
  <c r="BF564"/>
  <c r="T564"/>
  <c r="R564"/>
  <c r="P564"/>
  <c r="BI563"/>
  <c r="BH563"/>
  <c r="BG563"/>
  <c r="BF563"/>
  <c r="T563"/>
  <c r="R563"/>
  <c r="P563"/>
  <c r="BI562"/>
  <c r="BH562"/>
  <c r="BG562"/>
  <c r="BF562"/>
  <c r="T562"/>
  <c r="R562"/>
  <c r="P562"/>
  <c r="BI561"/>
  <c r="BH561"/>
  <c r="BG561"/>
  <c r="BF561"/>
  <c r="T561"/>
  <c r="R561"/>
  <c r="P561"/>
  <c r="BI560"/>
  <c r="BH560"/>
  <c r="BG560"/>
  <c r="BF560"/>
  <c r="T560"/>
  <c r="R560"/>
  <c r="P560"/>
  <c r="BI558"/>
  <c r="BH558"/>
  <c r="BG558"/>
  <c r="BF558"/>
  <c r="T558"/>
  <c r="R558"/>
  <c r="P558"/>
  <c r="BI556"/>
  <c r="BH556"/>
  <c r="BG556"/>
  <c r="BF556"/>
  <c r="T556"/>
  <c r="R556"/>
  <c r="P556"/>
  <c r="BI554"/>
  <c r="BH554"/>
  <c r="BG554"/>
  <c r="BF554"/>
  <c r="T554"/>
  <c r="R554"/>
  <c r="P554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2"/>
  <c r="BH542"/>
  <c r="BG542"/>
  <c r="BF542"/>
  <c r="T542"/>
  <c r="R542"/>
  <c r="P542"/>
  <c r="BI540"/>
  <c r="BH540"/>
  <c r="BG540"/>
  <c r="BF540"/>
  <c r="T540"/>
  <c r="R540"/>
  <c r="P540"/>
  <c r="BI538"/>
  <c r="BH538"/>
  <c r="BG538"/>
  <c r="BF538"/>
  <c r="T538"/>
  <c r="R538"/>
  <c r="P538"/>
  <c r="BI536"/>
  <c r="BH536"/>
  <c r="BG536"/>
  <c r="BF536"/>
  <c r="T536"/>
  <c r="R536"/>
  <c r="P536"/>
  <c r="BI534"/>
  <c r="BH534"/>
  <c r="BG534"/>
  <c r="BF534"/>
  <c r="T534"/>
  <c r="R534"/>
  <c r="P534"/>
  <c r="BI532"/>
  <c r="BH532"/>
  <c r="BG532"/>
  <c r="BF532"/>
  <c r="T532"/>
  <c r="R532"/>
  <c r="P532"/>
  <c r="BI530"/>
  <c r="BH530"/>
  <c r="BG530"/>
  <c r="BF530"/>
  <c r="T530"/>
  <c r="R530"/>
  <c r="P530"/>
  <c r="BI528"/>
  <c r="BH528"/>
  <c r="BG528"/>
  <c r="BF528"/>
  <c r="T528"/>
  <c r="R528"/>
  <c r="P528"/>
  <c r="BI526"/>
  <c r="BH526"/>
  <c r="BG526"/>
  <c r="BF526"/>
  <c r="T526"/>
  <c r="R526"/>
  <c r="P526"/>
  <c r="BI524"/>
  <c r="BH524"/>
  <c r="BG524"/>
  <c r="BF524"/>
  <c r="T524"/>
  <c r="R524"/>
  <c r="P524"/>
  <c r="BI522"/>
  <c r="BH522"/>
  <c r="BG522"/>
  <c r="BF522"/>
  <c r="T522"/>
  <c r="R522"/>
  <c r="P522"/>
  <c r="BI520"/>
  <c r="BH520"/>
  <c r="BG520"/>
  <c r="BF520"/>
  <c r="T520"/>
  <c r="R520"/>
  <c r="P520"/>
  <c r="BI518"/>
  <c r="BH518"/>
  <c r="BG518"/>
  <c r="BF518"/>
  <c r="T518"/>
  <c r="R518"/>
  <c r="P518"/>
  <c r="BI516"/>
  <c r="BH516"/>
  <c r="BG516"/>
  <c r="BF516"/>
  <c r="T516"/>
  <c r="R516"/>
  <c r="P516"/>
  <c r="BI514"/>
  <c r="BH514"/>
  <c r="BG514"/>
  <c r="BF514"/>
  <c r="T514"/>
  <c r="R514"/>
  <c r="P514"/>
  <c r="BI512"/>
  <c r="BH512"/>
  <c r="BG512"/>
  <c r="BF512"/>
  <c r="T512"/>
  <c r="R512"/>
  <c r="P512"/>
  <c r="BI510"/>
  <c r="BH510"/>
  <c r="BG510"/>
  <c r="BF510"/>
  <c r="T510"/>
  <c r="R510"/>
  <c r="P510"/>
  <c r="BI508"/>
  <c r="BH508"/>
  <c r="BG508"/>
  <c r="BF508"/>
  <c r="T508"/>
  <c r="R508"/>
  <c r="P508"/>
  <c r="BI506"/>
  <c r="BH506"/>
  <c r="BG506"/>
  <c r="BF506"/>
  <c r="T506"/>
  <c r="R506"/>
  <c r="P506"/>
  <c r="BI504"/>
  <c r="BH504"/>
  <c r="BG504"/>
  <c r="BF504"/>
  <c r="T504"/>
  <c r="R504"/>
  <c r="P504"/>
  <c r="BI502"/>
  <c r="BH502"/>
  <c r="BG502"/>
  <c r="BF502"/>
  <c r="T502"/>
  <c r="R502"/>
  <c r="P502"/>
  <c r="BI500"/>
  <c r="BH500"/>
  <c r="BG500"/>
  <c r="BF500"/>
  <c r="T500"/>
  <c r="R500"/>
  <c r="P500"/>
  <c r="BI498"/>
  <c r="BH498"/>
  <c r="BG498"/>
  <c r="BF498"/>
  <c r="T498"/>
  <c r="R498"/>
  <c r="P498"/>
  <c r="BI496"/>
  <c r="BH496"/>
  <c r="BG496"/>
  <c r="BF496"/>
  <c r="T496"/>
  <c r="R496"/>
  <c r="P496"/>
  <c r="BI494"/>
  <c r="BH494"/>
  <c r="BG494"/>
  <c r="BF494"/>
  <c r="T494"/>
  <c r="R494"/>
  <c r="P494"/>
  <c r="BI492"/>
  <c r="BH492"/>
  <c r="BG492"/>
  <c r="BF492"/>
  <c r="T492"/>
  <c r="R492"/>
  <c r="P492"/>
  <c r="BI490"/>
  <c r="BH490"/>
  <c r="BG490"/>
  <c r="BF490"/>
  <c r="T490"/>
  <c r="R490"/>
  <c r="P490"/>
  <c r="BI488"/>
  <c r="BH488"/>
  <c r="BG488"/>
  <c r="BF488"/>
  <c r="T488"/>
  <c r="R488"/>
  <c r="P488"/>
  <c r="BI486"/>
  <c r="BH486"/>
  <c r="BG486"/>
  <c r="BF486"/>
  <c r="T486"/>
  <c r="R486"/>
  <c r="P486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60"/>
  <c r="BH460"/>
  <c r="BG460"/>
  <c r="BF460"/>
  <c r="T460"/>
  <c r="R460"/>
  <c r="P460"/>
  <c r="BI458"/>
  <c r="BH458"/>
  <c r="BG458"/>
  <c r="BF458"/>
  <c r="T458"/>
  <c r="R458"/>
  <c r="P458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30"/>
  <c r="BH430"/>
  <c r="BG430"/>
  <c r="BF430"/>
  <c r="T430"/>
  <c r="R430"/>
  <c r="P430"/>
  <c r="BI428"/>
  <c r="BH428"/>
  <c r="BG428"/>
  <c r="BF428"/>
  <c r="T428"/>
  <c r="R428"/>
  <c r="P428"/>
  <c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2"/>
  <c r="F79"/>
  <c r="E77"/>
  <c r="J59"/>
  <c r="F56"/>
  <c r="E54"/>
  <c r="J23"/>
  <c r="E23"/>
  <c r="J81"/>
  <c r="J22"/>
  <c r="J20"/>
  <c r="E20"/>
  <c r="F59"/>
  <c r="J19"/>
  <c r="J17"/>
  <c r="E17"/>
  <c r="F81"/>
  <c r="J16"/>
  <c r="J14"/>
  <c r="J79"/>
  <c r="E7"/>
  <c r="E50"/>
  <c i="1" r="L50"/>
  <c r="AM50"/>
  <c r="AM49"/>
  <c r="L49"/>
  <c r="AM47"/>
  <c r="L47"/>
  <c r="L45"/>
  <c r="L44"/>
  <c i="2" r="J1072"/>
  <c r="J1065"/>
  <c r="J1058"/>
  <c r="J1049"/>
  <c r="J1044"/>
  <c r="BK1032"/>
  <c r="J1023"/>
  <c r="BK1019"/>
  <c r="BK1013"/>
  <c r="J1007"/>
  <c r="BK999"/>
  <c r="BK989"/>
  <c r="J983"/>
  <c r="J975"/>
  <c r="BK971"/>
  <c r="BK965"/>
  <c r="J955"/>
  <c r="BK946"/>
  <c r="BK935"/>
  <c r="BK925"/>
  <c r="BK912"/>
  <c r="J909"/>
  <c r="BK906"/>
  <c r="J896"/>
  <c r="J889"/>
  <c r="BK882"/>
  <c r="BK877"/>
  <c r="BK870"/>
  <c r="J862"/>
  <c r="BK844"/>
  <c r="BK832"/>
  <c r="BK814"/>
  <c r="J808"/>
  <c r="BK796"/>
  <c r="J780"/>
  <c r="J764"/>
  <c r="J752"/>
  <c r="BK736"/>
  <c r="BK724"/>
  <c r="J708"/>
  <c r="BK694"/>
  <c r="J684"/>
  <c r="BK668"/>
  <c r="BK654"/>
  <c r="J647"/>
  <c r="BK634"/>
  <c r="BK628"/>
  <c r="J611"/>
  <c r="BK606"/>
  <c r="BK601"/>
  <c r="BK598"/>
  <c r="BK594"/>
  <c r="J588"/>
  <c r="J582"/>
  <c r="J577"/>
  <c r="BK571"/>
  <c r="J562"/>
  <c r="J556"/>
  <c r="J547"/>
  <c r="J542"/>
  <c r="J536"/>
  <c r="BK516"/>
  <c r="BK502"/>
  <c r="BK478"/>
  <c r="J460"/>
  <c r="BK454"/>
  <c r="BK436"/>
  <c r="BK418"/>
  <c r="J406"/>
  <c r="BK392"/>
  <c r="BK378"/>
  <c r="BK365"/>
  <c r="BK359"/>
  <c r="BK349"/>
  <c r="BK344"/>
  <c r="BK339"/>
  <c r="J334"/>
  <c r="BK322"/>
  <c r="J288"/>
  <c r="BK278"/>
  <c r="J264"/>
  <c r="J246"/>
  <c r="J220"/>
  <c r="J204"/>
  <c r="BK182"/>
  <c r="J174"/>
  <c r="BK163"/>
  <c r="J157"/>
  <c r="J144"/>
  <c r="J139"/>
  <c r="J117"/>
  <c r="J105"/>
  <c r="BK100"/>
  <c r="J95"/>
  <c r="BK89"/>
  <c r="J86"/>
  <c r="J1070"/>
  <c r="BK1064"/>
  <c r="BK1058"/>
  <c r="BK1053"/>
  <c r="J1043"/>
  <c r="J1036"/>
  <c r="BK1026"/>
  <c r="BK1021"/>
  <c r="J1013"/>
  <c r="BK1007"/>
  <c r="BK997"/>
  <c r="J993"/>
  <c r="BK985"/>
  <c r="J982"/>
  <c r="J972"/>
  <c r="J957"/>
  <c r="BK953"/>
  <c r="BK950"/>
  <c r="J942"/>
  <c r="BK930"/>
  <c r="J922"/>
  <c r="BK916"/>
  <c r="BK909"/>
  <c r="J902"/>
  <c r="J899"/>
  <c r="J895"/>
  <c r="BK885"/>
  <c r="BK881"/>
  <c r="J871"/>
  <c r="J865"/>
  <c r="J846"/>
  <c r="J836"/>
  <c r="J822"/>
  <c r="BK806"/>
  <c r="BK792"/>
  <c r="BK772"/>
  <c r="J746"/>
  <c r="BK740"/>
  <c r="J722"/>
  <c r="J710"/>
  <c r="J700"/>
  <c r="J682"/>
  <c r="J674"/>
  <c r="J656"/>
  <c r="J650"/>
  <c r="J628"/>
  <c r="BK603"/>
  <c r="BK591"/>
  <c r="BK582"/>
  <c r="J579"/>
  <c r="J548"/>
  <c r="J514"/>
  <c r="BK496"/>
  <c r="J488"/>
  <c r="BK468"/>
  <c r="BK448"/>
  <c r="BK438"/>
  <c r="BK428"/>
  <c r="BK416"/>
  <c r="J394"/>
  <c r="BK382"/>
  <c r="J369"/>
  <c r="BK358"/>
  <c r="BK352"/>
  <c r="BK340"/>
  <c r="BK330"/>
  <c r="BK323"/>
  <c r="J310"/>
  <c r="J296"/>
  <c r="BK284"/>
  <c r="BK250"/>
  <c r="BK234"/>
  <c r="BK224"/>
  <c r="J200"/>
  <c r="BK186"/>
  <c r="J161"/>
  <c r="BK152"/>
  <c r="BK123"/>
  <c r="BK109"/>
  <c r="J100"/>
  <c r="J90"/>
  <c i="1" r="AS55"/>
  <c i="2" r="J1004"/>
  <c r="BK986"/>
  <c r="J981"/>
  <c r="J971"/>
  <c r="BK968"/>
  <c r="J954"/>
  <c r="J945"/>
  <c r="J941"/>
  <c r="BK928"/>
  <c r="BK919"/>
  <c r="J906"/>
  <c r="BK895"/>
  <c r="J888"/>
  <c r="J881"/>
  <c r="BK869"/>
  <c r="J860"/>
  <c r="BK850"/>
  <c r="J800"/>
  <c r="J788"/>
  <c r="J778"/>
  <c r="BK758"/>
  <c r="J750"/>
  <c r="BK722"/>
  <c r="BK710"/>
  <c r="J690"/>
  <c r="J672"/>
  <c r="J660"/>
  <c r="BK649"/>
  <c r="J637"/>
  <c r="J620"/>
  <c r="J606"/>
  <c r="BK589"/>
  <c r="J575"/>
  <c r="J568"/>
  <c r="BK549"/>
  <c r="BK540"/>
  <c r="BK532"/>
  <c r="BK522"/>
  <c r="BK494"/>
  <c r="J446"/>
  <c r="J426"/>
  <c r="J410"/>
  <c r="J402"/>
  <c r="J388"/>
  <c r="BK380"/>
  <c r="BK367"/>
  <c r="BK363"/>
  <c r="J352"/>
  <c r="J348"/>
  <c r="BK341"/>
  <c r="BK335"/>
  <c r="J329"/>
  <c i="6" r="J125"/>
  <c r="J123"/>
  <c r="BK117"/>
  <c r="J107"/>
  <c r="J104"/>
  <c r="J100"/>
  <c r="BK134"/>
  <c r="J122"/>
  <c r="J120"/>
  <c r="BK115"/>
  <c r="J109"/>
  <c r="J103"/>
  <c r="J94"/>
  <c r="BK125"/>
  <c r="J116"/>
  <c r="BK114"/>
  <c r="BK112"/>
  <c r="J108"/>
  <c r="BK96"/>
  <c r="J88"/>
  <c r="J135"/>
  <c r="J129"/>
  <c r="BK128"/>
  <c r="J126"/>
  <c r="J119"/>
  <c r="J98"/>
  <c r="J87"/>
  <c i="7" r="J106"/>
  <c r="BK98"/>
  <c r="BK95"/>
  <c r="BK90"/>
  <c r="BK94"/>
  <c r="BK86"/>
  <c r="BK100"/>
  <c r="J95"/>
  <c r="BK87"/>
  <c r="J88"/>
  <c r="J86"/>
  <c i="2" r="BK1074"/>
  <c r="J1062"/>
  <c r="BK1055"/>
  <c r="BK1046"/>
  <c r="J1040"/>
  <c r="BK1028"/>
  <c r="J1020"/>
  <c r="BK1012"/>
  <c r="BK1003"/>
  <c r="BK998"/>
  <c r="J988"/>
  <c r="BK979"/>
  <c r="BK974"/>
  <c r="J970"/>
  <c r="BK964"/>
  <c r="J951"/>
  <c r="BK940"/>
  <c r="J936"/>
  <c r="J928"/>
  <c r="J918"/>
  <c r="BK911"/>
  <c r="BK907"/>
  <c r="BK899"/>
  <c r="J893"/>
  <c r="BK887"/>
  <c r="J880"/>
  <c r="J873"/>
  <c r="J863"/>
  <c r="BK854"/>
  <c r="BK842"/>
  <c r="BK830"/>
  <c r="J824"/>
  <c r="J806"/>
  <c r="BK786"/>
  <c r="BK778"/>
  <c r="J760"/>
  <c r="BK750"/>
  <c r="BK738"/>
  <c r="J730"/>
  <c r="BK698"/>
  <c r="BK686"/>
  <c r="BK672"/>
  <c r="BK664"/>
  <c r="BK651"/>
  <c r="J643"/>
  <c r="J632"/>
  <c r="BK613"/>
  <c r="BK608"/>
  <c r="J604"/>
  <c r="J600"/>
  <c r="BK597"/>
  <c r="J593"/>
  <c r="J584"/>
  <c r="BK580"/>
  <c r="BK572"/>
  <c r="BK563"/>
  <c r="J558"/>
  <c r="BK550"/>
  <c r="J546"/>
  <c r="J540"/>
  <c r="BK534"/>
  <c r="BK526"/>
  <c r="BK504"/>
  <c r="J482"/>
  <c r="BK472"/>
  <c r="BK450"/>
  <c r="BK432"/>
  <c r="BK414"/>
  <c r="BK404"/>
  <c r="BK384"/>
  <c r="J368"/>
  <c r="BK361"/>
  <c r="BK355"/>
  <c r="BK348"/>
  <c r="J341"/>
  <c r="J333"/>
  <c r="BK320"/>
  <c r="J282"/>
  <c r="BK272"/>
  <c r="J268"/>
  <c r="J254"/>
  <c r="J250"/>
  <c r="BK238"/>
  <c r="BK212"/>
  <c r="J202"/>
  <c r="BK190"/>
  <c r="BK176"/>
  <c r="J171"/>
  <c r="BK160"/>
  <c r="J156"/>
  <c r="J135"/>
  <c r="BK127"/>
  <c r="J107"/>
  <c r="J103"/>
  <c r="BK97"/>
  <c r="BK92"/>
  <c r="BK87"/>
  <c r="BK1071"/>
  <c r="J1068"/>
  <c r="BK1060"/>
  <c r="J1054"/>
  <c r="BK1044"/>
  <c r="J1039"/>
  <c r="J1027"/>
  <c r="BK1022"/>
  <c r="BK1017"/>
  <c r="J1008"/>
  <c r="BK1000"/>
  <c r="BK994"/>
  <c r="BK987"/>
  <c r="BK983"/>
  <c r="BK973"/>
  <c r="BK960"/>
  <c r="J952"/>
  <c r="J949"/>
  <c r="BK936"/>
  <c r="J929"/>
  <c r="BK921"/>
  <c r="BK913"/>
  <c r="J904"/>
  <c r="BK900"/>
  <c r="J892"/>
  <c r="BK884"/>
  <c r="BK879"/>
  <c r="J868"/>
  <c r="BK863"/>
  <c r="J844"/>
  <c r="J834"/>
  <c r="BK820"/>
  <c r="BK800"/>
  <c r="J786"/>
  <c r="BK770"/>
  <c r="BK744"/>
  <c r="BK728"/>
  <c r="J716"/>
  <c r="J702"/>
  <c r="BK684"/>
  <c r="BK676"/>
  <c r="BK658"/>
  <c r="BK655"/>
  <c r="J648"/>
  <c r="BK624"/>
  <c r="BK600"/>
  <c r="BK590"/>
  <c r="BK586"/>
  <c r="BK578"/>
  <c r="J572"/>
  <c r="BK568"/>
  <c r="J564"/>
  <c r="J551"/>
  <c r="BK518"/>
  <c r="J504"/>
  <c r="BK492"/>
  <c r="J486"/>
  <c r="BK476"/>
  <c r="BK462"/>
  <c r="BK440"/>
  <c r="J432"/>
  <c r="BK420"/>
  <c r="J398"/>
  <c r="J386"/>
  <c r="BK376"/>
  <c r="BK360"/>
  <c r="BK353"/>
  <c r="BK343"/>
  <c r="BK332"/>
  <c r="J322"/>
  <c r="BK312"/>
  <c r="BK298"/>
  <c r="BK290"/>
  <c r="J256"/>
  <c r="BK236"/>
  <c r="J230"/>
  <c r="J216"/>
  <c r="J196"/>
  <c r="J176"/>
  <c r="BK157"/>
  <c r="BK144"/>
  <c r="J112"/>
  <c r="BK108"/>
  <c r="J99"/>
  <c r="J89"/>
  <c r="BK1068"/>
  <c r="BK1062"/>
  <c r="J1059"/>
  <c r="BK1049"/>
  <c r="BK1042"/>
  <c r="J1035"/>
  <c r="BK1031"/>
  <c r="J1028"/>
  <c r="J1017"/>
  <c r="BK1009"/>
  <c r="BK993"/>
  <c r="J989"/>
  <c r="J980"/>
  <c r="BK970"/>
  <c r="BK962"/>
  <c r="J950"/>
  <c r="BK943"/>
  <c r="BK929"/>
  <c r="J921"/>
  <c r="BK914"/>
  <c r="J897"/>
  <c r="J891"/>
  <c r="J887"/>
  <c r="J878"/>
  <c r="BK868"/>
  <c r="BK858"/>
  <c r="J840"/>
  <c r="BK802"/>
  <c r="J790"/>
  <c r="BK780"/>
  <c r="BK766"/>
  <c r="BK756"/>
  <c r="J744"/>
  <c r="BK714"/>
  <c r="BK696"/>
  <c r="J686"/>
  <c r="J668"/>
  <c r="J657"/>
  <c r="BK648"/>
  <c r="BK622"/>
  <c r="BK607"/>
  <c r="J591"/>
  <c r="BK584"/>
  <c r="J573"/>
  <c r="BK556"/>
  <c r="BK545"/>
  <c r="J534"/>
  <c r="BK528"/>
  <c r="J520"/>
  <c r="J502"/>
  <c r="BK488"/>
  <c r="BK444"/>
  <c r="J428"/>
  <c r="J414"/>
  <c r="J404"/>
  <c r="BK390"/>
  <c r="J376"/>
  <c r="J365"/>
  <c r="J361"/>
  <c r="J349"/>
  <c r="J343"/>
  <c r="J327"/>
  <c r="J324"/>
  <c r="J323"/>
  <c r="J318"/>
  <c r="J314"/>
  <c r="BK310"/>
  <c r="BK308"/>
  <c r="BK296"/>
  <c r="BK293"/>
  <c r="J292"/>
  <c r="BK286"/>
  <c r="J278"/>
  <c r="J270"/>
  <c r="BK258"/>
  <c r="BK232"/>
  <c r="BK218"/>
  <c r="J208"/>
  <c r="BK196"/>
  <c r="BK189"/>
  <c r="BK184"/>
  <c r="J178"/>
  <c r="BK170"/>
  <c r="J166"/>
  <c r="J163"/>
  <c r="J159"/>
  <c r="J153"/>
  <c r="J147"/>
  <c r="BK141"/>
  <c r="BK133"/>
  <c r="BK115"/>
  <c r="J106"/>
  <c r="J101"/>
  <c r="J1074"/>
  <c r="BK1070"/>
  <c r="J1060"/>
  <c r="J1055"/>
  <c r="BK1048"/>
  <c r="J1042"/>
  <c r="J1038"/>
  <c r="J1031"/>
  <c r="J1026"/>
  <c r="J1024"/>
  <c r="BK1011"/>
  <c r="BK1005"/>
  <c r="J1002"/>
  <c r="J998"/>
  <c r="J992"/>
  <c r="BK981"/>
  <c r="BK976"/>
  <c r="BK966"/>
  <c r="J962"/>
  <c r="BK958"/>
  <c r="BK952"/>
  <c r="BK942"/>
  <c r="BK937"/>
  <c r="J933"/>
  <c r="J930"/>
  <c r="J925"/>
  <c r="BK922"/>
  <c r="J917"/>
  <c r="BK915"/>
  <c r="BK908"/>
  <c r="J903"/>
  <c r="J898"/>
  <c r="BK890"/>
  <c r="J876"/>
  <c r="BK874"/>
  <c r="BK871"/>
  <c r="BK865"/>
  <c r="J858"/>
  <c r="J852"/>
  <c r="BK834"/>
  <c r="J828"/>
  <c r="J818"/>
  <c r="BK812"/>
  <c r="J796"/>
  <c r="J768"/>
  <c r="J748"/>
  <c r="BK732"/>
  <c r="J726"/>
  <c r="J714"/>
  <c r="BK702"/>
  <c r="J688"/>
  <c r="J670"/>
  <c r="BK662"/>
  <c r="J651"/>
  <c r="BK643"/>
  <c r="BK637"/>
  <c r="BK626"/>
  <c r="J618"/>
  <c r="J616"/>
  <c r="BK612"/>
  <c r="BK609"/>
  <c r="BK602"/>
  <c r="BK595"/>
  <c r="BK588"/>
  <c r="J581"/>
  <c r="J574"/>
  <c r="J570"/>
  <c r="J563"/>
  <c r="J552"/>
  <c r="BK547"/>
  <c r="J528"/>
  <c r="J518"/>
  <c r="BK510"/>
  <c r="J494"/>
  <c r="J484"/>
  <c r="BK474"/>
  <c r="J464"/>
  <c r="J458"/>
  <c r="J440"/>
  <c r="BK424"/>
  <c r="BK412"/>
  <c r="J396"/>
  <c r="J372"/>
  <c r="J367"/>
  <c r="J362"/>
  <c r="J356"/>
  <c r="BK347"/>
  <c r="J338"/>
  <c r="J331"/>
  <c r="J316"/>
  <c r="BK302"/>
  <c r="J298"/>
  <c r="J290"/>
  <c r="BK276"/>
  <c r="J258"/>
  <c r="J252"/>
  <c r="J238"/>
  <c r="J224"/>
  <c r="J214"/>
  <c r="BK198"/>
  <c r="J189"/>
  <c r="J184"/>
  <c r="BK175"/>
  <c r="BK169"/>
  <c r="BK162"/>
  <c r="BK158"/>
  <c r="J152"/>
  <c r="BK148"/>
  <c r="J143"/>
  <c r="BK131"/>
  <c r="BK125"/>
  <c r="BK119"/>
  <c r="BK113"/>
  <c r="J108"/>
  <c r="J97"/>
  <c i="1" r="AS60"/>
  <c i="3" r="J178"/>
  <c r="J177"/>
  <c r="BK176"/>
  <c r="J173"/>
  <c r="BK170"/>
  <c r="BK167"/>
  <c r="BK164"/>
  <c r="J161"/>
  <c r="J157"/>
  <c r="J154"/>
  <c r="J144"/>
  <c r="J138"/>
  <c r="J135"/>
  <c r="BK126"/>
  <c r="BK113"/>
  <c r="BK107"/>
  <c r="BK103"/>
  <c r="J98"/>
  <c r="J90"/>
  <c r="J200"/>
  <c r="J194"/>
  <c r="J191"/>
  <c r="J188"/>
  <c r="J160"/>
  <c r="J156"/>
  <c r="J153"/>
  <c r="J145"/>
  <c r="J139"/>
  <c r="BK136"/>
  <c r="J131"/>
  <c r="BK123"/>
  <c r="J118"/>
  <c r="BK112"/>
  <c r="J108"/>
  <c r="BK104"/>
  <c r="BK96"/>
  <c r="BK200"/>
  <c r="BK198"/>
  <c r="BK195"/>
  <c r="BK187"/>
  <c r="BK183"/>
  <c r="BK173"/>
  <c r="J172"/>
  <c r="J170"/>
  <c r="BK168"/>
  <c r="J167"/>
  <c r="J165"/>
  <c r="BK163"/>
  <c r="J151"/>
  <c r="BK147"/>
  <c r="BK142"/>
  <c r="BK137"/>
  <c r="BK134"/>
  <c r="BK131"/>
  <c r="BK127"/>
  <c r="BK121"/>
  <c r="J116"/>
  <c r="J113"/>
  <c r="BK99"/>
  <c r="J97"/>
  <c r="BK94"/>
  <c r="BK162"/>
  <c r="BK153"/>
  <c r="J149"/>
  <c r="BK145"/>
  <c r="BK143"/>
  <c r="BK130"/>
  <c r="BK122"/>
  <c r="BK115"/>
  <c r="J107"/>
  <c r="BK102"/>
  <c r="J99"/>
  <c r="J91"/>
  <c r="BK87"/>
  <c i="4" r="J153"/>
  <c r="BK148"/>
  <c r="J146"/>
  <c r="J144"/>
  <c r="BK124"/>
  <c r="BK120"/>
  <c r="BK113"/>
  <c r="BK108"/>
  <c r="J98"/>
  <c r="BK92"/>
  <c r="BK86"/>
  <c r="J157"/>
  <c r="J149"/>
  <c r="J132"/>
  <c r="BK127"/>
  <c r="BK121"/>
  <c r="BK114"/>
  <c r="BK109"/>
  <c r="BK103"/>
  <c r="BK99"/>
  <c r="BK91"/>
  <c r="BK157"/>
  <c r="BK155"/>
  <c r="J143"/>
  <c r="BK141"/>
  <c r="J139"/>
  <c r="J134"/>
  <c r="J129"/>
  <c r="J125"/>
  <c r="J118"/>
  <c r="J115"/>
  <c r="J105"/>
  <c r="BK104"/>
  <c r="J95"/>
  <c r="J150"/>
  <c r="BK146"/>
  <c r="BK142"/>
  <c r="BK140"/>
  <c r="J135"/>
  <c r="J127"/>
  <c r="BK125"/>
  <c r="BK119"/>
  <c r="BK117"/>
  <c r="BK110"/>
  <c r="J104"/>
  <c r="BK97"/>
  <c r="J90"/>
  <c r="J87"/>
  <c i="5" r="J117"/>
  <c r="BK101"/>
  <c r="J95"/>
  <c r="BK139"/>
  <c r="J111"/>
  <c r="J146"/>
  <c r="J133"/>
  <c r="J124"/>
  <c r="J116"/>
  <c r="J113"/>
  <c r="J97"/>
  <c r="J145"/>
  <c r="J139"/>
  <c r="BK133"/>
  <c r="BK124"/>
  <c r="BK116"/>
  <c r="BK107"/>
  <c r="BK103"/>
  <c r="BK97"/>
  <c r="BK93"/>
  <c i="6" r="J134"/>
  <c r="J131"/>
  <c r="J128"/>
  <c r="J121"/>
  <c r="BK113"/>
  <c r="BK111"/>
  <c r="J105"/>
  <c r="BK102"/>
  <c r="J96"/>
  <c r="BK132"/>
  <c r="BK116"/>
  <c r="J110"/>
  <c r="BK108"/>
  <c r="BK135"/>
  <c r="BK129"/>
  <c r="BK118"/>
  <c r="J113"/>
  <c r="BK110"/>
  <c r="BK105"/>
  <c r="J92"/>
  <c r="BK89"/>
  <c r="J86"/>
  <c r="BK131"/>
  <c r="J127"/>
  <c r="BK122"/>
  <c r="J114"/>
  <c r="BK92"/>
  <c r="J89"/>
  <c i="7" r="J100"/>
  <c r="BK106"/>
  <c r="BK102"/>
  <c r="J96"/>
  <c r="J90"/>
  <c r="BK104"/>
  <c r="J87"/>
  <c i="2" r="J1075"/>
  <c r="J1063"/>
  <c r="J1053"/>
  <c r="J1048"/>
  <c r="J1041"/>
  <c r="J1030"/>
  <c r="J1022"/>
  <c r="BK1015"/>
  <c r="BK1010"/>
  <c r="J1000"/>
  <c r="BK996"/>
  <c r="BK984"/>
  <c r="J977"/>
  <c r="BK972"/>
  <c r="J966"/>
  <c r="BK956"/>
  <c r="J947"/>
  <c r="J937"/>
  <c r="J932"/>
  <c r="J919"/>
  <c r="J914"/>
  <c r="J908"/>
  <c r="BK902"/>
  <c r="J894"/>
  <c r="J883"/>
  <c r="BK878"/>
  <c r="BK875"/>
  <c r="BK864"/>
  <c r="J850"/>
  <c r="BK840"/>
  <c r="J810"/>
  <c r="J802"/>
  <c r="J784"/>
  <c r="BK776"/>
  <c r="J762"/>
  <c r="BK748"/>
  <c r="BK734"/>
  <c r="J718"/>
  <c r="J696"/>
  <c r="BK682"/>
  <c r="BK670"/>
  <c r="BK652"/>
  <c r="J645"/>
  <c r="J639"/>
  <c r="J626"/>
  <c r="J610"/>
  <c r="J607"/>
  <c r="J603"/>
  <c r="BK599"/>
  <c r="J595"/>
  <c r="J589"/>
  <c r="J583"/>
  <c r="J578"/>
  <c r="BK566"/>
  <c r="BK561"/>
  <c r="BK554"/>
  <c r="J549"/>
  <c r="J544"/>
  <c r="J532"/>
  <c r="J506"/>
  <c r="BK484"/>
  <c r="J474"/>
  <c r="BK466"/>
  <c r="J456"/>
  <c r="J448"/>
  <c r="BK426"/>
  <c r="BK402"/>
  <c r="BK374"/>
  <c r="BK362"/>
  <c r="BK356"/>
  <c r="BK346"/>
  <c r="J340"/>
  <c r="J335"/>
  <c r="BK324"/>
  <c r="J304"/>
  <c r="BK270"/>
  <c r="BK266"/>
  <c r="BK252"/>
  <c r="BK240"/>
  <c r="BK214"/>
  <c r="BK206"/>
  <c r="J191"/>
  <c r="J175"/>
  <c r="J167"/>
  <c r="J158"/>
  <c r="BK151"/>
  <c r="J141"/>
  <c r="J121"/>
  <c r="BK106"/>
  <c r="BK101"/>
  <c r="J93"/>
  <c r="BK88"/>
  <c r="BK1073"/>
  <c r="BK1069"/>
  <c r="BK1063"/>
  <c r="BK1059"/>
  <c r="BK1050"/>
  <c r="BK1041"/>
  <c r="J1032"/>
  <c r="BK1025"/>
  <c r="BK1018"/>
  <c r="J1012"/>
  <c r="BK1001"/>
  <c r="J996"/>
  <c r="BK992"/>
  <c r="J986"/>
  <c r="J976"/>
  <c r="BK967"/>
  <c r="BK954"/>
  <c r="BK951"/>
  <c r="BK947"/>
  <c r="BK934"/>
  <c r="J923"/>
  <c r="J915"/>
  <c r="J905"/>
  <c r="BK901"/>
  <c r="BK897"/>
  <c r="BK888"/>
  <c r="J874"/>
  <c r="J866"/>
  <c r="J848"/>
  <c r="J838"/>
  <c r="BK828"/>
  <c r="BK816"/>
  <c r="BK788"/>
  <c r="BK762"/>
  <c r="BK742"/>
  <c r="J724"/>
  <c r="J720"/>
  <c r="BK708"/>
  <c r="J698"/>
  <c r="J678"/>
  <c r="BK657"/>
  <c r="J652"/>
  <c r="BK632"/>
  <c r="J608"/>
  <c r="J598"/>
  <c r="BK581"/>
  <c r="BK574"/>
  <c r="BK569"/>
  <c r="J566"/>
  <c r="BK560"/>
  <c r="J522"/>
  <c r="BK506"/>
  <c r="BK490"/>
  <c r="BK480"/>
  <c r="BK464"/>
  <c r="J444"/>
  <c r="J434"/>
  <c r="J424"/>
  <c r="BK408"/>
  <c r="BK388"/>
  <c r="J378"/>
  <c r="J366"/>
  <c r="BK354"/>
  <c r="J344"/>
  <c r="BK334"/>
  <c r="BK325"/>
  <c r="BK316"/>
  <c r="J302"/>
  <c r="BK295"/>
  <c r="J266"/>
  <c r="J248"/>
  <c r="J242"/>
  <c r="J218"/>
  <c r="BK202"/>
  <c r="BK194"/>
  <c r="J168"/>
  <c r="BK154"/>
  <c r="BK135"/>
  <c r="J111"/>
  <c r="BK103"/>
  <c r="J92"/>
  <c r="J87"/>
  <c r="J1067"/>
  <c r="BK1061"/>
  <c r="BK1051"/>
  <c r="J1047"/>
  <c r="BK1038"/>
  <c r="BK1036"/>
  <c r="J1033"/>
  <c r="J1019"/>
  <c r="J1016"/>
  <c r="J1010"/>
  <c r="J1005"/>
  <c r="BK990"/>
  <c r="BK982"/>
  <c r="BK977"/>
  <c r="BK955"/>
  <c r="J946"/>
  <c r="BK939"/>
  <c r="BK933"/>
  <c r="J926"/>
  <c r="J912"/>
  <c r="BK896"/>
  <c r="BK889"/>
  <c r="J885"/>
  <c r="J877"/>
  <c r="BK856"/>
  <c r="BK810"/>
  <c r="J792"/>
  <c r="J782"/>
  <c r="J772"/>
  <c r="BK760"/>
  <c r="J754"/>
  <c r="J742"/>
  <c r="BK716"/>
  <c r="BK706"/>
  <c r="BK688"/>
  <c r="J662"/>
  <c r="J653"/>
  <c r="J634"/>
  <c r="J614"/>
  <c r="J601"/>
  <c r="BK587"/>
  <c r="BK579"/>
  <c r="BK565"/>
  <c r="J550"/>
  <c r="BK536"/>
  <c r="J524"/>
  <c r="J510"/>
  <c r="BK498"/>
  <c r="J452"/>
  <c r="J442"/>
  <c r="BK422"/>
  <c r="J412"/>
  <c r="BK398"/>
  <c r="J382"/>
  <c r="BK372"/>
  <c r="J355"/>
  <c r="J350"/>
  <c r="J347"/>
  <c r="J342"/>
  <c r="J336"/>
  <c r="J330"/>
  <c r="J312"/>
  <c r="J294"/>
  <c r="BK288"/>
  <c r="BK282"/>
  <c r="J274"/>
  <c r="J262"/>
  <c r="BK242"/>
  <c r="J234"/>
  <c r="BK228"/>
  <c r="J212"/>
  <c r="BK204"/>
  <c r="BK191"/>
  <c r="J186"/>
  <c r="J173"/>
  <c r="BK171"/>
  <c r="BK167"/>
  <c r="J164"/>
  <c r="BK161"/>
  <c r="BK156"/>
  <c r="J151"/>
  <c r="J149"/>
  <c r="BK146"/>
  <c r="BK139"/>
  <c r="J125"/>
  <c r="J113"/>
  <c r="BK105"/>
  <c r="BK95"/>
  <c r="BK1075"/>
  <c r="J1071"/>
  <c r="J1066"/>
  <c r="J1057"/>
  <c r="BK1054"/>
  <c r="BK1045"/>
  <c r="BK1039"/>
  <c r="J1034"/>
  <c r="J1029"/>
  <c r="J1025"/>
  <c r="BK1020"/>
  <c r="BK1008"/>
  <c r="J1003"/>
  <c r="J999"/>
  <c r="J994"/>
  <c r="J990"/>
  <c r="BK978"/>
  <c r="J968"/>
  <c r="J964"/>
  <c r="J959"/>
  <c r="J953"/>
  <c r="BK945"/>
  <c r="BK941"/>
  <c r="J938"/>
  <c r="J934"/>
  <c r="BK927"/>
  <c r="BK924"/>
  <c r="BK918"/>
  <c r="J916"/>
  <c r="J911"/>
  <c r="BK904"/>
  <c r="BK893"/>
  <c r="J886"/>
  <c r="J875"/>
  <c r="J872"/>
  <c r="J870"/>
  <c r="BK862"/>
  <c r="J856"/>
  <c r="BK846"/>
  <c r="J832"/>
  <c r="BK826"/>
  <c r="J820"/>
  <c r="J814"/>
  <c r="BK798"/>
  <c r="BK790"/>
  <c r="BK764"/>
  <c r="BK746"/>
  <c r="J734"/>
  <c r="J728"/>
  <c r="J706"/>
  <c r="BK700"/>
  <c r="BK678"/>
  <c r="J666"/>
  <c r="J655"/>
  <c r="J649"/>
  <c r="J641"/>
  <c r="J635"/>
  <c r="J622"/>
  <c r="J613"/>
  <c r="BK611"/>
  <c r="J605"/>
  <c r="J597"/>
  <c r="J594"/>
  <c r="J586"/>
  <c r="BK575"/>
  <c r="J571"/>
  <c r="J565"/>
  <c r="BK558"/>
  <c r="BK546"/>
  <c r="J526"/>
  <c r="BK520"/>
  <c r="BK514"/>
  <c r="J498"/>
  <c r="J490"/>
  <c r="J478"/>
  <c r="J468"/>
  <c r="BK460"/>
  <c r="BK452"/>
  <c r="BK446"/>
  <c r="J438"/>
  <c r="J418"/>
  <c r="J408"/>
  <c r="BK394"/>
  <c r="J370"/>
  <c r="BK366"/>
  <c r="J360"/>
  <c r="J353"/>
  <c r="J346"/>
  <c r="BK345"/>
  <c r="BK333"/>
  <c r="BK329"/>
  <c r="J320"/>
  <c r="J300"/>
  <c r="BK294"/>
  <c r="J286"/>
  <c r="BK274"/>
  <c r="BK256"/>
  <c r="BK248"/>
  <c r="J236"/>
  <c r="BK226"/>
  <c r="BK220"/>
  <c r="BK208"/>
  <c r="J194"/>
  <c r="BK178"/>
  <c r="BK172"/>
  <c r="BK166"/>
  <c r="J160"/>
  <c r="BK155"/>
  <c r="J150"/>
  <c r="BK147"/>
  <c r="BK137"/>
  <c r="J129"/>
  <c r="J123"/>
  <c r="BK117"/>
  <c r="BK112"/>
  <c r="BK107"/>
  <c r="BK91"/>
  <c i="3" r="J198"/>
  <c r="BK196"/>
  <c r="J193"/>
  <c r="BK191"/>
  <c r="J187"/>
  <c r="J183"/>
  <c r="J181"/>
  <c r="J179"/>
  <c r="BK175"/>
  <c r="BK172"/>
  <c r="BK169"/>
  <c r="BK165"/>
  <c r="J162"/>
  <c r="J159"/>
  <c r="J155"/>
  <c r="J150"/>
  <c r="BK139"/>
  <c r="J136"/>
  <c r="J127"/>
  <c r="BK117"/>
  <c r="J112"/>
  <c r="BK106"/>
  <c r="J102"/>
  <c r="J94"/>
  <c r="J89"/>
  <c r="BK199"/>
  <c r="BK193"/>
  <c r="J190"/>
  <c r="BK186"/>
  <c r="BK155"/>
  <c r="BK149"/>
  <c r="J141"/>
  <c r="BK138"/>
  <c r="J133"/>
  <c r="BK125"/>
  <c r="J121"/>
  <c r="J117"/>
  <c r="BK110"/>
  <c r="J105"/>
  <c r="J100"/>
  <c r="J92"/>
  <c r="J199"/>
  <c r="BK197"/>
  <c r="BK192"/>
  <c r="J185"/>
  <c r="BK182"/>
  <c r="J180"/>
  <c r="BK178"/>
  <c r="J176"/>
  <c r="J175"/>
  <c r="J174"/>
  <c r="J171"/>
  <c r="J169"/>
  <c r="J158"/>
  <c r="J143"/>
  <c r="BK140"/>
  <c r="BK135"/>
  <c r="BK133"/>
  <c r="J130"/>
  <c r="J126"/>
  <c r="J119"/>
  <c r="J115"/>
  <c r="J109"/>
  <c r="BK98"/>
  <c r="BK95"/>
  <c r="BK92"/>
  <c r="BK156"/>
  <c r="BK150"/>
  <c r="BK146"/>
  <c r="BK144"/>
  <c r="J134"/>
  <c r="J123"/>
  <c r="BK118"/>
  <c r="BK108"/>
  <c r="J103"/>
  <c r="BK100"/>
  <c r="J95"/>
  <c r="BK89"/>
  <c i="4" r="BK138"/>
  <c r="J119"/>
  <c r="BK112"/>
  <c r="J106"/>
  <c r="J100"/>
  <c r="BK93"/>
  <c r="BK90"/>
  <c r="BK151"/>
  <c r="BK143"/>
  <c r="J138"/>
  <c r="BK129"/>
  <c r="BK123"/>
  <c r="BK116"/>
  <c r="J112"/>
  <c r="J102"/>
  <c r="BK100"/>
  <c r="BK95"/>
  <c r="BK88"/>
  <c r="BK152"/>
  <c r="J142"/>
  <c r="BK136"/>
  <c r="J133"/>
  <c r="J128"/>
  <c r="J122"/>
  <c r="J116"/>
  <c r="J108"/>
  <c r="J97"/>
  <c r="BK87"/>
  <c r="BK147"/>
  <c r="BK144"/>
  <c r="J141"/>
  <c r="J136"/>
  <c r="BK133"/>
  <c r="J130"/>
  <c r="BK122"/>
  <c r="BK118"/>
  <c r="J114"/>
  <c r="J109"/>
  <c r="BK102"/>
  <c r="J94"/>
  <c r="BK89"/>
  <c r="J86"/>
  <c i="5" r="BK146"/>
  <c r="BK130"/>
  <c r="J123"/>
  <c r="J107"/>
  <c r="J143"/>
  <c r="BK137"/>
  <c r="J126"/>
  <c r="BK113"/>
  <c r="J101"/>
  <c r="BK141"/>
  <c r="J119"/>
  <c r="J115"/>
  <c r="BK111"/>
  <c r="BK110"/>
  <c r="J105"/>
  <c r="BK95"/>
  <c r="J141"/>
  <c r="J130"/>
  <c r="J122"/>
  <c r="BK115"/>
  <c r="BK114"/>
  <c r="BK105"/>
  <c r="BK99"/>
  <c i="6" r="J133"/>
  <c r="J130"/>
  <c r="BK126"/>
  <c r="BK124"/>
  <c r="BK120"/>
  <c r="J112"/>
  <c r="BK103"/>
  <c r="BK98"/>
  <c r="BK86"/>
  <c r="BK123"/>
  <c r="BK121"/>
  <c r="BK119"/>
  <c r="J111"/>
  <c r="BK107"/>
  <c r="BK100"/>
  <c r="BK133"/>
  <c r="BK130"/>
  <c r="BK127"/>
  <c r="J117"/>
  <c r="J115"/>
  <c r="BK109"/>
  <c r="J102"/>
  <c r="BK94"/>
  <c r="BK90"/>
  <c r="BK87"/>
  <c r="J132"/>
  <c r="J124"/>
  <c r="J118"/>
  <c r="BK104"/>
  <c r="J90"/>
  <c r="BK88"/>
  <c i="7" r="BK108"/>
  <c r="J102"/>
  <c r="J94"/>
  <c r="BK88"/>
  <c r="J108"/>
  <c r="J104"/>
  <c r="BK96"/>
  <c r="BK92"/>
  <c r="J98"/>
  <c r="J92"/>
  <c i="2" r="BK1067"/>
  <c r="J1064"/>
  <c r="BK1057"/>
  <c r="J1052"/>
  <c r="J1045"/>
  <c r="BK1035"/>
  <c r="BK1024"/>
  <c r="J1021"/>
  <c r="J1014"/>
  <c r="J1009"/>
  <c r="J997"/>
  <c r="J987"/>
  <c r="J978"/>
  <c r="J973"/>
  <c r="J967"/>
  <c r="BK959"/>
  <c r="BK948"/>
  <c r="J939"/>
  <c r="BK931"/>
  <c r="BK917"/>
  <c r="BK910"/>
  <c r="BK905"/>
  <c r="J890"/>
  <c r="BK886"/>
  <c r="J879"/>
  <c r="BK876"/>
  <c r="BK867"/>
  <c r="BK848"/>
  <c r="BK838"/>
  <c r="J826"/>
  <c r="J812"/>
  <c r="J804"/>
  <c r="BK782"/>
  <c r="J766"/>
  <c r="BK754"/>
  <c r="J740"/>
  <c r="J732"/>
  <c r="J712"/>
  <c r="J692"/>
  <c r="J680"/>
  <c r="J658"/>
  <c r="BK650"/>
  <c r="BK641"/>
  <c r="BK630"/>
  <c r="BK618"/>
  <c r="J609"/>
  <c r="BK605"/>
  <c r="J602"/>
  <c r="J596"/>
  <c r="J590"/>
  <c r="BK585"/>
  <c r="J576"/>
  <c r="BK564"/>
  <c r="BK552"/>
  <c r="J545"/>
  <c r="J538"/>
  <c r="BK530"/>
  <c r="J512"/>
  <c r="BK486"/>
  <c r="J476"/>
  <c r="J470"/>
  <c r="BK458"/>
  <c r="BK434"/>
  <c r="BK410"/>
  <c r="BK396"/>
  <c r="J380"/>
  <c r="BK364"/>
  <c r="J357"/>
  <c r="J354"/>
  <c r="BK342"/>
  <c r="BK336"/>
  <c r="BK331"/>
  <c r="J306"/>
  <c r="J280"/>
  <c r="BK268"/>
  <c r="BK262"/>
  <c r="BK244"/>
  <c r="BK222"/>
  <c r="J210"/>
  <c r="BK192"/>
  <c r="BK180"/>
  <c r="BK173"/>
  <c r="BK164"/>
  <c r="BK145"/>
  <c r="BK143"/>
  <c r="BK129"/>
  <c r="J110"/>
  <c r="J104"/>
  <c r="BK99"/>
  <c r="BK90"/>
  <c r="BK1072"/>
  <c r="BK1065"/>
  <c r="J1061"/>
  <c r="BK1056"/>
  <c r="BK1047"/>
  <c r="BK1040"/>
  <c r="BK1030"/>
  <c r="BK1023"/>
  <c r="J1015"/>
  <c r="J1011"/>
  <c r="BK1002"/>
  <c r="BK995"/>
  <c r="BK988"/>
  <c r="J984"/>
  <c r="J974"/>
  <c r="J969"/>
  <c r="J956"/>
  <c r="J948"/>
  <c r="BK932"/>
  <c r="J924"/>
  <c r="J920"/>
  <c r="J910"/>
  <c r="BK903"/>
  <c r="BK898"/>
  <c r="BK891"/>
  <c r="BK883"/>
  <c r="BK880"/>
  <c r="J869"/>
  <c r="J864"/>
  <c r="J842"/>
  <c r="BK824"/>
  <c r="BK818"/>
  <c r="J798"/>
  <c r="BK774"/>
  <c r="BK768"/>
  <c r="J738"/>
  <c r="BK718"/>
  <c r="BK704"/>
  <c r="BK690"/>
  <c r="BK680"/>
  <c r="BK660"/>
  <c r="BK653"/>
  <c r="BK635"/>
  <c r="BK616"/>
  <c r="J599"/>
  <c r="BK593"/>
  <c r="J587"/>
  <c r="J580"/>
  <c r="BK577"/>
  <c r="BK570"/>
  <c r="J567"/>
  <c r="J561"/>
  <c r="BK544"/>
  <c r="BK508"/>
  <c r="J500"/>
  <c r="BK482"/>
  <c r="BK470"/>
  <c r="BK456"/>
  <c r="BK442"/>
  <c r="BK430"/>
  <c r="J422"/>
  <c r="J392"/>
  <c r="J384"/>
  <c r="BK370"/>
  <c r="BK368"/>
  <c r="BK357"/>
  <c r="BK350"/>
  <c r="J337"/>
  <c r="BK327"/>
  <c r="BK318"/>
  <c r="J308"/>
  <c r="BK300"/>
  <c r="BK292"/>
  <c r="BK260"/>
  <c r="J244"/>
  <c r="J232"/>
  <c r="J226"/>
  <c r="BK210"/>
  <c r="BK188"/>
  <c r="J169"/>
  <c r="BK153"/>
  <c r="J131"/>
  <c r="BK110"/>
  <c r="BK102"/>
  <c r="J91"/>
  <c r="BK86"/>
  <c r="BK1066"/>
  <c r="BK1052"/>
  <c r="J1050"/>
  <c r="J1046"/>
  <c r="BK1037"/>
  <c r="BK1034"/>
  <c r="BK1029"/>
  <c r="J1018"/>
  <c r="BK1014"/>
  <c r="BK1006"/>
  <c r="J991"/>
  <c r="J985"/>
  <c r="J979"/>
  <c r="BK969"/>
  <c r="J958"/>
  <c r="BK949"/>
  <c r="J944"/>
  <c r="J943"/>
  <c r="BK938"/>
  <c r="J927"/>
  <c r="J900"/>
  <c r="BK894"/>
  <c r="J884"/>
  <c r="BK872"/>
  <c r="J867"/>
  <c r="BK852"/>
  <c r="BK808"/>
  <c r="BK794"/>
  <c r="BK784"/>
  <c r="J774"/>
  <c r="J770"/>
  <c r="J758"/>
  <c r="BK752"/>
  <c r="BK726"/>
  <c r="BK712"/>
  <c r="BK692"/>
  <c r="BK674"/>
  <c r="BK666"/>
  <c r="BK656"/>
  <c r="BK647"/>
  <c r="J624"/>
  <c r="J612"/>
  <c r="BK592"/>
  <c r="J585"/>
  <c r="J569"/>
  <c r="BK562"/>
  <c r="BK548"/>
  <c r="BK538"/>
  <c r="J530"/>
  <c r="BK512"/>
  <c r="J508"/>
  <c r="J496"/>
  <c r="J466"/>
  <c r="J430"/>
  <c r="J420"/>
  <c r="BK406"/>
  <c r="BK400"/>
  <c r="BK386"/>
  <c r="J374"/>
  <c r="J364"/>
  <c r="J358"/>
  <c r="J351"/>
  <c r="J345"/>
  <c r="BK338"/>
  <c r="J332"/>
  <c r="BK306"/>
  <c r="J284"/>
  <c r="J276"/>
  <c r="BK264"/>
  <c r="J260"/>
  <c r="J240"/>
  <c r="BK230"/>
  <c r="BK216"/>
  <c r="J206"/>
  <c r="J198"/>
  <c r="J192"/>
  <c r="J188"/>
  <c r="J180"/>
  <c r="J172"/>
  <c r="BK168"/>
  <c r="BK165"/>
  <c r="J162"/>
  <c r="J155"/>
  <c r="BK150"/>
  <c r="J148"/>
  <c r="J145"/>
  <c r="J137"/>
  <c r="J119"/>
  <c r="J109"/>
  <c r="J102"/>
  <c r="BK93"/>
  <c r="J1073"/>
  <c r="J1069"/>
  <c r="J1056"/>
  <c r="J1051"/>
  <c r="BK1043"/>
  <c r="J1037"/>
  <c r="BK1033"/>
  <c r="BK1027"/>
  <c r="BK1016"/>
  <c r="J1006"/>
  <c r="BK1004"/>
  <c r="J1001"/>
  <c r="J995"/>
  <c r="BK991"/>
  <c r="BK980"/>
  <c r="BK975"/>
  <c r="J965"/>
  <c r="J960"/>
  <c r="BK957"/>
  <c r="BK944"/>
  <c r="J940"/>
  <c r="J935"/>
  <c r="J931"/>
  <c r="BK926"/>
  <c r="BK923"/>
  <c r="BK920"/>
  <c r="J913"/>
  <c r="J907"/>
  <c r="J901"/>
  <c r="BK892"/>
  <c r="J882"/>
  <c r="BK873"/>
  <c r="BK866"/>
  <c r="BK860"/>
  <c r="J854"/>
  <c r="BK836"/>
  <c r="J830"/>
  <c r="BK822"/>
  <c r="J816"/>
  <c r="BK804"/>
  <c r="J794"/>
  <c r="J776"/>
  <c r="J756"/>
  <c r="J736"/>
  <c r="BK730"/>
  <c r="BK720"/>
  <c r="J704"/>
  <c r="J694"/>
  <c r="J676"/>
  <c r="J664"/>
  <c r="J654"/>
  <c r="BK645"/>
  <c r="BK639"/>
  <c r="J630"/>
  <c r="BK620"/>
  <c r="BK614"/>
  <c r="BK610"/>
  <c r="BK604"/>
  <c r="BK596"/>
  <c r="J592"/>
  <c r="BK583"/>
  <c r="BK576"/>
  <c r="BK573"/>
  <c r="BK567"/>
  <c r="J560"/>
  <c r="J554"/>
  <c r="BK551"/>
  <c r="BK542"/>
  <c r="BK524"/>
  <c r="J516"/>
  <c r="BK500"/>
  <c r="J492"/>
  <c r="J480"/>
  <c r="J472"/>
  <c r="J462"/>
  <c r="J454"/>
  <c r="J450"/>
  <c r="J436"/>
  <c r="J416"/>
  <c r="J400"/>
  <c r="J390"/>
  <c r="BK369"/>
  <c r="J363"/>
  <c r="J359"/>
  <c r="BK351"/>
  <c r="J339"/>
  <c r="BK337"/>
  <c r="J325"/>
  <c r="BK314"/>
  <c r="BK304"/>
  <c r="J295"/>
  <c r="J293"/>
  <c r="BK280"/>
  <c r="J272"/>
  <c r="BK254"/>
  <c r="BK246"/>
  <c r="J228"/>
  <c r="J222"/>
  <c r="BK200"/>
  <c r="J190"/>
  <c r="J182"/>
  <c r="BK174"/>
  <c r="J170"/>
  <c r="J165"/>
  <c r="BK159"/>
  <c r="J154"/>
  <c r="BK149"/>
  <c r="J146"/>
  <c r="J133"/>
  <c r="J127"/>
  <c r="BK121"/>
  <c r="J115"/>
  <c r="BK111"/>
  <c r="BK104"/>
  <c r="J88"/>
  <c i="3" r="J197"/>
  <c r="BK194"/>
  <c r="J192"/>
  <c r="BK188"/>
  <c r="BK185"/>
  <c r="BK184"/>
  <c r="J182"/>
  <c r="BK180"/>
  <c r="BK174"/>
  <c r="BK171"/>
  <c r="J168"/>
  <c r="J166"/>
  <c r="J163"/>
  <c r="BK160"/>
  <c r="BK151"/>
  <c r="J142"/>
  <c r="J137"/>
  <c r="J129"/>
  <c r="BK128"/>
  <c r="J125"/>
  <c r="J111"/>
  <c r="BK105"/>
  <c r="BK101"/>
  <c r="BK93"/>
  <c r="BK88"/>
  <c r="J86"/>
  <c r="J195"/>
  <c r="J189"/>
  <c r="J184"/>
  <c r="BK157"/>
  <c r="BK154"/>
  <c r="BK152"/>
  <c r="BK148"/>
  <c r="J140"/>
  <c r="J128"/>
  <c r="J124"/>
  <c r="BK119"/>
  <c r="BK114"/>
  <c r="BK111"/>
  <c r="J106"/>
  <c r="BK97"/>
  <c r="J88"/>
  <c r="J87"/>
  <c r="J196"/>
  <c r="BK190"/>
  <c r="BK189"/>
  <c r="J186"/>
  <c r="BK181"/>
  <c r="BK179"/>
  <c r="BK177"/>
  <c r="BK166"/>
  <c r="J164"/>
  <c r="BK161"/>
  <c r="BK159"/>
  <c r="J148"/>
  <c r="J146"/>
  <c r="BK141"/>
  <c r="BK132"/>
  <c r="BK129"/>
  <c r="J122"/>
  <c r="J120"/>
  <c r="J114"/>
  <c r="J110"/>
  <c r="J96"/>
  <c r="J93"/>
  <c r="BK91"/>
  <c r="BK158"/>
  <c r="J152"/>
  <c r="J147"/>
  <c r="J132"/>
  <c r="BK124"/>
  <c r="BK120"/>
  <c r="BK116"/>
  <c r="BK109"/>
  <c r="J104"/>
  <c r="J101"/>
  <c r="BK90"/>
  <c r="BK86"/>
  <c i="4" r="J155"/>
  <c r="BK150"/>
  <c r="J147"/>
  <c r="BK145"/>
  <c r="J123"/>
  <c r="J117"/>
  <c r="J111"/>
  <c r="J107"/>
  <c r="BK105"/>
  <c r="BK94"/>
  <c r="J91"/>
  <c r="J152"/>
  <c r="J148"/>
  <c r="BK139"/>
  <c r="BK131"/>
  <c r="J126"/>
  <c r="BK115"/>
  <c r="J113"/>
  <c r="BK106"/>
  <c r="BK101"/>
  <c r="BK98"/>
  <c r="J93"/>
  <c r="J89"/>
  <c r="BK153"/>
  <c r="J140"/>
  <c r="BK137"/>
  <c r="BK135"/>
  <c r="BK130"/>
  <c r="J124"/>
  <c r="J120"/>
  <c r="J110"/>
  <c r="J103"/>
  <c r="J101"/>
  <c r="J96"/>
  <c r="J151"/>
  <c r="BK149"/>
  <c r="J145"/>
  <c r="J137"/>
  <c r="BK134"/>
  <c r="BK132"/>
  <c r="J131"/>
  <c r="BK128"/>
  <c r="BK126"/>
  <c r="J121"/>
  <c r="BK111"/>
  <c r="BK107"/>
  <c r="J99"/>
  <c r="BK96"/>
  <c r="J92"/>
  <c r="J88"/>
  <c i="5" r="BK135"/>
  <c r="BK128"/>
  <c r="BK119"/>
  <c r="J110"/>
  <c r="J99"/>
  <c r="BK145"/>
  <c r="J128"/>
  <c r="BK117"/>
  <c r="BK109"/>
  <c r="BK143"/>
  <c r="J135"/>
  <c r="BK126"/>
  <c r="BK122"/>
  <c r="J114"/>
  <c r="J109"/>
  <c r="J103"/>
  <c r="J93"/>
  <c r="J137"/>
  <c r="BK123"/>
  <c i="2" l="1" r="T85"/>
  <c i="3" r="BK85"/>
  <c r="J85"/>
  <c i="4" r="T85"/>
  <c i="5" r="R92"/>
  <c r="P121"/>
  <c r="BK132"/>
  <c r="J132"/>
  <c r="J68"/>
  <c i="6" r="BK85"/>
  <c r="J85"/>
  <c r="J63"/>
  <c i="2" r="BK85"/>
  <c r="J85"/>
  <c i="3" r="T85"/>
  <c i="4" r="R85"/>
  <c i="5" r="T92"/>
  <c r="T121"/>
  <c r="T132"/>
  <c r="T125"/>
  <c i="6" r="R85"/>
  <c i="7" r="BK85"/>
  <c r="J85"/>
  <c i="2" r="R85"/>
  <c i="3" r="R85"/>
  <c i="4" r="BK85"/>
  <c r="J85"/>
  <c i="5" r="P92"/>
  <c r="R121"/>
  <c r="P132"/>
  <c r="P125"/>
  <c i="6" r="T85"/>
  <c i="7" r="R85"/>
  <c i="2" r="P85"/>
  <c i="1" r="AU56"/>
  <c i="3" r="P85"/>
  <c i="1" r="AU57"/>
  <c i="4" r="P85"/>
  <c i="1" r="AU58"/>
  <c i="5" r="BK92"/>
  <c r="J92"/>
  <c r="J65"/>
  <c r="BK121"/>
  <c r="J121"/>
  <c r="J66"/>
  <c r="R132"/>
  <c r="R125"/>
  <c i="6" r="P85"/>
  <c i="1" r="AU61"/>
  <c i="7" r="P85"/>
  <c i="1" r="AU62"/>
  <c i="7" r="T85"/>
  <c i="5" r="BK125"/>
  <c r="J125"/>
  <c r="J67"/>
  <c i="7" r="E50"/>
  <c r="J56"/>
  <c r="F81"/>
  <c r="BE94"/>
  <c r="BE95"/>
  <c r="BE98"/>
  <c r="BE100"/>
  <c r="BE102"/>
  <c r="BE106"/>
  <c r="J58"/>
  <c r="F82"/>
  <c r="BE108"/>
  <c r="BE87"/>
  <c r="BE88"/>
  <c r="BE104"/>
  <c r="BE86"/>
  <c r="BE90"/>
  <c r="BE92"/>
  <c r="BE96"/>
  <c i="6" r="J56"/>
  <c r="J58"/>
  <c r="F82"/>
  <c r="BE94"/>
  <c r="BE98"/>
  <c r="BE102"/>
  <c r="BE108"/>
  <c r="BE113"/>
  <c r="BE116"/>
  <c r="BE119"/>
  <c r="BE123"/>
  <c r="BE129"/>
  <c r="BE134"/>
  <c r="E50"/>
  <c r="BE100"/>
  <c r="BE103"/>
  <c r="BE120"/>
  <c r="BE122"/>
  <c r="BE130"/>
  <c r="BE135"/>
  <c r="F58"/>
  <c r="BE86"/>
  <c r="BE90"/>
  <c r="BE96"/>
  <c r="BE110"/>
  <c r="BE111"/>
  <c r="BE112"/>
  <c r="BE117"/>
  <c r="BE124"/>
  <c r="BE125"/>
  <c r="BE126"/>
  <c r="BE128"/>
  <c r="BE133"/>
  <c r="BE87"/>
  <c r="BE88"/>
  <c r="BE89"/>
  <c r="BE92"/>
  <c r="BE104"/>
  <c r="BE105"/>
  <c r="BE107"/>
  <c r="BE109"/>
  <c r="BE114"/>
  <c r="BE115"/>
  <c r="BE118"/>
  <c r="BE121"/>
  <c r="BE127"/>
  <c r="BE131"/>
  <c r="BE132"/>
  <c i="4" r="J63"/>
  <c i="5" r="F59"/>
  <c r="J84"/>
  <c r="BE105"/>
  <c r="BE109"/>
  <c r="BE110"/>
  <c r="BE126"/>
  <c r="BE128"/>
  <c r="BE135"/>
  <c r="BE137"/>
  <c r="BE146"/>
  <c r="J58"/>
  <c r="BE103"/>
  <c r="BE115"/>
  <c r="BE116"/>
  <c r="BE123"/>
  <c r="BE130"/>
  <c r="BE145"/>
  <c r="BE97"/>
  <c r="BE99"/>
  <c r="BE101"/>
  <c r="BE114"/>
  <c r="BE117"/>
  <c r="BE119"/>
  <c r="BE122"/>
  <c r="BE133"/>
  <c r="E50"/>
  <c r="F58"/>
  <c r="BE93"/>
  <c r="BE95"/>
  <c r="BE107"/>
  <c r="BE111"/>
  <c r="BE113"/>
  <c r="BE124"/>
  <c r="BE139"/>
  <c r="BE141"/>
  <c r="BE143"/>
  <c i="3" r="J63"/>
  <c i="4" r="E50"/>
  <c r="F58"/>
  <c r="J79"/>
  <c r="BE92"/>
  <c r="BE94"/>
  <c r="BE98"/>
  <c r="BE100"/>
  <c r="BE107"/>
  <c r="BE109"/>
  <c r="BE113"/>
  <c r="BE115"/>
  <c r="BE122"/>
  <c r="BE123"/>
  <c r="BE136"/>
  <c r="BE141"/>
  <c r="BE150"/>
  <c r="BE153"/>
  <c r="J58"/>
  <c r="F82"/>
  <c r="BE88"/>
  <c r="BE91"/>
  <c r="BE93"/>
  <c r="BE97"/>
  <c r="BE99"/>
  <c r="BE102"/>
  <c r="BE105"/>
  <c r="BE106"/>
  <c r="BE108"/>
  <c r="BE110"/>
  <c r="BE112"/>
  <c r="BE116"/>
  <c r="BE117"/>
  <c r="BE126"/>
  <c r="BE129"/>
  <c r="BE146"/>
  <c r="BE147"/>
  <c r="BE148"/>
  <c r="BE149"/>
  <c r="BE86"/>
  <c r="BE90"/>
  <c r="BE96"/>
  <c r="BE111"/>
  <c r="BE118"/>
  <c r="BE121"/>
  <c r="BE124"/>
  <c r="BE128"/>
  <c r="BE135"/>
  <c r="BE137"/>
  <c r="BE138"/>
  <c r="BE144"/>
  <c r="BE145"/>
  <c r="BE152"/>
  <c r="BE155"/>
  <c r="BE87"/>
  <c r="BE89"/>
  <c r="BE95"/>
  <c r="BE101"/>
  <c r="BE103"/>
  <c r="BE104"/>
  <c r="BE114"/>
  <c r="BE119"/>
  <c r="BE120"/>
  <c r="BE125"/>
  <c r="BE127"/>
  <c r="BE130"/>
  <c r="BE131"/>
  <c r="BE132"/>
  <c r="BE133"/>
  <c r="BE134"/>
  <c r="BE139"/>
  <c r="BE140"/>
  <c r="BE142"/>
  <c r="BE143"/>
  <c r="BE151"/>
  <c r="BE157"/>
  <c i="3" r="J81"/>
  <c r="BE92"/>
  <c r="BE97"/>
  <c r="BE105"/>
  <c r="BE110"/>
  <c r="BE111"/>
  <c r="BE112"/>
  <c r="BE113"/>
  <c r="BE125"/>
  <c r="BE131"/>
  <c r="BE133"/>
  <c r="BE134"/>
  <c r="BE135"/>
  <c r="BE137"/>
  <c r="BE138"/>
  <c r="BE141"/>
  <c r="BE154"/>
  <c i="2" r="J63"/>
  <c i="3" r="E50"/>
  <c r="J56"/>
  <c r="F59"/>
  <c r="BE86"/>
  <c r="BE87"/>
  <c r="BE88"/>
  <c r="BE90"/>
  <c r="BE100"/>
  <c r="BE103"/>
  <c r="BE107"/>
  <c r="BE124"/>
  <c r="BE136"/>
  <c r="BE139"/>
  <c r="BE143"/>
  <c r="BE149"/>
  <c r="BE151"/>
  <c r="BE152"/>
  <c r="BE156"/>
  <c r="BE160"/>
  <c r="BE162"/>
  <c r="BE165"/>
  <c r="BE169"/>
  <c r="BE171"/>
  <c r="BE172"/>
  <c r="BE176"/>
  <c r="BE178"/>
  <c r="BE182"/>
  <c r="BE185"/>
  <c r="BE186"/>
  <c r="BE191"/>
  <c r="BE194"/>
  <c r="BE195"/>
  <c r="BE196"/>
  <c r="BE197"/>
  <c r="BE199"/>
  <c r="F58"/>
  <c r="BE89"/>
  <c r="BE93"/>
  <c r="BE94"/>
  <c r="BE95"/>
  <c r="BE98"/>
  <c r="BE101"/>
  <c r="BE102"/>
  <c r="BE106"/>
  <c r="BE109"/>
  <c r="BE116"/>
  <c r="BE121"/>
  <c r="BE126"/>
  <c r="BE127"/>
  <c r="BE128"/>
  <c r="BE129"/>
  <c r="BE144"/>
  <c r="BE145"/>
  <c r="BE150"/>
  <c r="BE153"/>
  <c r="BE158"/>
  <c r="BE159"/>
  <c r="BE161"/>
  <c r="BE189"/>
  <c r="BE192"/>
  <c r="BE91"/>
  <c r="BE96"/>
  <c r="BE99"/>
  <c r="BE104"/>
  <c r="BE108"/>
  <c r="BE114"/>
  <c r="BE115"/>
  <c r="BE117"/>
  <c r="BE118"/>
  <c r="BE119"/>
  <c r="BE120"/>
  <c r="BE122"/>
  <c r="BE123"/>
  <c r="BE130"/>
  <c r="BE132"/>
  <c r="BE140"/>
  <c r="BE142"/>
  <c r="BE146"/>
  <c r="BE147"/>
  <c r="BE148"/>
  <c r="BE155"/>
  <c r="BE157"/>
  <c r="BE163"/>
  <c r="BE164"/>
  <c r="BE166"/>
  <c r="BE167"/>
  <c r="BE168"/>
  <c r="BE170"/>
  <c r="BE173"/>
  <c r="BE174"/>
  <c r="BE175"/>
  <c r="BE177"/>
  <c r="BE179"/>
  <c r="BE180"/>
  <c r="BE181"/>
  <c r="BE183"/>
  <c r="BE184"/>
  <c r="BE187"/>
  <c r="BE188"/>
  <c r="BE190"/>
  <c r="BE193"/>
  <c r="BE198"/>
  <c r="BE200"/>
  <c i="2" r="J56"/>
  <c r="E73"/>
  <c r="F82"/>
  <c r="BE86"/>
  <c r="BE89"/>
  <c r="BE93"/>
  <c r="BE100"/>
  <c r="BE101"/>
  <c r="BE102"/>
  <c r="BE105"/>
  <c r="BE109"/>
  <c r="BE110"/>
  <c r="BE135"/>
  <c r="BE139"/>
  <c r="BE144"/>
  <c r="BE151"/>
  <c r="BE156"/>
  <c r="BE163"/>
  <c r="BE167"/>
  <c r="BE168"/>
  <c r="BE171"/>
  <c r="BE175"/>
  <c r="BE186"/>
  <c r="BE191"/>
  <c r="BE192"/>
  <c r="BE196"/>
  <c r="BE202"/>
  <c r="BE210"/>
  <c r="BE230"/>
  <c r="BE232"/>
  <c r="BE240"/>
  <c r="BE242"/>
  <c r="BE262"/>
  <c r="BE264"/>
  <c r="BE282"/>
  <c r="BE292"/>
  <c r="BE306"/>
  <c r="BE310"/>
  <c r="BE323"/>
  <c r="BE331"/>
  <c r="BE334"/>
  <c r="BE341"/>
  <c r="BE342"/>
  <c r="BE344"/>
  <c r="BE348"/>
  <c r="BE354"/>
  <c r="BE355"/>
  <c r="BE356"/>
  <c r="BE360"/>
  <c r="BE364"/>
  <c r="BE368"/>
  <c r="BE374"/>
  <c r="BE376"/>
  <c r="BE378"/>
  <c r="BE382"/>
  <c r="BE384"/>
  <c r="BE388"/>
  <c r="BE402"/>
  <c r="BE404"/>
  <c r="BE406"/>
  <c r="BE420"/>
  <c r="BE422"/>
  <c r="BE440"/>
  <c r="BE442"/>
  <c r="BE456"/>
  <c r="BE506"/>
  <c r="BE508"/>
  <c r="BE512"/>
  <c r="BE532"/>
  <c r="BE534"/>
  <c r="BE538"/>
  <c r="BE544"/>
  <c r="BE545"/>
  <c r="BE549"/>
  <c r="BE561"/>
  <c r="BE568"/>
  <c r="BE569"/>
  <c r="BE572"/>
  <c r="BE578"/>
  <c r="BE580"/>
  <c r="BE581"/>
  <c r="BE584"/>
  <c r="BE587"/>
  <c r="BE589"/>
  <c r="BE590"/>
  <c r="BE592"/>
  <c r="BE598"/>
  <c r="BE600"/>
  <c r="BE607"/>
  <c r="BE632"/>
  <c r="BE647"/>
  <c r="BE650"/>
  <c r="BE652"/>
  <c r="BE656"/>
  <c r="BE660"/>
  <c r="BE672"/>
  <c r="BE680"/>
  <c r="BE684"/>
  <c r="BE690"/>
  <c r="BE696"/>
  <c r="BE706"/>
  <c r="BE710"/>
  <c r="BE716"/>
  <c r="BE722"/>
  <c r="BE738"/>
  <c r="BE742"/>
  <c r="BE750"/>
  <c r="BE752"/>
  <c r="BE758"/>
  <c r="BE760"/>
  <c r="BE766"/>
  <c r="BE772"/>
  <c r="BE774"/>
  <c r="BE778"/>
  <c r="BE782"/>
  <c r="BE784"/>
  <c r="BE786"/>
  <c r="BE792"/>
  <c r="BE800"/>
  <c r="BE806"/>
  <c r="BE810"/>
  <c r="BE824"/>
  <c r="BE838"/>
  <c r="BE842"/>
  <c r="BE863"/>
  <c r="BE867"/>
  <c r="BE869"/>
  <c r="BE877"/>
  <c r="BE878"/>
  <c r="BE880"/>
  <c r="BE883"/>
  <c r="BE885"/>
  <c r="BE887"/>
  <c r="BE891"/>
  <c r="BE894"/>
  <c r="BE896"/>
  <c r="BE899"/>
  <c r="BE902"/>
  <c r="BE905"/>
  <c r="BE909"/>
  <c r="BE928"/>
  <c r="BE932"/>
  <c r="BE946"/>
  <c r="BE948"/>
  <c r="BE950"/>
  <c r="BE954"/>
  <c r="BE967"/>
  <c r="BE969"/>
  <c r="BE971"/>
  <c r="BE972"/>
  <c r="BE973"/>
  <c r="BE974"/>
  <c r="BE982"/>
  <c r="BE984"/>
  <c r="BE986"/>
  <c r="BE988"/>
  <c r="BE1000"/>
  <c r="BE1010"/>
  <c r="BE1012"/>
  <c r="BE1014"/>
  <c r="BE1017"/>
  <c r="BE1021"/>
  <c r="BE1022"/>
  <c r="BE1035"/>
  <c r="BE1040"/>
  <c r="BE1046"/>
  <c r="BE1047"/>
  <c r="BE1052"/>
  <c r="BE1061"/>
  <c r="BE1062"/>
  <c r="BE1067"/>
  <c r="BE1068"/>
  <c r="BE1072"/>
  <c r="BE1074"/>
  <c r="BE1075"/>
  <c r="J58"/>
  <c r="BE87"/>
  <c r="BE90"/>
  <c r="BE91"/>
  <c r="BE92"/>
  <c r="BE97"/>
  <c r="BE99"/>
  <c r="BE103"/>
  <c r="BE107"/>
  <c r="BE117"/>
  <c r="BE121"/>
  <c r="BE127"/>
  <c r="BE129"/>
  <c r="BE143"/>
  <c r="BE154"/>
  <c r="BE157"/>
  <c r="BE169"/>
  <c r="BE173"/>
  <c r="BE174"/>
  <c r="BE176"/>
  <c r="BE182"/>
  <c r="BE190"/>
  <c r="BE194"/>
  <c r="BE208"/>
  <c r="BE214"/>
  <c r="BE220"/>
  <c r="BE224"/>
  <c r="BE226"/>
  <c r="BE234"/>
  <c r="BE236"/>
  <c r="BE244"/>
  <c r="BE246"/>
  <c r="BE248"/>
  <c r="BE252"/>
  <c r="BE266"/>
  <c r="BE268"/>
  <c r="BE280"/>
  <c r="BE298"/>
  <c r="BE300"/>
  <c r="BE302"/>
  <c r="BE318"/>
  <c r="BE325"/>
  <c r="BE330"/>
  <c r="BE333"/>
  <c r="BE337"/>
  <c r="BE339"/>
  <c r="BE340"/>
  <c r="BE353"/>
  <c r="BE357"/>
  <c r="BE359"/>
  <c r="BE361"/>
  <c r="BE362"/>
  <c r="BE366"/>
  <c r="BE392"/>
  <c r="BE396"/>
  <c r="BE424"/>
  <c r="BE432"/>
  <c r="BE434"/>
  <c r="BE436"/>
  <c r="BE446"/>
  <c r="BE448"/>
  <c r="BE452"/>
  <c r="BE454"/>
  <c r="BE462"/>
  <c r="BE468"/>
  <c r="BE470"/>
  <c r="BE474"/>
  <c r="BE476"/>
  <c r="BE482"/>
  <c r="BE486"/>
  <c r="BE490"/>
  <c r="BE504"/>
  <c r="BE516"/>
  <c r="BE542"/>
  <c r="BE554"/>
  <c r="BE558"/>
  <c r="BE560"/>
  <c r="BE563"/>
  <c r="BE567"/>
  <c r="BE571"/>
  <c r="BE574"/>
  <c r="BE577"/>
  <c r="BE582"/>
  <c r="BE588"/>
  <c r="BE593"/>
  <c r="BE595"/>
  <c r="BE596"/>
  <c r="BE599"/>
  <c r="BE602"/>
  <c r="BE603"/>
  <c r="BE604"/>
  <c r="BE608"/>
  <c r="BE610"/>
  <c r="BE616"/>
  <c r="BE626"/>
  <c r="BE628"/>
  <c r="BE630"/>
  <c r="BE639"/>
  <c r="BE641"/>
  <c r="BE645"/>
  <c r="BE651"/>
  <c r="BE654"/>
  <c r="BE658"/>
  <c r="BE670"/>
  <c r="BE676"/>
  <c r="BE678"/>
  <c r="BE682"/>
  <c r="BE698"/>
  <c r="BE708"/>
  <c r="BE718"/>
  <c r="BE724"/>
  <c r="BE728"/>
  <c r="BE732"/>
  <c r="BE736"/>
  <c r="BE740"/>
  <c r="BE746"/>
  <c r="BE762"/>
  <c r="BE768"/>
  <c r="BE796"/>
  <c r="BE804"/>
  <c r="BE812"/>
  <c r="BE816"/>
  <c r="BE820"/>
  <c r="BE826"/>
  <c r="BE828"/>
  <c r="BE832"/>
  <c r="BE836"/>
  <c r="BE844"/>
  <c r="BE848"/>
  <c r="BE862"/>
  <c r="BE864"/>
  <c r="BE866"/>
  <c r="BE870"/>
  <c r="BE873"/>
  <c r="BE874"/>
  <c r="BE876"/>
  <c r="BE879"/>
  <c r="BE882"/>
  <c r="BE886"/>
  <c r="BE890"/>
  <c r="BE892"/>
  <c r="BE898"/>
  <c r="BE901"/>
  <c r="BE904"/>
  <c r="BE907"/>
  <c r="BE911"/>
  <c r="BE915"/>
  <c r="BE916"/>
  <c r="BE917"/>
  <c r="BE920"/>
  <c r="BE922"/>
  <c r="BE924"/>
  <c r="BE930"/>
  <c r="BE931"/>
  <c r="BE934"/>
  <c r="BE936"/>
  <c r="BE942"/>
  <c r="BE947"/>
  <c r="BE951"/>
  <c r="BE952"/>
  <c r="BE956"/>
  <c r="BE959"/>
  <c r="BE964"/>
  <c r="BE966"/>
  <c r="BE975"/>
  <c r="BE978"/>
  <c r="BE983"/>
  <c r="BE987"/>
  <c r="BE992"/>
  <c r="BE995"/>
  <c r="BE996"/>
  <c r="BE997"/>
  <c r="BE999"/>
  <c r="BE1002"/>
  <c r="BE1007"/>
  <c r="BE1013"/>
  <c r="BE1015"/>
  <c r="BE1020"/>
  <c r="BE1023"/>
  <c r="BE1024"/>
  <c r="BE1026"/>
  <c r="BE1030"/>
  <c r="BE1032"/>
  <c r="BE1039"/>
  <c r="BE1041"/>
  <c r="BE1043"/>
  <c r="BE1044"/>
  <c r="BE1045"/>
  <c r="BE1048"/>
  <c r="BE1053"/>
  <c r="BE1055"/>
  <c r="BE1058"/>
  <c r="BE1060"/>
  <c r="BE1063"/>
  <c r="BE1064"/>
  <c r="BE1065"/>
  <c r="F58"/>
  <c r="BE88"/>
  <c r="BE95"/>
  <c r="BE104"/>
  <c r="BE106"/>
  <c r="BE113"/>
  <c r="BE119"/>
  <c r="BE125"/>
  <c r="BE133"/>
  <c r="BE137"/>
  <c r="BE141"/>
  <c r="BE145"/>
  <c r="BE149"/>
  <c r="BE150"/>
  <c r="BE155"/>
  <c r="BE158"/>
  <c r="BE160"/>
  <c r="BE162"/>
  <c r="BE164"/>
  <c r="BE166"/>
  <c r="BE178"/>
  <c r="BE180"/>
  <c r="BE184"/>
  <c r="BE198"/>
  <c r="BE200"/>
  <c r="BE204"/>
  <c r="BE206"/>
  <c r="BE212"/>
  <c r="BE222"/>
  <c r="BE228"/>
  <c r="BE238"/>
  <c r="BE254"/>
  <c r="BE260"/>
  <c r="BE270"/>
  <c r="BE272"/>
  <c r="BE276"/>
  <c r="BE278"/>
  <c r="BE286"/>
  <c r="BE304"/>
  <c r="BE312"/>
  <c r="BE320"/>
  <c r="BE324"/>
  <c r="BE329"/>
  <c r="BE336"/>
  <c r="BE338"/>
  <c r="BE345"/>
  <c r="BE346"/>
  <c r="BE349"/>
  <c r="BE365"/>
  <c r="BE372"/>
  <c r="BE400"/>
  <c r="BE410"/>
  <c r="BE414"/>
  <c r="BE418"/>
  <c r="BE426"/>
  <c r="BE450"/>
  <c r="BE458"/>
  <c r="BE460"/>
  <c r="BE466"/>
  <c r="BE472"/>
  <c r="BE478"/>
  <c r="BE484"/>
  <c r="BE502"/>
  <c r="BE510"/>
  <c r="BE514"/>
  <c r="BE520"/>
  <c r="BE526"/>
  <c r="BE530"/>
  <c r="BE536"/>
  <c r="BE540"/>
  <c r="BE546"/>
  <c r="BE547"/>
  <c r="BE550"/>
  <c r="BE552"/>
  <c r="BE556"/>
  <c r="BE562"/>
  <c r="BE564"/>
  <c r="BE565"/>
  <c r="BE576"/>
  <c r="BE583"/>
  <c r="BE585"/>
  <c r="BE594"/>
  <c r="BE597"/>
  <c r="BE601"/>
  <c r="BE605"/>
  <c r="BE606"/>
  <c r="BE609"/>
  <c r="BE611"/>
  <c r="BE613"/>
  <c r="BE618"/>
  <c r="BE622"/>
  <c r="BE634"/>
  <c r="BE637"/>
  <c r="BE643"/>
  <c r="BE662"/>
  <c r="BE664"/>
  <c r="BE668"/>
  <c r="BE686"/>
  <c r="BE692"/>
  <c r="BE694"/>
  <c r="BE712"/>
  <c r="BE730"/>
  <c r="BE734"/>
  <c r="BE748"/>
  <c r="BE754"/>
  <c r="BE756"/>
  <c r="BE764"/>
  <c r="BE776"/>
  <c r="BE780"/>
  <c r="BE794"/>
  <c r="BE802"/>
  <c r="BE808"/>
  <c r="BE814"/>
  <c r="BE830"/>
  <c r="BE840"/>
  <c r="BE850"/>
  <c r="BE854"/>
  <c r="BE858"/>
  <c r="BE860"/>
  <c r="BE872"/>
  <c r="BE875"/>
  <c r="BE889"/>
  <c r="BE893"/>
  <c r="BE906"/>
  <c r="BE908"/>
  <c r="BE910"/>
  <c r="BE912"/>
  <c r="BE914"/>
  <c r="BE918"/>
  <c r="BE919"/>
  <c r="BE925"/>
  <c r="BE927"/>
  <c r="BE935"/>
  <c r="BE937"/>
  <c r="BE939"/>
  <c r="BE940"/>
  <c r="BE945"/>
  <c r="BE955"/>
  <c r="BE958"/>
  <c r="BE962"/>
  <c r="BE968"/>
  <c r="BE970"/>
  <c r="BE977"/>
  <c r="BE979"/>
  <c r="BE989"/>
  <c r="BE998"/>
  <c r="BE1003"/>
  <c r="BE1005"/>
  <c r="BE1006"/>
  <c r="BE1009"/>
  <c r="BE1019"/>
  <c r="BE1028"/>
  <c r="BE1031"/>
  <c r="BE1034"/>
  <c r="BE1037"/>
  <c r="BE1038"/>
  <c r="BE1049"/>
  <c r="BE1051"/>
  <c r="BE1057"/>
  <c r="BE1066"/>
  <c r="BE108"/>
  <c r="BE111"/>
  <c r="BE112"/>
  <c r="BE115"/>
  <c r="BE123"/>
  <c r="BE131"/>
  <c r="BE146"/>
  <c r="BE147"/>
  <c r="BE148"/>
  <c r="BE152"/>
  <c r="BE153"/>
  <c r="BE159"/>
  <c r="BE161"/>
  <c r="BE165"/>
  <c r="BE170"/>
  <c r="BE172"/>
  <c r="BE188"/>
  <c r="BE189"/>
  <c r="BE216"/>
  <c r="BE218"/>
  <c r="BE250"/>
  <c r="BE256"/>
  <c r="BE258"/>
  <c r="BE274"/>
  <c r="BE284"/>
  <c r="BE288"/>
  <c r="BE290"/>
  <c r="BE293"/>
  <c r="BE294"/>
  <c r="BE295"/>
  <c r="BE296"/>
  <c r="BE308"/>
  <c r="BE314"/>
  <c r="BE316"/>
  <c r="BE322"/>
  <c r="BE327"/>
  <c r="BE332"/>
  <c r="BE335"/>
  <c r="BE343"/>
  <c r="BE347"/>
  <c r="BE350"/>
  <c r="BE351"/>
  <c r="BE352"/>
  <c r="BE358"/>
  <c r="BE363"/>
  <c r="BE367"/>
  <c r="BE369"/>
  <c r="BE370"/>
  <c r="BE380"/>
  <c r="BE386"/>
  <c r="BE390"/>
  <c r="BE394"/>
  <c r="BE398"/>
  <c r="BE408"/>
  <c r="BE412"/>
  <c r="BE416"/>
  <c r="BE428"/>
  <c r="BE430"/>
  <c r="BE438"/>
  <c r="BE444"/>
  <c r="BE464"/>
  <c r="BE480"/>
  <c r="BE488"/>
  <c r="BE492"/>
  <c r="BE494"/>
  <c r="BE496"/>
  <c r="BE498"/>
  <c r="BE500"/>
  <c r="BE518"/>
  <c r="BE522"/>
  <c r="BE524"/>
  <c r="BE528"/>
  <c r="BE548"/>
  <c r="BE551"/>
  <c r="BE566"/>
  <c r="BE570"/>
  <c r="BE573"/>
  <c r="BE575"/>
  <c r="BE579"/>
  <c r="BE586"/>
  <c r="BE591"/>
  <c r="BE612"/>
  <c r="BE614"/>
  <c r="BE620"/>
  <c r="BE624"/>
  <c r="BE635"/>
  <c r="BE648"/>
  <c r="BE649"/>
  <c r="BE653"/>
  <c r="BE655"/>
  <c r="BE657"/>
  <c r="BE666"/>
  <c r="BE674"/>
  <c r="BE688"/>
  <c r="BE700"/>
  <c r="BE702"/>
  <c r="BE704"/>
  <c r="BE714"/>
  <c r="BE720"/>
  <c r="BE726"/>
  <c r="BE744"/>
  <c r="BE770"/>
  <c r="BE788"/>
  <c r="BE790"/>
  <c r="BE798"/>
  <c r="BE818"/>
  <c r="BE822"/>
  <c r="BE834"/>
  <c r="BE846"/>
  <c r="BE852"/>
  <c r="BE856"/>
  <c r="BE865"/>
  <c r="BE868"/>
  <c r="BE871"/>
  <c r="BE881"/>
  <c r="BE884"/>
  <c r="BE888"/>
  <c r="BE895"/>
  <c r="BE897"/>
  <c r="BE900"/>
  <c r="BE903"/>
  <c r="BE913"/>
  <c r="BE921"/>
  <c r="BE923"/>
  <c r="BE926"/>
  <c r="BE929"/>
  <c r="BE933"/>
  <c r="BE938"/>
  <c r="BE941"/>
  <c r="BE943"/>
  <c r="BE944"/>
  <c r="BE949"/>
  <c r="BE953"/>
  <c r="BE957"/>
  <c r="BE960"/>
  <c r="BE965"/>
  <c r="BE976"/>
  <c r="BE980"/>
  <c r="BE981"/>
  <c r="BE985"/>
  <c r="BE990"/>
  <c r="BE991"/>
  <c r="BE993"/>
  <c r="BE994"/>
  <c r="BE1001"/>
  <c r="BE1004"/>
  <c r="BE1008"/>
  <c r="BE1011"/>
  <c r="BE1016"/>
  <c r="BE1018"/>
  <c r="BE1025"/>
  <c r="BE1027"/>
  <c r="BE1029"/>
  <c r="BE1033"/>
  <c r="BE1036"/>
  <c r="BE1042"/>
  <c r="BE1050"/>
  <c r="BE1054"/>
  <c r="BE1056"/>
  <c r="BE1059"/>
  <c r="BE1069"/>
  <c r="BE1070"/>
  <c r="BE1071"/>
  <c r="BE1073"/>
  <c i="3" r="J32"/>
  <c i="7" r="J32"/>
  <c i="2" r="J36"/>
  <c i="1" r="AW56"/>
  <c i="2" r="F38"/>
  <c i="1" r="BC56"/>
  <c i="3" r="F37"/>
  <c i="1" r="BB57"/>
  <c i="3" r="F38"/>
  <c i="1" r="BC57"/>
  <c i="3" r="F36"/>
  <c i="1" r="BA57"/>
  <c i="4" r="J36"/>
  <c i="1" r="AW58"/>
  <c i="4" r="F36"/>
  <c i="1" r="BA58"/>
  <c i="4" r="F39"/>
  <c i="1" r="BD58"/>
  <c i="5" r="F36"/>
  <c i="1" r="BA59"/>
  <c i="5" r="F37"/>
  <c i="1" r="BB59"/>
  <c i="5" r="F39"/>
  <c i="1" r="BD59"/>
  <c i="6" r="F36"/>
  <c i="1" r="BA61"/>
  <c i="6" r="J36"/>
  <c i="1" r="AW61"/>
  <c i="6" r="F39"/>
  <c i="1" r="BD61"/>
  <c i="6" r="J32"/>
  <c i="7" r="F38"/>
  <c i="1" r="BC62"/>
  <c r="AS54"/>
  <c i="2" r="F37"/>
  <c i="1" r="BB56"/>
  <c i="2" r="F39"/>
  <c i="1" r="BD56"/>
  <c i="2" r="F36"/>
  <c i="1" r="BA56"/>
  <c i="3" r="F39"/>
  <c i="1" r="BD57"/>
  <c i="3" r="J36"/>
  <c i="1" r="AW57"/>
  <c i="4" r="F37"/>
  <c i="1" r="BB58"/>
  <c i="4" r="F38"/>
  <c i="1" r="BC58"/>
  <c i="5" r="J36"/>
  <c i="1" r="AW59"/>
  <c i="5" r="F38"/>
  <c i="1" r="BC59"/>
  <c i="6" r="F37"/>
  <c i="1" r="BB61"/>
  <c i="6" r="F38"/>
  <c i="1" r="BC61"/>
  <c i="7" r="J36"/>
  <c i="1" r="AW62"/>
  <c i="7" r="F39"/>
  <c i="1" r="BD62"/>
  <c i="7" r="F36"/>
  <c i="1" r="BA62"/>
  <c i="7" r="F37"/>
  <c i="1" r="BB62"/>
  <c i="2" r="J32"/>
  <c i="4" r="J32"/>
  <c i="5" l="1" r="P91"/>
  <c r="P90"/>
  <c i="1" r="AU59"/>
  <c i="5" r="R91"/>
  <c r="R90"/>
  <c r="T91"/>
  <c r="T90"/>
  <c i="1" r="AG56"/>
  <c r="AG62"/>
  <c r="AG57"/>
  <c r="AG58"/>
  <c i="7" r="J63"/>
  <c i="5" r="BK91"/>
  <c r="J91"/>
  <c r="J64"/>
  <c i="1" r="AG61"/>
  <c r="AU55"/>
  <c r="AU60"/>
  <c i="2" r="J35"/>
  <c i="1" r="AV56"/>
  <c r="AT56"/>
  <c r="AN56"/>
  <c i="3" r="J35"/>
  <c i="1" r="AV57"/>
  <c r="AT57"/>
  <c r="AN57"/>
  <c i="4" r="F35"/>
  <c i="1" r="AZ58"/>
  <c i="5" r="J35"/>
  <c i="1" r="AV59"/>
  <c r="AT59"/>
  <c r="BC55"/>
  <c r="BA55"/>
  <c r="AW55"/>
  <c i="6" r="F35"/>
  <c i="1" r="AZ61"/>
  <c r="BC60"/>
  <c r="AY60"/>
  <c r="BD60"/>
  <c r="AG60"/>
  <c i="7" r="F35"/>
  <c i="1" r="AZ62"/>
  <c i="3" r="F35"/>
  <c i="1" r="AZ57"/>
  <c i="4" r="J35"/>
  <c i="1" r="AV58"/>
  <c r="AT58"/>
  <c r="AN58"/>
  <c i="5" r="F35"/>
  <c i="1" r="AZ59"/>
  <c r="BB55"/>
  <c r="AX55"/>
  <c r="BD55"/>
  <c i="6" r="J35"/>
  <c i="1" r="AV61"/>
  <c r="AT61"/>
  <c r="AN61"/>
  <c r="BB60"/>
  <c r="AX60"/>
  <c r="BA60"/>
  <c r="AW60"/>
  <c i="7" r="J35"/>
  <c i="1" r="AV62"/>
  <c r="AT62"/>
  <c r="AN62"/>
  <c i="2" r="F35"/>
  <c i="1" r="AZ56"/>
  <c i="5" l="1" r="BK90"/>
  <c r="J90"/>
  <c r="J63"/>
  <c i="7" r="J41"/>
  <c i="6" r="J41"/>
  <c i="4" r="J41"/>
  <c i="3" r="J41"/>
  <c i="2" r="J41"/>
  <c i="1" r="AU54"/>
  <c r="AY55"/>
  <c r="BD54"/>
  <c r="W33"/>
  <c r="AZ60"/>
  <c r="AV60"/>
  <c r="AT60"/>
  <c r="AN60"/>
  <c r="BB54"/>
  <c r="AX54"/>
  <c r="AZ55"/>
  <c r="AV55"/>
  <c r="AT55"/>
  <c r="BA54"/>
  <c r="W30"/>
  <c r="BC54"/>
  <c r="AY54"/>
  <c i="5" l="1" r="J32"/>
  <c i="1" r="AG59"/>
  <c r="AG55"/>
  <c r="AG54"/>
  <c r="AK26"/>
  <c r="W32"/>
  <c r="W31"/>
  <c r="AW54"/>
  <c r="AK30"/>
  <c r="AZ54"/>
  <c r="W29"/>
  <c i="5" l="1" r="J41"/>
  <c i="1" r="AN59"/>
  <c r="AN55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<sst xmlns="http://schemas.openxmlformats.org/spreadsheetml/2006/main">
  <si>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</si>
  <si>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</si>
  <si>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</si>
  <si>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</si>
  <si>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</si>
  <si>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{bacb5772-8018-4541-89d9-d5e362bcdcc4}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</si>
  <si>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</si>
  <si>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</si>
  <si>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</si>
  <si>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</si>
  <si>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</si>
  <si>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</si>
  <si>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</si>
  <si>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</si>
  <si>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</si>
  <si>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</si>
  <si>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</si>
  <si>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Údržba, opravy a odstraňování závad u ST OŘ UNL 2022 - 2023 - OBLAST č.1</t>
  </si>
  <si>
    <t>KSO:</t>
  </si>
  <si>
    <t/>
  </si>
  <si>
    <t>CC-CZ:</t>
  </si>
  <si>
    <t>Místo:</t>
  </si>
  <si>
    <t xml:space="preserve"> </t>
  </si>
  <si>
    <t>Datum:</t>
  </si>
  <si>
    <t>25. 8. 2021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</si>
  <si>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</si>
  <si>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</si>
  <si>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</si>
  <si>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</si>
  <si>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</si>
  <si>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</si>
  <si>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</si>
  <si>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</si>
  <si>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Věra Trnková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</si>
  <si>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</si>
  <si>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</si>
  <si>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</si>
  <si>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</si>
  <si>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</si>
  <si>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</si>
  <si>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</si>
  <si>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</si>
  <si>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</si>
  <si>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</si>
  <si>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</si>
  <si>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</si>
  <si>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</si>
  <si>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</si>
  <si>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</si>
  <si>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</si>
  <si>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</si>
  <si>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</si>
  <si>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</si>
  <si>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</si>
  <si>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</si>
  <si>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</si>
  <si>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</si>
  <si>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</si>
  <si>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</si>
  <si>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</si>
  <si>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</si>
  <si>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</si>
  <si>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</si>
  <si>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</si>
  <si>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</si>
  <si>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</si>
  <si>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</si>
  <si>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</si>
  <si>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</si>
  <si>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</si>
  <si>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</si>
  <si>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</si>
  <si>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</si>
  <si>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</si>
  <si>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A</t>
  </si>
  <si>
    <t>ZRN</t>
  </si>
  <si>
    <t>STA</t>
  </si>
  <si>
    <t>{13752473-3edd-45f5-b5c8-6a00578bd525}</t>
  </si>
  <si>
    <t>2</t>
  </si>
  <si>
    <t>/</t>
  </si>
  <si>
    <t>01</t>
  </si>
  <si>
    <t>Požadované práce (Sborník ÚOŽI 2021 01)</t>
  </si>
  <si>
    <t>Soupis</t>
  </si>
  <si>
    <t>{f8afb284-5c91-4bbe-aefe-1e2196182f9a}</t>
  </si>
  <si>
    <t>02</t>
  </si>
  <si>
    <t>Materiál (Sborník ÚOŽI 2021 01)</t>
  </si>
  <si>
    <t>{0e45f5d4-10b1-4b50-be9c-d591d141a8e7}</t>
  </si>
  <si>
    <t>03</t>
  </si>
  <si>
    <t>Mazníky - práce a materiál (nesborníkové položky)</t>
  </si>
  <si>
    <t>{904ad43c-ea58-471f-bde8-907c280c4640}</t>
  </si>
  <si>
    <t>04</t>
  </si>
  <si>
    <t>Doplnění k zemním pracím a přejezdům (Katalog ÚRS 2021 02)</t>
  </si>
  <si>
    <t>{39ab3121-d28e-4f98-9154-34804cd5f04a}</t>
  </si>
  <si>
    <t>B</t>
  </si>
  <si>
    <t>VRN</t>
  </si>
  <si>
    <t>{434168d1-e7dc-43f2-aefd-067d6c437aac}</t>
  </si>
  <si>
    <t>Mimostaveništní doprava materiálu</t>
  </si>
  <si>
    <t>{7d626e20-3b9f-4f53-87b7-53d3c0312321}</t>
  </si>
  <si>
    <t>05</t>
  </si>
  <si>
    <t>VON</t>
  </si>
  <si>
    <t>{51f115a4-7d53-4667-b73a-3d1b11cddaa2}</t>
  </si>
  <si>
    <t>KRYCÍ LIST SOUPISU PRACÍ</t>
  </si>
  <si>
    <t>Objekt:</t>
  </si>
  <si>
    <t>A - ZRN</t>
  </si>
  <si>
    <t>Soupis:</t>
  </si>
  <si>
    <t>01 - Požadované práce (Sborník ÚOŽI 2021 01)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</si>
  <si>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</si>
  <si>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</si>
  <si>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</si>
  <si>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</si>
  <si>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</si>
  <si>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</si>
  <si>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</si>
  <si>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</si>
  <si>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</si>
  <si>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</si>
  <si>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</si>
  <si>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</si>
  <si>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</si>
  <si>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</si>
  <si>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</si>
  <si>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</si>
  <si>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</si>
  <si>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</si>
  <si>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5902005010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</si>
  <si>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</si>
  <si>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hod</t>
  </si>
  <si>
    <t>4</t>
  </si>
  <si>
    <t>ROZPOCET</t>
  </si>
  <si>
    <t>-138795317</t>
  </si>
  <si>
    <t>5903005010</t>
  </si>
  <si>
    <t>Příprava výhybky jednoduché na provoz v zimě s jedním závěrem 1:5,7 až 1:12 sklonu 14° až 4,5°.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</si>
  <si>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kus</t>
  </si>
  <si>
    <t>-2140730537</t>
  </si>
  <si>
    <t>3</t>
  </si>
  <si>
    <t>5903005020</t>
  </si>
  <si>
    <t>Příprava výhybky jednoduché na provoz v zimě s více závěry 1:7,5 až 1:11 sklonu 14° až 5°.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</si>
  <si>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-614730996</t>
  </si>
  <si>
    <t>5903005030</t>
  </si>
  <si>
    <t>Příprava výhybky jednoduché na provoz v zimě s více závěry 1:12 až 1:18,5 sklonu 4,5° až 3°.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</si>
  <si>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-1554128169</t>
  </si>
  <si>
    <t>5</t>
  </si>
  <si>
    <t>5903005040</t>
  </si>
  <si>
    <t>Příprava výhybky jednoduché na provoz v zimě s více závěry a PHS 1:7,5 až 1:9 sklonu 14° až 5°.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</si>
  <si>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-7671355</t>
  </si>
  <si>
    <t>6</t>
  </si>
  <si>
    <t>5903005050</t>
  </si>
  <si>
    <t>Příprava výhybky jednoduché na provoz v zimě s více závěry a PHS 1:11 a 1:12.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</si>
  <si>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1756065805</t>
  </si>
  <si>
    <t>7</t>
  </si>
  <si>
    <t>5903005060</t>
  </si>
  <si>
    <t>Příprava výhybky jednoduché na provoz v zimě s více závěry a PHS 1:14 a 1:18,5.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</si>
  <si>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-1436054664</t>
  </si>
  <si>
    <t>8</t>
  </si>
  <si>
    <t>5903007010</t>
  </si>
  <si>
    <t>Příprava výhybky křižovatkové na provoz v zimě celé.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</si>
  <si>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-1717177784</t>
  </si>
  <si>
    <t>P</t>
  </si>
  <si>
    <t>Poznámka k položce:_x000d_
Výhybka=kus</t>
  </si>
  <si>
    <t>9</t>
  </si>
  <si>
    <t>5903007020</t>
  </si>
  <si>
    <t>Příprava výhybky křižovatkové na provoz v zimě poloviční.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</si>
  <si>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1910937214</t>
  </si>
  <si>
    <t>10</t>
  </si>
  <si>
    <t>5903007030</t>
  </si>
  <si>
    <t>Příprava výhybky křižovatkové na provoz v zimě celé s PHS.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</si>
  <si>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959160661</t>
  </si>
  <si>
    <t>11</t>
  </si>
  <si>
    <t>5903010010</t>
  </si>
  <si>
    <t>Uložení posypového materiálu na místo potřeby. Poznámka: 1. V ceně jsou započteny náklady na naložení posypu na dopravní prostředek, manipulaci a uložení na místo podle požadavku objednatele. 2. V ceně nejsou obsaženy náklady na dodávku materiálu a dopravu.</t>
  </si>
  <si>
    <t>m3</t>
  </si>
  <si>
    <t>356191152</t>
  </si>
  <si>
    <t>12</t>
  </si>
  <si>
    <t>5903020010</t>
  </si>
  <si>
    <t>Odstranění sněhu a ledu z nástupišť a komunikací ručně. Poznámka: 1. V cenách jsou započteny náklady na práce v zimních podmínkách, manipulaci, naložení sněhu na dopravní prostředek a uložení na úložišti.</t>
  </si>
  <si>
    <t>-77012463</t>
  </si>
  <si>
    <t>13</t>
  </si>
  <si>
    <t>5903020020</t>
  </si>
  <si>
    <t>Odstranění sněhu a ledu z kolejí ručně. Poznámka: 1. V cenách jsou započteny náklady na práce v zimních podmínkách, manipulaci, naložení sněhu na dopravní prostředek a uložení na úložišti.</t>
  </si>
  <si>
    <t>-899754053</t>
  </si>
  <si>
    <t>14</t>
  </si>
  <si>
    <t>5904005010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</si>
  <si>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</si>
  <si>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m2</t>
  </si>
  <si>
    <t>220041277</t>
  </si>
  <si>
    <t>5904005020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</si>
  <si>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</si>
  <si>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-1382259516</t>
  </si>
  <si>
    <t>16</t>
  </si>
  <si>
    <t>5904005110</t>
  </si>
  <si>
    <t>Vysečení travního porostu strojně kolovou nebo kolejovou mechanizací se sekacím adaptérem. Poznámka: 1. V cenách jsou započteny náklady na provedení s ponecháním pokosu na místě, a/nebo mulčování u likvidace strojně. 2. V cenách nejsou obsaženy náklady na odklizení a likvidaci pokosu.</t>
  </si>
  <si>
    <t>ha</t>
  </si>
  <si>
    <t>416759602</t>
  </si>
  <si>
    <t>17</t>
  </si>
  <si>
    <t>5904020010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</si>
  <si>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</si>
  <si>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697131993</t>
  </si>
  <si>
    <t>18</t>
  </si>
  <si>
    <t>5904020020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</si>
  <si>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</si>
  <si>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209898474</t>
  </si>
  <si>
    <t>19</t>
  </si>
  <si>
    <t>5904020110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</si>
  <si>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</si>
  <si>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390636171</t>
  </si>
  <si>
    <t>20</t>
  </si>
  <si>
    <t>5904020120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</si>
  <si>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</si>
  <si>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-411906156</t>
  </si>
  <si>
    <t>5904025010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</si>
  <si>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</si>
  <si>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1642382574</t>
  </si>
  <si>
    <t>22</t>
  </si>
  <si>
    <t>5904025020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</si>
  <si>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</si>
  <si>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-1641981773</t>
  </si>
  <si>
    <t>23</t>
  </si>
  <si>
    <t>5904025110</t>
  </si>
  <si>
    <t>Ořez větví místně ručně kontinuálně strojně v šíři 3 metry od osy koleje.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</si>
  <si>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km</t>
  </si>
  <si>
    <t>1981825777</t>
  </si>
  <si>
    <t>24</t>
  </si>
  <si>
    <t>5904030010</t>
  </si>
  <si>
    <t>Likvidace porostu odhrnutí včetně kořenů. Poznámka: 1. V cenách jsou započteny náklady na naložení na dopravní prostředek a uložení na skládku. 2. V cenách nejsou obsaženy náklady na dopravu a skládkovné.</t>
  </si>
  <si>
    <t>752891675</t>
  </si>
  <si>
    <t>25</t>
  </si>
  <si>
    <t>5904035010</t>
  </si>
  <si>
    <t>Kácení stromů se sklonem terénu do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</si>
  <si>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1857637122</t>
  </si>
  <si>
    <t>Poznámka k položce:_x000d_
Strom=kus průměr 10-20 cm</t>
  </si>
  <si>
    <t>26</t>
  </si>
  <si>
    <t>5904035020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</si>
  <si>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</si>
  <si>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1307092127</t>
  </si>
  <si>
    <t>Poznámka k položce:_x000d_
Strom=kus průměr 21-25 cm</t>
  </si>
  <si>
    <t>27</t>
  </si>
  <si>
    <t>5904035030</t>
  </si>
  <si>
    <t>Kácení stromů se sklonem terénu do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</si>
  <si>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-1398596919</t>
  </si>
  <si>
    <t>Poznámka k položce:_x000d_
Strom=kus průměr 26-50 cm</t>
  </si>
  <si>
    <t>28</t>
  </si>
  <si>
    <t>5904035040</t>
  </si>
  <si>
    <t>Kácení stromů se sklonem terénu do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</si>
  <si>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1917325153</t>
  </si>
  <si>
    <t>Poznámka k položce:_x000d_
Strom=kus průměr 51-70 cm</t>
  </si>
  <si>
    <t>29</t>
  </si>
  <si>
    <t>5904035050</t>
  </si>
  <si>
    <t>Kácení stromů se sklonem terénu do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</si>
  <si>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-1818839583</t>
  </si>
  <si>
    <t>Poznámka k položce:_x000d_
Strom=kus průměr 71-90 cm</t>
  </si>
  <si>
    <t>30</t>
  </si>
  <si>
    <t>5904035060</t>
  </si>
  <si>
    <t>Kácení stromů se sklonem terénu do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</si>
  <si>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664859069</t>
  </si>
  <si>
    <t>Poznámka k položce:_x000d_
Strom=kus průměr přes 91 cm</t>
  </si>
  <si>
    <t>31</t>
  </si>
  <si>
    <t>5904035110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</si>
  <si>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</si>
  <si>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1971838636</t>
  </si>
  <si>
    <t>32</t>
  </si>
  <si>
    <t>5904035120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</si>
  <si>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</si>
  <si>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-880610196</t>
  </si>
  <si>
    <t>33</t>
  </si>
  <si>
    <t>5904035130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</si>
  <si>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</si>
  <si>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419651547</t>
  </si>
  <si>
    <t>34</t>
  </si>
  <si>
    <t>5904035140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</si>
  <si>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</si>
  <si>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-624849187</t>
  </si>
  <si>
    <t>35</t>
  </si>
  <si>
    <t>5904035160</t>
  </si>
  <si>
    <t>Kácení stromů se sklonem terénu přes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</si>
  <si>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561015382</t>
  </si>
  <si>
    <t>36</t>
  </si>
  <si>
    <t>5904040060</t>
  </si>
  <si>
    <t>Rizikové kácení stromů listnatých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</si>
  <si>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-1451847768</t>
  </si>
  <si>
    <t>37</t>
  </si>
  <si>
    <t>5904040160</t>
  </si>
  <si>
    <t>Rizikové kácení stromů listnatých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</si>
  <si>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924231920</t>
  </si>
  <si>
    <t>38</t>
  </si>
  <si>
    <t>5904040250</t>
  </si>
  <si>
    <t>Rizikové kácení stromů jehličnatých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</si>
  <si>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53727326</t>
  </si>
  <si>
    <t>39</t>
  </si>
  <si>
    <t>5904040260</t>
  </si>
  <si>
    <t>Rizikové kácení stromů jehličnatých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</si>
  <si>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-647314720</t>
  </si>
  <si>
    <t>40</t>
  </si>
  <si>
    <t>5905015010</t>
  </si>
  <si>
    <t>Oprava stezky ručně s odstraněním drnu a nánosu do 10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</si>
  <si>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1173269878</t>
  </si>
  <si>
    <t>41</t>
  </si>
  <si>
    <t>5905015020</t>
  </si>
  <si>
    <t>Oprava stezky ručně s odstraněním drnu a nánosu přes 10 cm do 20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</si>
  <si>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910467546</t>
  </si>
  <si>
    <t>42</t>
  </si>
  <si>
    <t>5905015030</t>
  </si>
  <si>
    <t>Oprava stezky ručně s odstraněním drnu a nánosu přes 20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</si>
  <si>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-851670775</t>
  </si>
  <si>
    <t>43</t>
  </si>
  <si>
    <t>5905020010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</si>
  <si>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</si>
  <si>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-1611998087</t>
  </si>
  <si>
    <t>44</t>
  </si>
  <si>
    <t>5905020020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</si>
  <si>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</si>
  <si>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-1043350753</t>
  </si>
  <si>
    <t>45</t>
  </si>
  <si>
    <t>5905023010</t>
  </si>
  <si>
    <t>Úprava povrchu stezky rozprostřením štěrkodrtě do 3 cm. Poznámka: 1. V cenách jsou započteny náklady na rozprostření a urovnání kameniva včetně zhutnění povrchu stezky. Platí pro nový i stávající stav. 2. V cenách nejsou obsaženy náklady na dodávku drtě.</t>
  </si>
  <si>
    <t>-1268614220</t>
  </si>
  <si>
    <t>46</t>
  </si>
  <si>
    <t>5905023020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</si>
  <si>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</si>
  <si>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-1693936251</t>
  </si>
  <si>
    <t>47</t>
  </si>
  <si>
    <t>5905023030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</si>
  <si>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</si>
  <si>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-1211172575</t>
  </si>
  <si>
    <t>48</t>
  </si>
  <si>
    <t>5905025010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</si>
  <si>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</si>
  <si>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954918534</t>
  </si>
  <si>
    <t>49</t>
  </si>
  <si>
    <t>5905025110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</si>
  <si>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</si>
  <si>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-60810137</t>
  </si>
  <si>
    <t>50</t>
  </si>
  <si>
    <t>5905030010</t>
  </si>
  <si>
    <t>Ojedinělá výměna KL mimo lavičku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</si>
  <si>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-1571867388</t>
  </si>
  <si>
    <t>51</t>
  </si>
  <si>
    <t>5905030020</t>
  </si>
  <si>
    <t>Ojedinělá výměna KL mimo lavičku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</si>
  <si>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-1304297421</t>
  </si>
  <si>
    <t>52</t>
  </si>
  <si>
    <t>5905030110</t>
  </si>
  <si>
    <t>Ojedinělá výměna KL včetně lavičky pod ložnou plochou pražce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</si>
  <si>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1455646369</t>
  </si>
  <si>
    <t>53</t>
  </si>
  <si>
    <t>5905030120</t>
  </si>
  <si>
    <t>Ojedinělá výměna KL včetně lavičky pod ložnou plochou pražce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</si>
  <si>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766890072</t>
  </si>
  <si>
    <t>54</t>
  </si>
  <si>
    <t>5905035010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</si>
  <si>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</si>
  <si>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1267567732</t>
  </si>
  <si>
    <t>55</t>
  </si>
  <si>
    <t>5905035020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</si>
  <si>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</si>
  <si>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-1603633796</t>
  </si>
  <si>
    <t>56</t>
  </si>
  <si>
    <t>5905035110</t>
  </si>
  <si>
    <t>Výměna KL malou těžící mechanizací včetně lavičky pod ložnou plochou pražce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</si>
  <si>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-497573953</t>
  </si>
  <si>
    <t>57</t>
  </si>
  <si>
    <t>5905035120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</si>
  <si>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</si>
  <si>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-1549341112</t>
  </si>
  <si>
    <t>58</t>
  </si>
  <si>
    <t>5905040010</t>
  </si>
  <si>
    <t>Souvislá výměna KL bez snesení KR koleje pražce dřevěné rozdělení "c". Poznámka: 1. V cenách jsou započteny náklady na kontinuální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</si>
  <si>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2095657697</t>
  </si>
  <si>
    <t>59</t>
  </si>
  <si>
    <t>5905040020</t>
  </si>
  <si>
    <t>Souvislá výměna KL bez snesení KR koleje pražce dřevěné rozdělení "d". Poznámka: 1. V cenách jsou započteny náklady na kontinuální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</si>
  <si>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630630106</t>
  </si>
  <si>
    <t>60</t>
  </si>
  <si>
    <t>5905040030</t>
  </si>
  <si>
    <t>Souvislá výměna KL bez snesení KR koleje pražce dřevěné rozdělení "u". Poznámka: 1. V cenách jsou započteny náklady na kontinuální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</si>
  <si>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591269473</t>
  </si>
  <si>
    <t>61</t>
  </si>
  <si>
    <t>5905040040</t>
  </si>
  <si>
    <t>Souvislá výměna KL bez snesení KR koleje pražce dřevěné rozdělení "e". Poznámka: 1. V cenách jsou započteny náklady na kontinuální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</si>
  <si>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1999250404</t>
  </si>
  <si>
    <t>62</t>
  </si>
  <si>
    <t>5905040050</t>
  </si>
  <si>
    <t>Souvislá výměna KL bez snesení KR koleje pražce betonové rozdělení "c". Poznámka: 1. V cenách jsou započteny náklady na kontinuální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</si>
  <si>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926161000</t>
  </si>
  <si>
    <t>63</t>
  </si>
  <si>
    <t>5905040060</t>
  </si>
  <si>
    <t>Souvislá výměna KL bez snesení KR koleje pražce betonové rozdělení "d". Poznámka: 1. V cenách jsou započteny náklady na kontinuální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</si>
  <si>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1995678753</t>
  </si>
  <si>
    <t>64</t>
  </si>
  <si>
    <t>5905040070</t>
  </si>
  <si>
    <t>Souvislá výměna KL bez snesení KR koleje pražce betonové rozdělení "u". Poznámka: 1. V cenách jsou započteny náklady na kontinuální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</si>
  <si>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774279543</t>
  </si>
  <si>
    <t>65</t>
  </si>
  <si>
    <t>5905040080</t>
  </si>
  <si>
    <t>Souvislá výměna KL bez snesení KR koleje pražce betonové rozdělení "e". Poznámka: 1. V cenách jsou započteny náklady na kontinuální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</si>
  <si>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-371893309</t>
  </si>
  <si>
    <t>66</t>
  </si>
  <si>
    <t>5905040110</t>
  </si>
  <si>
    <t>Souvislá výměna KL bez snesení KR koleje pražce ocelové válcované rozdělení "c". Poznámka: 1. V cenách jsou započteny náklady na kontinuální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</si>
  <si>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1334635641</t>
  </si>
  <si>
    <t>67</t>
  </si>
  <si>
    <t>5905055020</t>
  </si>
  <si>
    <t>Odstranění stávajícího kolejového lože odtěžením ve výhybce. Poznámka: 1. V cenách jsou započteny náklady na odstranění KL, úpravu pláně a rozprostření výzisku na terén nebo jeho naložení na dopravní prostředek. 2. Položka se použije v případech, kdy se nové KL nezřizuje.</t>
  </si>
  <si>
    <t>328423733</t>
  </si>
  <si>
    <t>68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</si>
  <si>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</si>
  <si>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</si>
  <si>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808728751</t>
  </si>
  <si>
    <t>69</t>
  </si>
  <si>
    <t>5905080010</t>
  </si>
  <si>
    <t>Ojedinělé čištění KL mimo lavičku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</si>
  <si>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698293818</t>
  </si>
  <si>
    <t>70</t>
  </si>
  <si>
    <t>5905080020</t>
  </si>
  <si>
    <t>Ojedinělé čištění KL mimo lavičku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</si>
  <si>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1648489419</t>
  </si>
  <si>
    <t>71</t>
  </si>
  <si>
    <t>5905080110</t>
  </si>
  <si>
    <t>Ojedinělé čištění KL včetně lavičky (pod ložnou plochou pražce)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</si>
  <si>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-771842185</t>
  </si>
  <si>
    <t>72</t>
  </si>
  <si>
    <t>5905080120</t>
  </si>
  <si>
    <t>Ojedinělé čištění KL včetně lavičky (pod ložnou plochou pražce)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</si>
  <si>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1805917692</t>
  </si>
  <si>
    <t>73</t>
  </si>
  <si>
    <t>5905095010</t>
  </si>
  <si>
    <t>Úprava kolejového lože ojediněle ručně v koleji lože otevřené. Poznámka: 1. V cenách jsou započteny náklady na úpravu KL koleje a výhybek ojediněle vidlemi. 2. V cenách nejsou obsaženy náklady na doplnění a dodávku kameniva.</t>
  </si>
  <si>
    <t>m</t>
  </si>
  <si>
    <t>1713945198</t>
  </si>
  <si>
    <t>Poznámka k položce:_x000d_
Metr koleje=m</t>
  </si>
  <si>
    <t>74</t>
  </si>
  <si>
    <t>5905095020</t>
  </si>
  <si>
    <t>Úprava kolejového lože ojediněle ručně v koleji lože zapuštěné. Poznámka: 1. V cenách jsou započteny náklady na úpravu KL koleje a výhybek ojediněle vidlemi. 2. V cenách nejsou obsaženy náklady na doplnění a dodávku kameniva.</t>
  </si>
  <si>
    <t>1205027192</t>
  </si>
  <si>
    <t>75</t>
  </si>
  <si>
    <t>5905095030</t>
  </si>
  <si>
    <t>Úprava kolejového lože ojediněle ručně ve výhybce lože otevřené. Poznámka: 1. V cenách jsou započteny náklady na úpravu KL koleje a výhybek ojediněle vidlemi. 2. V cenách nejsou obsaženy náklady na doplnění a dodávku kameniva.</t>
  </si>
  <si>
    <t>-195481032</t>
  </si>
  <si>
    <t>Poznámka k položce:_x000d_
Rozvinutá délka výhybky=m</t>
  </si>
  <si>
    <t>76</t>
  </si>
  <si>
    <t>5905095040</t>
  </si>
  <si>
    <t>Úprava kolejového lože ojediněle ručně ve výhybce lože zapuštěné. Poznámka: 1. V cenách jsou započteny náklady na úpravu KL koleje a výhybek ojediněle vidlemi. 2. V cenách nejsou obsaženy náklady na doplnění a dodávku kameniva.</t>
  </si>
  <si>
    <t>-1759029586</t>
  </si>
  <si>
    <t>77</t>
  </si>
  <si>
    <t>5905100010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</si>
  <si>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</si>
  <si>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1735063442</t>
  </si>
  <si>
    <t>Poznámka k položce:_x000d_
Kilometr koleje=km</t>
  </si>
  <si>
    <t>78</t>
  </si>
  <si>
    <t>5905100020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</si>
  <si>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</si>
  <si>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-850104609</t>
  </si>
  <si>
    <t>79</t>
  </si>
  <si>
    <t>5905105010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</si>
  <si>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</si>
  <si>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1583171584</t>
  </si>
  <si>
    <t>80</t>
  </si>
  <si>
    <t>5905105020</t>
  </si>
  <si>
    <t>Doplnění KL kamenivem ojediněle ručně ve výhybce. Poznámka: 1. V cenách jsou započteny náklady na doplnění kameniva ojediněle ručně vidlemi a/nebo souvisle strojně z výsypných vozů případně nakladačem. 2. V cenách nejsou obsaženy náklady na dodávku kameniva.</t>
  </si>
  <si>
    <t>-1076947822</t>
  </si>
  <si>
    <t>81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</si>
  <si>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</si>
  <si>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</si>
  <si>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-102103390</t>
  </si>
  <si>
    <t>82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</si>
  <si>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</si>
  <si>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</si>
  <si>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867702547</t>
  </si>
  <si>
    <t>83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</si>
  <si>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</si>
  <si>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</si>
  <si>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-570396559</t>
  </si>
  <si>
    <t>84</t>
  </si>
  <si>
    <t>5905110020</t>
  </si>
  <si>
    <t>Snížení KL pod patou kolejnice ve výhybce. Poznámka: 1. V cenách jsou započteny náklady na snížení KL pod patou kolejnice ručně vidlemi. 2. V cenách nejsou obsaženy náklady na doplnění a dodávku kameniva.</t>
  </si>
  <si>
    <t>817926133</t>
  </si>
  <si>
    <t>85</t>
  </si>
  <si>
    <t>5905115010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</si>
  <si>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</si>
  <si>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1137343735</t>
  </si>
  <si>
    <t>86</t>
  </si>
  <si>
    <t>5906005010</t>
  </si>
  <si>
    <t>Ruční výměna pražce v KL otevřeném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</si>
  <si>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-1502266592</t>
  </si>
  <si>
    <t>Poznámka k položce:_x000d_
Pražec=kus</t>
  </si>
  <si>
    <t>87</t>
  </si>
  <si>
    <t>5906005020</t>
  </si>
  <si>
    <t>Ruční výměna pražce v KL otevřeném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</si>
  <si>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867435231</t>
  </si>
  <si>
    <t>88</t>
  </si>
  <si>
    <t>5906005030</t>
  </si>
  <si>
    <t>Ruční výměna pražce v KL otevřeném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</si>
  <si>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-1666364857</t>
  </si>
  <si>
    <t>89</t>
  </si>
  <si>
    <t>5906005040</t>
  </si>
  <si>
    <t>Ruční výměna pražce v KL otevřeném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</si>
  <si>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1901307714</t>
  </si>
  <si>
    <t>90</t>
  </si>
  <si>
    <t>5906005050</t>
  </si>
  <si>
    <t>Ruční výměna pražce v KL otevřeném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</si>
  <si>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-1287540799</t>
  </si>
  <si>
    <t>91</t>
  </si>
  <si>
    <t>5906005060</t>
  </si>
  <si>
    <t>Ruční výměna pražce v KL otevřeném pražec dřevěný výhybkový délky přes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</si>
  <si>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1843968709</t>
  </si>
  <si>
    <t>92</t>
  </si>
  <si>
    <t>5906005120</t>
  </si>
  <si>
    <t>Ruční výměna pražce v KL otevřeném pražec betonový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</si>
  <si>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-810530598</t>
  </si>
  <si>
    <t>93</t>
  </si>
  <si>
    <t>5906005125</t>
  </si>
  <si>
    <t>Ruční výměna pražce v KL otevřeném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</si>
  <si>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-866306184</t>
  </si>
  <si>
    <t>94</t>
  </si>
  <si>
    <t>5906005130</t>
  </si>
  <si>
    <t>Ruční výměna pražce v KL otevřeném pražec betonový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</si>
  <si>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1093712485</t>
  </si>
  <si>
    <t>95</t>
  </si>
  <si>
    <t>5906005140</t>
  </si>
  <si>
    <t>Ruční výměna pražce v KL otevřeném pražec betonový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</si>
  <si>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-1601877232</t>
  </si>
  <si>
    <t>96</t>
  </si>
  <si>
    <t>5906005150</t>
  </si>
  <si>
    <t>Ruční výměna pražce v KL otevřeném pražec betonový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</si>
  <si>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-813504879</t>
  </si>
  <si>
    <t>97</t>
  </si>
  <si>
    <t>5906005210</t>
  </si>
  <si>
    <t>Ruční výměna pražce v KL otevřeném pražec ocelový válcovaný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</si>
  <si>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-613618517</t>
  </si>
  <si>
    <t>98</t>
  </si>
  <si>
    <t>5906005220</t>
  </si>
  <si>
    <t>Ruční výměna pražce v KL otevřeném pražec ocelový válcovaný výhybkový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</si>
  <si>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-1925704369</t>
  </si>
  <si>
    <t>99</t>
  </si>
  <si>
    <t>5906010010</t>
  </si>
  <si>
    <t>Ruční výměna pražce v KL zapuštěném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</si>
  <si>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137247004</t>
  </si>
  <si>
    <t>100</t>
  </si>
  <si>
    <t>5906010020</t>
  </si>
  <si>
    <t>Ruční výměna pražce v KL zapuštěném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</si>
  <si>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796344697</t>
  </si>
  <si>
    <t>101</t>
  </si>
  <si>
    <t>5906010030</t>
  </si>
  <si>
    <t>Ruční výměna pražce v KL zapuštěném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</si>
  <si>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1677319673</t>
  </si>
  <si>
    <t>102</t>
  </si>
  <si>
    <t>5906010040</t>
  </si>
  <si>
    <t>Ruční výměna pražce v KL zapuštěném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</si>
  <si>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-1664627666</t>
  </si>
  <si>
    <t>103</t>
  </si>
  <si>
    <t>5906010050</t>
  </si>
  <si>
    <t>Ruční výměna pražce v KL zapuštěném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</si>
  <si>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-753029178</t>
  </si>
  <si>
    <t>104</t>
  </si>
  <si>
    <t>5906010060</t>
  </si>
  <si>
    <t>Ruční výměna pražce v KL zapuštěném pražec dřevěný výhybkový délky přes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</si>
  <si>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-1152528683</t>
  </si>
  <si>
    <t>105</t>
  </si>
  <si>
    <t>5906010120</t>
  </si>
  <si>
    <t>Ruční výměna pražce v KL zapuštěném pražec betonový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</si>
  <si>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971941407</t>
  </si>
  <si>
    <t>106</t>
  </si>
  <si>
    <t>5906010125</t>
  </si>
  <si>
    <t>Ruční výměna pražce v KL zapuštěném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</si>
  <si>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-350641366</t>
  </si>
  <si>
    <t>107</t>
  </si>
  <si>
    <t>5906010130</t>
  </si>
  <si>
    <t>Ruční výměna pražce v KL zapuštěném pražec betonový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</si>
  <si>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-151224136</t>
  </si>
  <si>
    <t>108</t>
  </si>
  <si>
    <t>5906010140</t>
  </si>
  <si>
    <t>Ruční výměna pražce v KL zapuštěném pražec betonový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</si>
  <si>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915249670</t>
  </si>
  <si>
    <t>109</t>
  </si>
  <si>
    <t>5906010150</t>
  </si>
  <si>
    <t>Ruční výměna pražce v KL zapuštěném pražec betonový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</si>
  <si>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1940300017</t>
  </si>
  <si>
    <t>110</t>
  </si>
  <si>
    <t>5906015010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</si>
  <si>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</si>
  <si>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1299692641</t>
  </si>
  <si>
    <t>111</t>
  </si>
  <si>
    <t>5906015020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</si>
  <si>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</si>
  <si>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1066324376</t>
  </si>
  <si>
    <t>112</t>
  </si>
  <si>
    <t>5906015030</t>
  </si>
  <si>
    <t>Výměna pražce malou těžící mechanizací v KL otevřeném i zapuštěném pražec dřevěný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</si>
  <si>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-374882714</t>
  </si>
  <si>
    <t>113</t>
  </si>
  <si>
    <t>5906015040</t>
  </si>
  <si>
    <t>Výměna pražce malou těžící mechanizací v KL otevřeném i zapuštěném pražec dřevěný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</si>
  <si>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-369637817</t>
  </si>
  <si>
    <t>114</t>
  </si>
  <si>
    <t>5906015050</t>
  </si>
  <si>
    <t>Výměna pražce malou těžící mechanizací v KL otevřeném i zapuštěném pražec dřevěný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</si>
  <si>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329063733</t>
  </si>
  <si>
    <t>115</t>
  </si>
  <si>
    <t>5906015060</t>
  </si>
  <si>
    <t>Výměna pražce malou těžící mechanizací v KL otevřeném i zapuštěném pražec dřevěný výhybkový délky přes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</si>
  <si>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1088657350</t>
  </si>
  <si>
    <t>116</t>
  </si>
  <si>
    <t>5906015110</t>
  </si>
  <si>
    <t>Výměna pražce malou těžící mechanizací v KL otevřeném i zapuštěném pražec betonový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</si>
  <si>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596578045</t>
  </si>
  <si>
    <t>117</t>
  </si>
  <si>
    <t>5906015120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</si>
  <si>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</si>
  <si>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-1042412547</t>
  </si>
  <si>
    <t>118</t>
  </si>
  <si>
    <t>5906015130</t>
  </si>
  <si>
    <t>Výměna pražce malou těžící mechanizací v KL otevřeném i zapuštěném pražec betonový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</si>
  <si>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-110495015</t>
  </si>
  <si>
    <t>119</t>
  </si>
  <si>
    <t>5906015140</t>
  </si>
  <si>
    <t>Výměna pražce malou těžící mechanizací v KL otevřeném i zapuštěném pražec betonový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</si>
  <si>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-1963589903</t>
  </si>
  <si>
    <t>120</t>
  </si>
  <si>
    <t>5906015150</t>
  </si>
  <si>
    <t>Výměna pražce malou těžící mechanizací v KL otevřeném i zapuštěném pražec betonový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</si>
  <si>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404235366</t>
  </si>
  <si>
    <t>121</t>
  </si>
  <si>
    <t>5906015160</t>
  </si>
  <si>
    <t>Výměna pražce malou těžící mechanizací v KL otevřeném i zapuštěném pražec betonový výhybkový délky přes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</si>
  <si>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1159374408</t>
  </si>
  <si>
    <t>122</t>
  </si>
  <si>
    <t>5906020010</t>
  </si>
  <si>
    <t>Souvislá výměna pražců v KL otevřeném i zapuštěném pražce dřevěné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</si>
  <si>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-1182531271</t>
  </si>
  <si>
    <t>123</t>
  </si>
  <si>
    <t>5906020020</t>
  </si>
  <si>
    <t>Souvislá výměna pražců v KL otevřeném i zapuštěném pražce dřevěné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</si>
  <si>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1546804479</t>
  </si>
  <si>
    <t>124</t>
  </si>
  <si>
    <t>5906020030</t>
  </si>
  <si>
    <t>Souvislá výměna pražců v KL otevřeném i zapuštěném pražce dřevěné výhybkové délky do 3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</si>
  <si>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-1501755722</t>
  </si>
  <si>
    <t>125</t>
  </si>
  <si>
    <t>5906020040</t>
  </si>
  <si>
    <t>Souvislá výměna pražců v KL otevřeném i zapuštěném pražce dřevěné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</si>
  <si>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191076925</t>
  </si>
  <si>
    <t>126</t>
  </si>
  <si>
    <t>5906020050</t>
  </si>
  <si>
    <t>Souvislá výměna pražců v KL otevřeném i zapuštěném pražce dřevěné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</si>
  <si>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1987048482</t>
  </si>
  <si>
    <t>127</t>
  </si>
  <si>
    <t>5906020060</t>
  </si>
  <si>
    <t>Souvislá výměna pražců v KL otevřeném i zapuštěném pražce dřevěné výhybkové délky přes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</si>
  <si>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21787126</t>
  </si>
  <si>
    <t>128</t>
  </si>
  <si>
    <t>5906020110</t>
  </si>
  <si>
    <t>Souvislá výměna pražců v KL otevřeném i zapuštěném pražce betonové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</si>
  <si>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1681292343</t>
  </si>
  <si>
    <t>129</t>
  </si>
  <si>
    <t>5906020120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</si>
  <si>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</si>
  <si>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-2009487788</t>
  </si>
  <si>
    <t>130</t>
  </si>
  <si>
    <t>5906020130</t>
  </si>
  <si>
    <t>Souvislá výměna pražců v KL otevřeném i zapuštěném pražce betonové výhybkové délky do 3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</si>
  <si>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1787151486</t>
  </si>
  <si>
    <t>131</t>
  </si>
  <si>
    <t>5906020140</t>
  </si>
  <si>
    <t>Souvislá výměna pražců v KL otevřeném i zapuštěném pražce betonové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</si>
  <si>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1731371516</t>
  </si>
  <si>
    <t>132</t>
  </si>
  <si>
    <t>5906020150</t>
  </si>
  <si>
    <t>Souvislá výměna pražců v KL otevřeném i zapuštěném pražce betonové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</si>
  <si>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1661125016</t>
  </si>
  <si>
    <t>133</t>
  </si>
  <si>
    <t>5906045010</t>
  </si>
  <si>
    <t>Příplatek za překážku po jedné straně koleje. Poznámka: 1. V cenách jsou započteny náklady na obtížnou manipulaci u překážky dlouhé alespoň 0,5 metru a vzdálené méně než 2,5 metru od osy koleje. Pro výkon se stanoví délka nezbytně nutná.</t>
  </si>
  <si>
    <t>1840068123</t>
  </si>
  <si>
    <t>134</t>
  </si>
  <si>
    <t>5906045020</t>
  </si>
  <si>
    <t>Příplatek za překážku po obou stranách koleje. Poznámka: 1. V cenách jsou započteny náklady na obtížnou manipulaci u překážky dlouhé alespoň 0,5 metru a vzdálené méně než 2,5 metru od osy koleje. Pro výkon se stanoví délka nezbytně nutná.</t>
  </si>
  <si>
    <t>1082715854</t>
  </si>
  <si>
    <t>135</t>
  </si>
  <si>
    <t>5906050010</t>
  </si>
  <si>
    <t>Příplatek za obtížnost ruční výměny pražce dřevěný za betonový. Poznámka: 1. V cenách jsou započteny náklady na manipulaci s pražci.</t>
  </si>
  <si>
    <t>-1813594058</t>
  </si>
  <si>
    <t>136</t>
  </si>
  <si>
    <t>5906050020</t>
  </si>
  <si>
    <t>Příplatek za obtížnost ruční výměny pražce betonový za dřevěný. Poznámka: 1. V cenách jsou započteny náklady na manipulaci s pražci.</t>
  </si>
  <si>
    <t>1090225638</t>
  </si>
  <si>
    <t>137</t>
  </si>
  <si>
    <t>5906052010</t>
  </si>
  <si>
    <t>Příplatek za výměnu pražce současně s podkladnicemi. Poznámka: 1. V cenách jsou započteny náklady na výměnu pražce včetně upevňovadel.</t>
  </si>
  <si>
    <t>1978938111</t>
  </si>
  <si>
    <t>138</t>
  </si>
  <si>
    <t>5906055010</t>
  </si>
  <si>
    <t>Příplatek za současnou výměnu pražce s podkladnicovým upevněním a kompletů.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</si>
  <si>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1417157600</t>
  </si>
  <si>
    <t>139</t>
  </si>
  <si>
    <t>5906055020</t>
  </si>
  <si>
    <t>Příplatek za současnou výměnu pražce s podkladnicovým upevněním a kompletů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</si>
  <si>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-1428836726</t>
  </si>
  <si>
    <t>140</t>
  </si>
  <si>
    <t>5906055030</t>
  </si>
  <si>
    <t>Příplatek za současnou výměnu pražce s podkladnicovým upevněním a kompletů,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</si>
  <si>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-69956651</t>
  </si>
  <si>
    <t>141</t>
  </si>
  <si>
    <t>5906055040</t>
  </si>
  <si>
    <t>Příplatek za současnou výměnu pražce s podkladnicovým upevněním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</si>
  <si>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320023475</t>
  </si>
  <si>
    <t>142</t>
  </si>
  <si>
    <t>5906055050</t>
  </si>
  <si>
    <t>Příplatek za současnou výměnu pražce s podkladnicovým upevněním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</si>
  <si>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1280407311</t>
  </si>
  <si>
    <t>143</t>
  </si>
  <si>
    <t>5906055060</t>
  </si>
  <si>
    <t>Příplatek za současnou výměnu pražce s podkladnicovým upevněním a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</si>
  <si>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-1661317203</t>
  </si>
  <si>
    <t>144</t>
  </si>
  <si>
    <t>5906055070</t>
  </si>
  <si>
    <t>Příplatek za současnou výměnu pražce s podkladnicovým upevněním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</si>
  <si>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1424055721</t>
  </si>
  <si>
    <t>145</t>
  </si>
  <si>
    <t>5906055080</t>
  </si>
  <si>
    <t>Příplatek za současnou výměnu pražce s podkladnicovým upevněním a svěrek.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</si>
  <si>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-778251170</t>
  </si>
  <si>
    <t>146</t>
  </si>
  <si>
    <t>5906060010</t>
  </si>
  <si>
    <t>Vrtání pražce dřevěného do 8 otvorů. Poznámka: 1. V cenách jsou započteny náklady na potřebnou manipulaci, označení, vyvrtání otvorů a jejich ošetření impregnací.</t>
  </si>
  <si>
    <t>-1203587463</t>
  </si>
  <si>
    <t>147</t>
  </si>
  <si>
    <t>5906060020</t>
  </si>
  <si>
    <t>Vrtání pražce dřevěného přes 8 otvorů. Poznámka: 1. V cenách jsou započteny náklady na potřebnou manipulaci, označení, vyvrtání otvorů a jejich ošetření impregnací.</t>
  </si>
  <si>
    <t>1712062001</t>
  </si>
  <si>
    <t>148</t>
  </si>
  <si>
    <t>5906065010</t>
  </si>
  <si>
    <t>Regenerace dřevěného pražce nevystrojeného. Poznámka: 1. V cenách jsou započteny náklady na zakolíčkování otvorů, teslování nebo frézování a impregnaci úložné plochy, osazení nebo výměnu protištěpných mřížek a potřebnou manipulaci. 2. V cenách nejsou obsaženy náklady na demontáž nebo montáž kolejiva a dodávku materiálu.</t>
  </si>
  <si>
    <t>-1305573165</t>
  </si>
  <si>
    <t>149</t>
  </si>
  <si>
    <t>5906070010</t>
  </si>
  <si>
    <t>Regenerace betonového pražce nevystrojeného. Poznámka: 1. V cenách jsou započteny náklady na odvrtání a výměnu hmoždinek, zatmelení mikrotrhlin a potřebnou manipulaci. 2. V cenách nejsou obsaženy náklady na demontáž nebo montáž kolejiva a dodávku materiálu.</t>
  </si>
  <si>
    <t>977931706</t>
  </si>
  <si>
    <t>150</t>
  </si>
  <si>
    <t>5906080015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</si>
  <si>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</si>
  <si>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úl.pl.</t>
  </si>
  <si>
    <t>140732961</t>
  </si>
  <si>
    <t>151</t>
  </si>
  <si>
    <t>5906080115</t>
  </si>
  <si>
    <t>Vystrojení pražce betonového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</si>
  <si>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2146132190</t>
  </si>
  <si>
    <t>152</t>
  </si>
  <si>
    <t>5906080130</t>
  </si>
  <si>
    <t>Vystrojení pražce betonového s bezpodkladnicovým upevněním "S" dvě vrtule. Poznámka: 1. V cenách jsou započteny náklady na montáž výstroje, potřebnou manipulaci a ošetření součástí mazivem. 2. V cenách nejsou obsaženy náklady na vrtání dřevěných pražců a dodávku materiálu.</t>
  </si>
  <si>
    <t>414386892</t>
  </si>
  <si>
    <t>153</t>
  </si>
  <si>
    <t>5906090011</t>
  </si>
  <si>
    <t>Výměna hmoždinky pražec vystrojený betonový nebo dřevěný upevnění se dvěmi vrtulemi. Poznámka: 1. V cenách jsou započteny náklady na odvrtání, demontáž a montáž hmoždinky, demontáž a montáž podkladnice, výměny polyetylenové a pryžové podložky, vrtulí, šroubů, svěrek, vložek M, matic a všech pružných kroužků a ošetření součástí mazivem. 2. V cenách nejsou obsaženy náklady na dodávku materiálu.</t>
  </si>
  <si>
    <t>655923540</t>
  </si>
  <si>
    <t>Poznámka k položce:_x000d_
Hmoždinka=kus</t>
  </si>
  <si>
    <t>154</t>
  </si>
  <si>
    <t>5906090021</t>
  </si>
  <si>
    <t>Výměna hmoždinky pražec vystrojený betonový nebo dřevěný upevnění se čtyřmi vrtulemi. Poznámka: 1. V cenách jsou započteny náklady na odvrtání, demontáž a montáž hmoždinky, demontáž a montáž podkladnice, výměny polyetylenové a pryžové podložky, vrtulí, šroubů, svěrek, vložek M, matic a všech pružných kroužků a ošetření součástí mazivem. 2. V cenách nejsou obsaženy náklady na dodávku materiálu.</t>
  </si>
  <si>
    <t>331935157</t>
  </si>
  <si>
    <t>155</t>
  </si>
  <si>
    <t>5906093010</t>
  </si>
  <si>
    <t>Výměna hmoždinky pražec nevystrojený dřevěný. Poznámka: 1. V cenách jsou započteny náklady na odvrtání, demontáž a výměnu hmoždinky. 2. V cenách nejsou obsaženy náklady na dodávku materiálu.</t>
  </si>
  <si>
    <t>-266440331</t>
  </si>
  <si>
    <t>156</t>
  </si>
  <si>
    <t>5906093020</t>
  </si>
  <si>
    <t>Výměna hmoždinky pražec nevystrojený betonový. Poznámka: 1. V cenách jsou započteny náklady na odvrtání, demontáž a výměnu hmoždinky. 2. V cenách nejsou obsaženy náklady na dodávku materiálu.</t>
  </si>
  <si>
    <t>-1222801573</t>
  </si>
  <si>
    <t>157</t>
  </si>
  <si>
    <t>5906105010</t>
  </si>
  <si>
    <t>Demontáž pražce dřevěný. Poznámka: 1. V cenách jsou započteny náklady na manipulaci, demontáž, odstrojení do součástí a uložení pražců.</t>
  </si>
  <si>
    <t>-393545766</t>
  </si>
  <si>
    <t>158</t>
  </si>
  <si>
    <t>5906105020</t>
  </si>
  <si>
    <t>Demontáž pražce betonový. Poznámka: 1. V cenách jsou započteny náklady na manipulaci, demontáž, odstrojení do součástí a uložení pražců.</t>
  </si>
  <si>
    <t>1861856969</t>
  </si>
  <si>
    <t>159</t>
  </si>
  <si>
    <t>5906110007</t>
  </si>
  <si>
    <t>Oprava rozdělení pražců příčných dřevěných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</si>
  <si>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796191991</t>
  </si>
  <si>
    <t>160</t>
  </si>
  <si>
    <t>5906110010</t>
  </si>
  <si>
    <t>Oprava rozdělení pražců příčných dřevěných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</si>
  <si>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-753047712</t>
  </si>
  <si>
    <t>161</t>
  </si>
  <si>
    <t>5906110017</t>
  </si>
  <si>
    <t>Oprava rozdělení pražců příčných betonových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</si>
  <si>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-1857887353</t>
  </si>
  <si>
    <t>162</t>
  </si>
  <si>
    <t>5906110020</t>
  </si>
  <si>
    <t>Oprava rozdělení pražců příčných betonových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</si>
  <si>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1826048109</t>
  </si>
  <si>
    <t>163</t>
  </si>
  <si>
    <t>5906115010</t>
  </si>
  <si>
    <t>Odsunutí pražce pro umožnění provedení svaru. Poznámka: 1. V cenách jsou započteny náklady na odstranění kameniva, odsunutí pražce, jeho vrácení do původní polohy a dohození kameniva.</t>
  </si>
  <si>
    <t>-1659576615</t>
  </si>
  <si>
    <t>164</t>
  </si>
  <si>
    <t>5906120010</t>
  </si>
  <si>
    <t>Zkrácení dřevěného pražce odřezáním. Poznámka: 1. V cenách jsou započteny náklady na odstranění mřížky, zkrácení, ošetření čela pražce impregnačním prostředkem a osazení mřížky</t>
  </si>
  <si>
    <t>608430004</t>
  </si>
  <si>
    <t>165</t>
  </si>
  <si>
    <t>5906130080</t>
  </si>
  <si>
    <t>Montáž kolejového roštu v ose koleje pražce dřevěné nevystrojené tv. S49 rozdělení "d". Poznámka: 1. V cenách jsou započteny náklady na manipulaci a montáž KR, u pražců dřevěných nevystrojených i na vrtání pražců. 2. V cenách nejsou obsaženy náklady na dodávku materiálu.</t>
  </si>
  <si>
    <t>2111145611</t>
  </si>
  <si>
    <t>166</t>
  </si>
  <si>
    <t>5906130090</t>
  </si>
  <si>
    <t>Montáž kolejového roštu v ose koleje pražce dřevěné nevystrojené tv. S49 rozdělení "u". Poznámka: 1. V cenách jsou započteny náklady na manipulaci a montáž KR, u pražců dřevěných nevystrojených i na vrtání pražců. 2. V cenách nejsou obsaženy náklady na dodávku materiálu.</t>
  </si>
  <si>
    <t>374293308</t>
  </si>
  <si>
    <t>167</t>
  </si>
  <si>
    <t>5906130120</t>
  </si>
  <si>
    <t>Montáž kolejového roštu v ose koleje pražce dřevěné vystrojené tv.UIC60 rozdělení "d". Poznámka: 1. V cenách jsou započteny náklady na manipulaci a montáž KR, u pražců dřevěných nevystrojených i na vrtání pražců. 2. V cenách nejsou obsaženy náklady na dodávku materiálu.</t>
  </si>
  <si>
    <t>1156007064</t>
  </si>
  <si>
    <t>168</t>
  </si>
  <si>
    <t>5906130130</t>
  </si>
  <si>
    <t>Montáž kolejového roštu v ose koleje pražce dřevěné vystrojené tv. UIC60 rozdělení "u". Poznámka: 1. V cenách jsou započteny náklady na manipulaci a montáž KR, u pražců dřevěných nevystrojených i na vrtání pražců. 2. V cenách nejsou obsaženy náklady na dodávku materiálu.</t>
  </si>
  <si>
    <t>-2106017840</t>
  </si>
  <si>
    <t>169</t>
  </si>
  <si>
    <t>5906130150</t>
  </si>
  <si>
    <t>Montáž kolejového roštu v ose koleje pražce dřevěné vystrojené tv. R65 rozdělení "d". Poznámka: 1. V cenách jsou započteny náklady na manipulaci a montáž KR, u pražců dřevěných nevystrojených i na vrtání pražců. 2. V cenách nejsou obsaženy náklady na dodávku materiálu.</t>
  </si>
  <si>
    <t>-127116806</t>
  </si>
  <si>
    <t>170</t>
  </si>
  <si>
    <t>5906130160</t>
  </si>
  <si>
    <t>Montáž kolejového roštu v ose koleje pražce dřevěné vystrojené tv. R65 rozdělení "u". Poznámka: 1. V cenách jsou započteny náklady na manipulaci a montáž KR, u pražců dřevěných nevystrojených i na vrtání pražců. 2. V cenách nejsou obsaženy náklady na dodávku materiálu.</t>
  </si>
  <si>
    <t>1872093643</t>
  </si>
  <si>
    <t>171</t>
  </si>
  <si>
    <t>5906130180</t>
  </si>
  <si>
    <t>Montáž kolejového roštu v ose koleje pražce dřevěné vystrojené tv. S49 rozdělení "d". Poznámka: 1. V cenách jsou započteny náklady na manipulaci a montáž KR, u pražců dřevěných nevystrojených i na vrtání pražců. 2. V cenách nejsou obsaženy náklady na dodávku materiálu.</t>
  </si>
  <si>
    <t>109584658</t>
  </si>
  <si>
    <t>172</t>
  </si>
  <si>
    <t>5906130190</t>
  </si>
  <si>
    <t>Montáž kolejového roštu v ose koleje pražce dřevěné vystrojené tv. S49 rozdělení"u". Poznámka: 1. V cenách jsou započteny náklady na manipulaci a montáž KR, u pražců dřevěných nevystrojených i na vrtání pražců. 2. V cenách nejsou obsaženy náklady na dodávku materiálu.</t>
  </si>
  <si>
    <t>-1137453044</t>
  </si>
  <si>
    <t>173</t>
  </si>
  <si>
    <t>5906130220</t>
  </si>
  <si>
    <t>Montáž kolejového roštu v ose koleje pražce betonové nevystrojené tv. UIC60 rozdělení "d". Poznámka: 1. V cenách jsou započteny náklady na manipulaci a montáž KR, u pražců dřevěných nevystrojených i na vrtání pražců. 2. V cenách nejsou obsaženy náklady na dodávku materiálu.</t>
  </si>
  <si>
    <t>920254666</t>
  </si>
  <si>
    <t>174</t>
  </si>
  <si>
    <t>5906130230</t>
  </si>
  <si>
    <t>Montáž kolejového roštu v ose koleje pražce betonové nevystrojené tv. UIC60 rozdělení "u". Poznámka: 1. V cenách jsou započteny náklady na manipulaci a montáž KR, u pražců dřevěných nevystrojených i na vrtání pražců. 2. V cenách nejsou obsaženy náklady na dodávku materiálu.</t>
  </si>
  <si>
    <t>-801556330</t>
  </si>
  <si>
    <t>175</t>
  </si>
  <si>
    <t>5906130250</t>
  </si>
  <si>
    <t>Montáž kolejového roštu v ose koleje pražce betonové nevystrojené tv. R65 rozdělení "d". Poznámka: 1. V cenách jsou započteny náklady na manipulaci a montáž KR, u pražců dřevěných nevystrojených i na vrtání pražců. 2. V cenách nejsou obsaženy náklady na dodávku materiálu.</t>
  </si>
  <si>
    <t>551242509</t>
  </si>
  <si>
    <t>176</t>
  </si>
  <si>
    <t>5906130260</t>
  </si>
  <si>
    <t>Montáž kolejového roštu v ose koleje pražce betonové nevystrojené tv. R65 rozdělení "u". Poznámka: 1. V cenách jsou započteny náklady na manipulaci a montáž KR, u pražců dřevěných nevystrojených i na vrtání pražců. 2. V cenách nejsou obsaženy náklady na dodávku materiálu.</t>
  </si>
  <si>
    <t>1238444472</t>
  </si>
  <si>
    <t>177</t>
  </si>
  <si>
    <t>5906130330</t>
  </si>
  <si>
    <t>Montáž kolejového roštu v ose koleje pražce betonové vystrojené tv. UIC60 rozdělení "d". Poznámka: 1. V cenách jsou započteny náklady na manipulaci a montáž KR, u pražců dřevěných nevystrojených i na vrtání pražců. 2. V cenách nejsou obsaženy náklady na dodávku materiálu.</t>
  </si>
  <si>
    <t>-566418870</t>
  </si>
  <si>
    <t>178</t>
  </si>
  <si>
    <t>5906130340</t>
  </si>
  <si>
    <t>Montáž kolejového roštu v ose koleje pražce betonové vystrojené tv. UIC60 rozdělení "u". Poznámka: 1. V cenách jsou započteny náklady na manipulaci a montáž KR, u pražců dřevěných nevystrojených i na vrtání pražců. 2. V cenách nejsou obsaženy náklady na dodávku materiálu.</t>
  </si>
  <si>
    <t>-463464687</t>
  </si>
  <si>
    <t>179</t>
  </si>
  <si>
    <t>5906130360</t>
  </si>
  <si>
    <t>Montáž kolejového roštu v ose koleje pražce betonové vystrojené tv. R65 rozdělení "d". Poznámka: 1. V cenách jsou započteny náklady na manipulaci a montáž KR, u pražců dřevěných nevystrojených i na vrtání pražců. 2. V cenách nejsou obsaženy náklady na dodávku materiálu.</t>
  </si>
  <si>
    <t>-1568200910</t>
  </si>
  <si>
    <t>180</t>
  </si>
  <si>
    <t>5906130370</t>
  </si>
  <si>
    <t>Montáž kolejového roštu v ose koleje pražce betonové vystrojené tv. R65 rozdělení "u". Poznámka: 1. V cenách jsou započteny náklady na manipulaci a montáž KR, u pražců dřevěných nevystrojených i na vrtání pražců. 2. V cenách nejsou obsaženy náklady na dodávku materiálu.</t>
  </si>
  <si>
    <t>197083900</t>
  </si>
  <si>
    <t>181</t>
  </si>
  <si>
    <t>5906130380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</si>
  <si>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</si>
  <si>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-374617535</t>
  </si>
  <si>
    <t>182</t>
  </si>
  <si>
    <t>5906130390</t>
  </si>
  <si>
    <t>Montáž kolejového roštu v ose koleje pražce betonové vystrojené tv. S49 rozdělení "d". Poznámka: 1. V cenách jsou započteny náklady na manipulaci a montáž KR, u pražců dřevěných nevystrojených i na vrtání pražců. 2. V cenách nejsou obsaženy náklady na dodávku materiálu.</t>
  </si>
  <si>
    <t>-1415986366</t>
  </si>
  <si>
    <t>183</t>
  </si>
  <si>
    <t>5906130400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</si>
  <si>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</si>
  <si>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-453882807</t>
  </si>
  <si>
    <t>184</t>
  </si>
  <si>
    <t>5906135020</t>
  </si>
  <si>
    <t>Demontáž kolejového roštu koleje na úložišti pražce dřevěné tv. UIC60 rozdělení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</si>
  <si>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-1588683147</t>
  </si>
  <si>
    <t>185</t>
  </si>
  <si>
    <t>5906135030</t>
  </si>
  <si>
    <t>Demontáž kolejového roštu koleje na úložišti pražce dřevěné tv. UIC60 rozdělení "u".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</si>
  <si>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-431991514</t>
  </si>
  <si>
    <t>186</t>
  </si>
  <si>
    <t>5906135050</t>
  </si>
  <si>
    <t>Demontáž kolejového roštu koleje na úložišti pražce dřevěné tv. R65 rozdělení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</si>
  <si>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1084183009</t>
  </si>
  <si>
    <t>187</t>
  </si>
  <si>
    <t>5906135055</t>
  </si>
  <si>
    <t>Demontáž kolejového roštu koleje na úložišti pražce dřevěné tv. R65 rozdělení "u".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</si>
  <si>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1414180508</t>
  </si>
  <si>
    <t>188</t>
  </si>
  <si>
    <t>5906135080</t>
  </si>
  <si>
    <t>Demontáž kolejového roštu koleje na úložišti pražce dřevěné tv. S49 rozdělení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</si>
  <si>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1328364381</t>
  </si>
  <si>
    <t>189</t>
  </si>
  <si>
    <t>5906135090</t>
  </si>
  <si>
    <t>Demontáž kolejového roštu koleje na úložišti pražce dřevěné tv. S49 rozdělení "u".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</si>
  <si>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1505788687</t>
  </si>
  <si>
    <t>190</t>
  </si>
  <si>
    <t>5906135140</t>
  </si>
  <si>
    <t>Demontáž kolejového roštu koleje na úložišti pražce betonové tv. UIC60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</si>
  <si>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1254054322</t>
  </si>
  <si>
    <t>191</t>
  </si>
  <si>
    <t>5906135150</t>
  </si>
  <si>
    <t>Demontáž kolejového roštu koleje na úložišti pražce betonové tv. UIC60 "u".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</si>
  <si>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-1336719426</t>
  </si>
  <si>
    <t>192</t>
  </si>
  <si>
    <t>5906135170</t>
  </si>
  <si>
    <t>Demontáž kolejového roštu koleje na úložišti pražce betonové tv. R65 rozdělení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</si>
  <si>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1544589219</t>
  </si>
  <si>
    <t>193</t>
  </si>
  <si>
    <t>5906135175</t>
  </si>
  <si>
    <t>Demontáž kolejového roštu koleje na úložišti pražce betonové tv. R65 rozdělení "u".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</si>
  <si>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-2006495052</t>
  </si>
  <si>
    <t>194</t>
  </si>
  <si>
    <t>5906135190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</si>
  <si>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</si>
  <si>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-1742868247</t>
  </si>
  <si>
    <t>195</t>
  </si>
  <si>
    <t>5906135200</t>
  </si>
  <si>
    <t>Demontáž kolejového roštu koleje na úložišti pražce betonové tv. S49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</si>
  <si>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-2056580286</t>
  </si>
  <si>
    <t>196</t>
  </si>
  <si>
    <t>5907010020</t>
  </si>
  <si>
    <t>Výměna LISŮ tv. UIC60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</si>
  <si>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-855053138</t>
  </si>
  <si>
    <t>Poznámka k položce:_x000d_
Metr kolejnice=m</t>
  </si>
  <si>
    <t>197</t>
  </si>
  <si>
    <t>5907010030</t>
  </si>
  <si>
    <t>Výměna LISŮ tv. R65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</si>
  <si>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1563986748</t>
  </si>
  <si>
    <t>198</t>
  </si>
  <si>
    <t>5907010040</t>
  </si>
  <si>
    <t>Výměna LISŮ tv. R65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</si>
  <si>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-395367881</t>
  </si>
  <si>
    <t>199</t>
  </si>
  <si>
    <t>5907010050</t>
  </si>
  <si>
    <t>Výměna LISŮ tv. R65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</si>
  <si>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35127919</t>
  </si>
  <si>
    <t>200</t>
  </si>
  <si>
    <t>5907010060</t>
  </si>
  <si>
    <t>Výměna LISŮ tv. R65 rozdělení "e".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</si>
  <si>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1637473020</t>
  </si>
  <si>
    <t>201</t>
  </si>
  <si>
    <t>5907010070</t>
  </si>
  <si>
    <t>Výměna LISŮ tv. S49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</si>
  <si>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-1583206147</t>
  </si>
  <si>
    <t>202</t>
  </si>
  <si>
    <t>5907010080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</si>
  <si>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</si>
  <si>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-1930783512</t>
  </si>
  <si>
    <t>203</t>
  </si>
  <si>
    <t>5907010090</t>
  </si>
  <si>
    <t>Výměna LISŮ tv. S49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</si>
  <si>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2107682024</t>
  </si>
  <si>
    <t>204</t>
  </si>
  <si>
    <t>5907010095</t>
  </si>
  <si>
    <t>Výměna LISŮ tv. S49 rozdělení "e".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</si>
  <si>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1553023106</t>
  </si>
  <si>
    <t>205</t>
  </si>
  <si>
    <t>5907015005</t>
  </si>
  <si>
    <t>Ojedinělá výměna kolejnic stávající upevnění tv. UIC60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</si>
  <si>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903533102</t>
  </si>
  <si>
    <t>206</t>
  </si>
  <si>
    <t>5907015010</t>
  </si>
  <si>
    <t>Ojedinělá výměna kolejnic stávající upevnění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</si>
  <si>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-1128552170</t>
  </si>
  <si>
    <t>207</t>
  </si>
  <si>
    <t>5907015015</t>
  </si>
  <si>
    <t>Ojedinělá výměna kolejnic stávající upevnění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</si>
  <si>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-2124745139</t>
  </si>
  <si>
    <t>208</t>
  </si>
  <si>
    <t>5907015020</t>
  </si>
  <si>
    <t>Ojedinělá výměna kolejnic stávající upevnění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</si>
  <si>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-1085334447</t>
  </si>
  <si>
    <t>209</t>
  </si>
  <si>
    <t>5907015025</t>
  </si>
  <si>
    <t>Ojedinělá výměna kolejnic stávající upevnění tv. R65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</si>
  <si>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-1368859275</t>
  </si>
  <si>
    <t>210</t>
  </si>
  <si>
    <t>5907015030</t>
  </si>
  <si>
    <t>Ojedinělá výměna kolejnic stávající upevnění tv. R65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</si>
  <si>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982466165</t>
  </si>
  <si>
    <t>211</t>
  </si>
  <si>
    <t>5907015035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</si>
  <si>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</si>
  <si>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1317149720</t>
  </si>
  <si>
    <t>212</t>
  </si>
  <si>
    <t>5907015040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</si>
  <si>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</si>
  <si>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-1382583712</t>
  </si>
  <si>
    <t>213</t>
  </si>
  <si>
    <t>5907015045</t>
  </si>
  <si>
    <t>Ojedinělá výměna kolejnic stávající upevnění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</si>
  <si>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-1660125483</t>
  </si>
  <si>
    <t>214</t>
  </si>
  <si>
    <t>5907015047</t>
  </si>
  <si>
    <t>Ojedinělá výměna kolejnic stávající upevnění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</si>
  <si>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174627316</t>
  </si>
  <si>
    <t>215</t>
  </si>
  <si>
    <t>5907015065</t>
  </si>
  <si>
    <t>Ojedinělá výměna kolejnic stávající upevnění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</si>
  <si>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1241443898</t>
  </si>
  <si>
    <t>216</t>
  </si>
  <si>
    <t>5907015320</t>
  </si>
  <si>
    <t>Ojedinělá výměna kolejnic současně s výměnou svěrkových šroubů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</si>
  <si>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129650204</t>
  </si>
  <si>
    <t>217</t>
  </si>
  <si>
    <t>5907015325</t>
  </si>
  <si>
    <t>Ojedinělá výměna kolejnic současně s výměnou svěrkových šroubů tv. R65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</si>
  <si>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-1857600205</t>
  </si>
  <si>
    <t>218</t>
  </si>
  <si>
    <t>5907015340</t>
  </si>
  <si>
    <t>Ojedinělá výměna kolejnic současně s výměnou svěrkových šroubů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</si>
  <si>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69415375</t>
  </si>
  <si>
    <t>219</t>
  </si>
  <si>
    <t>5907015345</t>
  </si>
  <si>
    <t>Ojedinělá výměna kolejnic současně s výměnou svěrkových šroubů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</si>
  <si>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-1563457924</t>
  </si>
  <si>
    <t>220</t>
  </si>
  <si>
    <t>5907015385</t>
  </si>
  <si>
    <t>Ojedinělá výměna kolejnic současně s výměnou kompletů a pryžové podložky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</si>
  <si>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-1480502972</t>
  </si>
  <si>
    <t>221</t>
  </si>
  <si>
    <t>5907015390</t>
  </si>
  <si>
    <t>Ojedinělá výměna kolejnic současně s výměnou kompletů a pryžové podložky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</si>
  <si>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810003758</t>
  </si>
  <si>
    <t>222</t>
  </si>
  <si>
    <t>5907015395</t>
  </si>
  <si>
    <t>Ojedinělá výměna kolejnic současně s výměnou kompletů a pryžové podložky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</si>
  <si>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-726588858</t>
  </si>
  <si>
    <t>223</t>
  </si>
  <si>
    <t>5907015400</t>
  </si>
  <si>
    <t>Ojedinělá výměna kolejnic současně s výměnou kompletů a pryžové podložky tv. R65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</si>
  <si>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1772401899</t>
  </si>
  <si>
    <t>224</t>
  </si>
  <si>
    <t>5907015405</t>
  </si>
  <si>
    <t>Ojedinělá výměna kolejnic současně s výměnou kompletů a pryžové podložky tv. R65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</si>
  <si>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-522195881</t>
  </si>
  <si>
    <t>225</t>
  </si>
  <si>
    <t>5907015410</t>
  </si>
  <si>
    <t>Ojedinělá výměna kolejnic současně s výměnou kompletů a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</si>
  <si>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1328025489</t>
  </si>
  <si>
    <t>226</t>
  </si>
  <si>
    <t>5907015415</t>
  </si>
  <si>
    <t>Ojedinělá výměna kolejnic současně s výměnou kompletů a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</si>
  <si>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247748991</t>
  </si>
  <si>
    <t>227</t>
  </si>
  <si>
    <t>5907015420</t>
  </si>
  <si>
    <t>Ojedinělá výměna kolejnic současně s výměnou kompletů a pryžové podložky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</si>
  <si>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1613656396</t>
  </si>
  <si>
    <t>228</t>
  </si>
  <si>
    <t>5907015422</t>
  </si>
  <si>
    <t>Ojedinělá výměna kolejnic současně s výměnou kompletů a pryžové podložky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</si>
  <si>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2009785140</t>
  </si>
  <si>
    <t>229</t>
  </si>
  <si>
    <t>5907015440</t>
  </si>
  <si>
    <t>Ojedinělá výměna kolejnic současně s výměnou kompletů a pryžové podložky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</si>
  <si>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-611450613</t>
  </si>
  <si>
    <t>230</t>
  </si>
  <si>
    <t>5907020005</t>
  </si>
  <si>
    <t>Souvislá výměna kolejnic stávající upevnění tv. UIC60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</si>
  <si>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1862148703</t>
  </si>
  <si>
    <t>231</t>
  </si>
  <si>
    <t>5907020010</t>
  </si>
  <si>
    <t>Souvislá výměna kolejnic stávající upevnění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</si>
  <si>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-1157683595</t>
  </si>
  <si>
    <t>232</t>
  </si>
  <si>
    <t>5907020015</t>
  </si>
  <si>
    <t>Souvislá výměna kolejnic stávající upevnění tv. R65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</si>
  <si>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1198570094</t>
  </si>
  <si>
    <t>233</t>
  </si>
  <si>
    <t>5907020020</t>
  </si>
  <si>
    <t>Souvislá výměna kolejnic stávající upevnění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</si>
  <si>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-838533897</t>
  </si>
  <si>
    <t>234</t>
  </si>
  <si>
    <t>5907020025</t>
  </si>
  <si>
    <t>Souvislá výměna kolejnic stávající upevnění tv. R65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</si>
  <si>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-866744116</t>
  </si>
  <si>
    <t>235</t>
  </si>
  <si>
    <t>5907020035</t>
  </si>
  <si>
    <t>Souvislá výměna kolejnic stávající upevnění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</si>
  <si>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784083304</t>
  </si>
  <si>
    <t>236</t>
  </si>
  <si>
    <t>5907020040</t>
  </si>
  <si>
    <t>Souvislá výměna kolejnic stávající upevnění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</si>
  <si>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1448298128</t>
  </si>
  <si>
    <t>237</t>
  </si>
  <si>
    <t>5907020045</t>
  </si>
  <si>
    <t>Souvislá výměna kolejnic stávající upevnění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</si>
  <si>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-116854430</t>
  </si>
  <si>
    <t>238</t>
  </si>
  <si>
    <t>5907020320</t>
  </si>
  <si>
    <t>Souvislá výměna kolejnic současně s výměnou svěrkových šroubů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</si>
  <si>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-1668730678</t>
  </si>
  <si>
    <t>239</t>
  </si>
  <si>
    <t>5907020395</t>
  </si>
  <si>
    <t>Souvislá výměna kolejnic současně s výměnou kompletů a pryžové podložky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</si>
  <si>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-2119601346</t>
  </si>
  <si>
    <t>240</t>
  </si>
  <si>
    <t>5907020405</t>
  </si>
  <si>
    <t>Souvislá výměna kolejnic současně s výměnou kompletů a pryžové podložky tv. R65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</si>
  <si>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-544768672</t>
  </si>
  <si>
    <t>241</t>
  </si>
  <si>
    <t>5907020410</t>
  </si>
  <si>
    <t>Souvislá výměna kolejnic současně s výměnou kompletů a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</si>
  <si>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804538844</t>
  </si>
  <si>
    <t>242</t>
  </si>
  <si>
    <t>5907020415</t>
  </si>
  <si>
    <t>Souvislá výměna kolejnic současně s výměnou kompletů a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</si>
  <si>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847414613</t>
  </si>
  <si>
    <t>243</t>
  </si>
  <si>
    <t>5907020420</t>
  </si>
  <si>
    <t>Souvislá výměna kolejnic současně s výměnou kompletů a pryžové podložky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</si>
  <si>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-678584946</t>
  </si>
  <si>
    <t>244</t>
  </si>
  <si>
    <t>5907020422</t>
  </si>
  <si>
    <t>Souvislá výměna kolejnic současně s výměnou kompletů a pryžové podložky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</si>
  <si>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1188973137</t>
  </si>
  <si>
    <t>245</t>
  </si>
  <si>
    <t>5907020440</t>
  </si>
  <si>
    <t>Souvislá výměna kolejnic současně s výměnou kompletů a pryžové podložky tv. A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</si>
  <si>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-1877269421</t>
  </si>
  <si>
    <t>246</t>
  </si>
  <si>
    <t>5907030010</t>
  </si>
  <si>
    <t>Záměna kolejnic stávající upevnění tv. UIC60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</si>
  <si>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-1819877157</t>
  </si>
  <si>
    <t>247</t>
  </si>
  <si>
    <t>5907030025</t>
  </si>
  <si>
    <t>Záměna kolejnic stávající upevnění tv. R65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</si>
  <si>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1717726</t>
  </si>
  <si>
    <t>248</t>
  </si>
  <si>
    <t>5907030035</t>
  </si>
  <si>
    <t>Záměna kolejnic stávající upevnění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</si>
  <si>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-1418246955</t>
  </si>
  <si>
    <t>249</t>
  </si>
  <si>
    <t>5907030040</t>
  </si>
  <si>
    <t>Záměna kolejnic stávající upevnění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</si>
  <si>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628644552</t>
  </si>
  <si>
    <t>250</t>
  </si>
  <si>
    <t>5907030045</t>
  </si>
  <si>
    <t>Záměna kolejnic stávající upevnění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</si>
  <si>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468241659</t>
  </si>
  <si>
    <t>251</t>
  </si>
  <si>
    <t>5907030047</t>
  </si>
  <si>
    <t>Záměna kolejnic stávající upevnění tv. S49 rozdělení "e".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</si>
  <si>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-1021128752</t>
  </si>
  <si>
    <t>252</t>
  </si>
  <si>
    <t>5907030395</t>
  </si>
  <si>
    <t>Záměna kolejnic současně s výměnou kompletů a pryžové podložky tv. R65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</si>
  <si>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-2091024603</t>
  </si>
  <si>
    <t>253</t>
  </si>
  <si>
    <t>5907030410</t>
  </si>
  <si>
    <t>Záměna kolejnic současně s výměnou kompletů a pryžové podložky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</si>
  <si>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79884686</t>
  </si>
  <si>
    <t>254</t>
  </si>
  <si>
    <t>5907030415</t>
  </si>
  <si>
    <t>Záměna kolejnic současně s výměnou kompletů a pryžové podložky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</si>
  <si>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-1678194673</t>
  </si>
  <si>
    <t>255</t>
  </si>
  <si>
    <t>5907030420</t>
  </si>
  <si>
    <t>Záměna kolejnic současně s výměnou kompletů a pryžové podložky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</si>
  <si>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-1722661266</t>
  </si>
  <si>
    <t>256</t>
  </si>
  <si>
    <t>5907030422</t>
  </si>
  <si>
    <t>Záměna kolejnic současně s výměnou kompletů a pryžové podložky tv. S49 rozdělení "e".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</si>
  <si>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1391328065</t>
  </si>
  <si>
    <t>257</t>
  </si>
  <si>
    <t>5907035130</t>
  </si>
  <si>
    <t>Úprava dilatačních spár kolejnic tv. R65 rozdělení "d". Poznámka: 1. V cenách jsou započteny náklady na uvolnění nebo demontáž upevňovadel, posun kolejnic, nastavení spáry, dotažení upevňovadel a ošetření součástí mazivem.</t>
  </si>
  <si>
    <t>-657143946</t>
  </si>
  <si>
    <t>258</t>
  </si>
  <si>
    <t>5907035220</t>
  </si>
  <si>
    <t>Úprava dilatačních spár kolejnic tv. S49 rozdělení "d". Poznámka: 1. V cenách jsou započteny náklady na uvolnění nebo demontáž upevňovadel, posun kolejnic, nastavení spáry, dotažení upevňovadel a ošetření součástí mazivem.</t>
  </si>
  <si>
    <t>59843325</t>
  </si>
  <si>
    <t>259</t>
  </si>
  <si>
    <t>5907035320</t>
  </si>
  <si>
    <t>Úprava dilatačních spár kolejnic tv. A rozdělení "c". Poznámka: 1. V cenách jsou započteny náklady na uvolnění nebo demontáž upevňovadel, posun kolejnic, nastavení spáry, dotažení upevňovadel a ošetření součástí mazivem.</t>
  </si>
  <si>
    <t>-943600734</t>
  </si>
  <si>
    <t>260</t>
  </si>
  <si>
    <t>5907040010</t>
  </si>
  <si>
    <t>Posun kolejnic před svařováním tv. UIC60.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</si>
  <si>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222935595</t>
  </si>
  <si>
    <t>261</t>
  </si>
  <si>
    <t>5907040020</t>
  </si>
  <si>
    <t>Posun kolejnic před svařováním tv. R65.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</si>
  <si>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371709874</t>
  </si>
  <si>
    <t>262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</si>
  <si>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</si>
  <si>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</si>
  <si>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1933613395</t>
  </si>
  <si>
    <t>263</t>
  </si>
  <si>
    <t>5907040040</t>
  </si>
  <si>
    <t>Posun kolejnic před svařováním tv. A.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</si>
  <si>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-576112057</t>
  </si>
  <si>
    <t>264</t>
  </si>
  <si>
    <t>5907045110</t>
  </si>
  <si>
    <t>Příplatek za obtížnost při výměně kolejnic na rozponových podkladnicích tv. R65. Poznámka: 1. V cenách jsou započteny náklady za obtížné podmínky výměny kolejnic.</t>
  </si>
  <si>
    <t>-1471140272</t>
  </si>
  <si>
    <t>265</t>
  </si>
  <si>
    <t>5907045120</t>
  </si>
  <si>
    <t>Příplatek za obtížnost při výměně kolejnic na rozponových podkladnicích tv. S49. Poznámka: 1. V cenách jsou započteny náklady za obtížné podmínky výměny kolejnic.</t>
  </si>
  <si>
    <t>591084274</t>
  </si>
  <si>
    <t>266</t>
  </si>
  <si>
    <t>5907045130</t>
  </si>
  <si>
    <t>Příplatek za obtížnost při výměně kolejnic na rozponových podkladnicích tv. A. Poznámka: 1. V cenách jsou započteny náklady za obtížné podmínky výměny kolejnic.</t>
  </si>
  <si>
    <t>1270106240</t>
  </si>
  <si>
    <t>267</t>
  </si>
  <si>
    <t>5907050010</t>
  </si>
  <si>
    <t>Dělení kolejnic řezáním nebo rozbroušením soustavy UIC60 nebo R65. Poznámka: 1. V cenách jsou započteny náklady na manipulaci, podložení, označení a provedení řezu kolejnice.</t>
  </si>
  <si>
    <t>-1141801443</t>
  </si>
  <si>
    <t>Poznámka k položce:_x000d_
Řez=kus</t>
  </si>
  <si>
    <t>268</t>
  </si>
  <si>
    <t>5907050020</t>
  </si>
  <si>
    <t>Dělení kolejnic řezáním nebo rozbroušením soustavy S49 nebo T. Poznámka: 1. V cenách jsou započteny náklady na manipulaci, podložení, označení a provedení řezu kolejnice.</t>
  </si>
  <si>
    <t>-1323059355</t>
  </si>
  <si>
    <t>269</t>
  </si>
  <si>
    <t>5907050030</t>
  </si>
  <si>
    <t>Dělení kolejnic řezáním nebo rozbroušením soustavy A. Poznámka: 1. V cenách jsou započteny náklady na manipulaci, podložení, označení a provedení řezu kolejnice.</t>
  </si>
  <si>
    <t>1412659967</t>
  </si>
  <si>
    <t>270</t>
  </si>
  <si>
    <t>5907050110</t>
  </si>
  <si>
    <t>Dělení kolejnic kyslíkem soustavy UIC60 nebo R65. Poznámka: 1. V cenách jsou započteny náklady na manipulaci, podložení, označení a provedení řezu kolejnice.</t>
  </si>
  <si>
    <t>-2087905769</t>
  </si>
  <si>
    <t>271</t>
  </si>
  <si>
    <t>5907050120</t>
  </si>
  <si>
    <t>Dělení kolejnic kyslíkem soustavy S49 nebo T. Poznámka: 1. V cenách jsou započteny náklady na manipulaci, podložení, označení a provedení řezu kolejnice.</t>
  </si>
  <si>
    <t>867524910</t>
  </si>
  <si>
    <t>272</t>
  </si>
  <si>
    <t>5907050130</t>
  </si>
  <si>
    <t>Dělení kolejnic kyslíkem soustavy A. Poznámka: 1. V cenách jsou započteny náklady na manipulaci, podložení, označení a provedení řezu kolejnice.</t>
  </si>
  <si>
    <t>1089899797</t>
  </si>
  <si>
    <t>273</t>
  </si>
  <si>
    <t>5907055010</t>
  </si>
  <si>
    <t>Vrtání kolejnic otvor o průměru do 10 mm. Poznámka: 1. V cenách jsou započteny náklady na manipulaci, podložení, označení a provedení vrtu ve stojině kolejnice.</t>
  </si>
  <si>
    <t>1104138777</t>
  </si>
  <si>
    <t>Poznámka k položce:_x000d_
Vrt=kus</t>
  </si>
  <si>
    <t>274</t>
  </si>
  <si>
    <t>5907055020</t>
  </si>
  <si>
    <t>Vrtání kolejnic otvor o průměru přes 10 do 23 mm. Poznámka: 1. V cenách jsou započteny náklady na manipulaci, podložení, označení a provedení vrtu ve stojině kolejnice.</t>
  </si>
  <si>
    <t>1013710543</t>
  </si>
  <si>
    <t>275</t>
  </si>
  <si>
    <t>5907055030</t>
  </si>
  <si>
    <t>Vrtání kolejnic otvor o průměru přes 23 mm. Poznámka: 1. V cenách jsou započteny náklady na manipulaci, podložení, označení a provedení vrtu ve stojině kolejnice.</t>
  </si>
  <si>
    <t>-819318491</t>
  </si>
  <si>
    <t>276</t>
  </si>
  <si>
    <t>5908005010</t>
  </si>
  <si>
    <t>Oprava kolejnicového styku výměna spojky tv. UIC60.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</si>
  <si>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841269607</t>
  </si>
  <si>
    <t>Poznámka k položce:_x000d_
Spojka=kus</t>
  </si>
  <si>
    <t>277</t>
  </si>
  <si>
    <t>5908005020</t>
  </si>
  <si>
    <t>Oprava kolejnicového styku výměna spojky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</si>
  <si>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1375205754</t>
  </si>
  <si>
    <t>278</t>
  </si>
  <si>
    <t>5908005030</t>
  </si>
  <si>
    <t>Oprava kolejnicového styku výměna spojky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</si>
  <si>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-816981554</t>
  </si>
  <si>
    <t>279</t>
  </si>
  <si>
    <t>5908005310</t>
  </si>
  <si>
    <t>Oprava kolejnicového styku výměna spojek tv. UIC60.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</si>
  <si>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styk</t>
  </si>
  <si>
    <t>-1690428969</t>
  </si>
  <si>
    <t>280</t>
  </si>
  <si>
    <t>5908005320</t>
  </si>
  <si>
    <t>Oprava kolejnicového styku výměna spojek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</si>
  <si>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-1360816268</t>
  </si>
  <si>
    <t>281</t>
  </si>
  <si>
    <t>5908005330</t>
  </si>
  <si>
    <t>Oprava kolejnicového styku výměna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</si>
  <si>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-203319077</t>
  </si>
  <si>
    <t>282</t>
  </si>
  <si>
    <t>5908005340</t>
  </si>
  <si>
    <t>Oprava kolejnicového styku výměna spojek tv.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</si>
  <si>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1259159948</t>
  </si>
  <si>
    <t>283</t>
  </si>
  <si>
    <t>5908010010</t>
  </si>
  <si>
    <t>Zřízení kolejnicového styku bez rozřezu tv. UIC60.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</si>
  <si>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-715756876</t>
  </si>
  <si>
    <t>284</t>
  </si>
  <si>
    <t>5908010020</t>
  </si>
  <si>
    <t>Zřízení kolejnicového styku bez rozřezu tv.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</si>
  <si>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-1605365783</t>
  </si>
  <si>
    <t>285</t>
  </si>
  <si>
    <t>5908010030</t>
  </si>
  <si>
    <t>Zřízení kolejnicového styku bez rozřezu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</si>
  <si>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237568110</t>
  </si>
  <si>
    <t>286</t>
  </si>
  <si>
    <t>5908010040</t>
  </si>
  <si>
    <t>Zřízení kolejnicového styku bez rozřezu tv. A.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</si>
  <si>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-338546942</t>
  </si>
  <si>
    <t>287</t>
  </si>
  <si>
    <t>5908010110</t>
  </si>
  <si>
    <t>Zřízení kolejnicového styku s rozřezem a vrtáním - 4 otvory tv. UIC60.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</si>
  <si>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-816927367</t>
  </si>
  <si>
    <t>288</t>
  </si>
  <si>
    <t>5908010120</t>
  </si>
  <si>
    <t>Zřízení kolejnicového styku s rozřezem a vrtáním - 4 otvory tv.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</si>
  <si>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2029890700</t>
  </si>
  <si>
    <t>289</t>
  </si>
  <si>
    <t>5908010130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</si>
  <si>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</si>
  <si>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1618692059</t>
  </si>
  <si>
    <t>290</t>
  </si>
  <si>
    <t>5908010140</t>
  </si>
  <si>
    <t>Zřízení kolejnicového styku s rozřezem a vrtáním - 4 otvory tv. A.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</si>
  <si>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309163112</t>
  </si>
  <si>
    <t>291</t>
  </si>
  <si>
    <t>5908045010</t>
  </si>
  <si>
    <t>Výměna podkladnice dvě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</si>
  <si>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687869132</t>
  </si>
  <si>
    <t>Poznámka k položce:_x000d_
Podkladnice=kus</t>
  </si>
  <si>
    <t>292</t>
  </si>
  <si>
    <t>5908045020</t>
  </si>
  <si>
    <t>Výměna podkladnice dvě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</si>
  <si>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-126891381</t>
  </si>
  <si>
    <t>293</t>
  </si>
  <si>
    <t>5908045025</t>
  </si>
  <si>
    <t>Výměna podkladnice čtyři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</si>
  <si>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1945314700</t>
  </si>
  <si>
    <t>294</t>
  </si>
  <si>
    <t>5908045030</t>
  </si>
  <si>
    <t>Výměna podkladnice čtyři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</si>
  <si>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-726195057</t>
  </si>
  <si>
    <t>295</t>
  </si>
  <si>
    <t>5908050005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</si>
  <si>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</si>
  <si>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510860703</t>
  </si>
  <si>
    <t>296</t>
  </si>
  <si>
    <t>5908050007</t>
  </si>
  <si>
    <t>Výměna upevnění podkladnicového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</si>
  <si>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-601329897</t>
  </si>
  <si>
    <t>297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</si>
  <si>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</si>
  <si>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</si>
  <si>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-1802822488</t>
  </si>
  <si>
    <t>298</t>
  </si>
  <si>
    <t>5908050040</t>
  </si>
  <si>
    <t>Výměna upevnění bezpokladnicového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</si>
  <si>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-1875184702</t>
  </si>
  <si>
    <t>299</t>
  </si>
  <si>
    <t>5908050050</t>
  </si>
  <si>
    <t>Výměna upevnění bezpokladnicového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</si>
  <si>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-1017219996</t>
  </si>
  <si>
    <t>300</t>
  </si>
  <si>
    <t>5908050060</t>
  </si>
  <si>
    <t>Výměna upevnění bezpokladnicového komplety a úhlové vodicí vložky. Poznámka: 1. V cenách jsou započteny náklady na demontáž, výměnu a montáž, ošetření součástí mazivem a naložení výzisku na dopravní prostředek. 2. V cenách nejsou obsaženy náklady na vrtání pražce a dodávku materiálu.</t>
  </si>
  <si>
    <t>-1423178412</t>
  </si>
  <si>
    <t>301</t>
  </si>
  <si>
    <t>5908050070</t>
  </si>
  <si>
    <t>Výměna upevnění bezpokladnicového komplety, pryžová podložka a úhlové vodicí vložky nebo boční izolátory. Poznámka: 1. V cenách jsou započteny náklady na demontáž, výměnu a montáž, ošetření součástí mazivem a naložení výzisku na dopravní prostředek. 2. V cenách nejsou obsaženy náklady na vrtání pražce a dodávku materiálu.</t>
  </si>
  <si>
    <t>382680583</t>
  </si>
  <si>
    <t>302</t>
  </si>
  <si>
    <t>5908052010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</si>
  <si>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</si>
  <si>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119596686</t>
  </si>
  <si>
    <t>303</t>
  </si>
  <si>
    <t>5908052020</t>
  </si>
  <si>
    <t>Výměna podložky plastové pod patu kolejnice. Poznámka: 1. V cenách jsou započteny náklady na demontáž upevňovadel, výměnu součásti, montáž upevňovadel a ošetření součástí mazivem. 2. V cenách nejsou obsaženy náklady na dodávku materiálu.</t>
  </si>
  <si>
    <t>-556193936</t>
  </si>
  <si>
    <t>304</t>
  </si>
  <si>
    <t>5908053050</t>
  </si>
  <si>
    <t>Výměna drobného kolejiva vložka vodící úhlová. Poznámka: 1. V cenách jsou započteny náklady na demontáž upevňovadel, výměnu součásti, montáž upevňovadel a ošetření součástí mazivem. 2. V cenách nejsou obsaženy náklady na dodávku materiálu.</t>
  </si>
  <si>
    <t>1328723955</t>
  </si>
  <si>
    <t>305</t>
  </si>
  <si>
    <t>5908053090</t>
  </si>
  <si>
    <t>Výměna drobného kolejiva svěrka rozponová. Poznámka: 1. V cenách jsou započteny náklady na demontáž upevňovadel, výměnu součásti, montáž upevňovadel a ošetření součástí mazivem. 2. V cenách nejsou obsaženy náklady na dodávku materiálu.</t>
  </si>
  <si>
    <t>-1057977171</t>
  </si>
  <si>
    <t>306</t>
  </si>
  <si>
    <t>5908053100</t>
  </si>
  <si>
    <t>Výměna drobného kolejiva svěrka tuhá. Poznámka: 1. V cenách jsou započteny náklady na demontáž upevňovadel, výměnu součásti, montáž upevňovadel a ošetření součástí mazivem. 2. V cenách nejsou obsaženy náklady na dodávku materiálu.</t>
  </si>
  <si>
    <t>1470026219</t>
  </si>
  <si>
    <t>307</t>
  </si>
  <si>
    <t>5908053110</t>
  </si>
  <si>
    <t>Výměna drobného kolejiva svěrka pružná. Poznámka: 1. V cenách jsou započteny náklady na demontáž upevňovadel, výměnu součásti, montáž upevňovadel a ošetření součástí mazivem. 2. V cenách nejsou obsaženy náklady na dodávku materiálu.</t>
  </si>
  <si>
    <t>1348502173</t>
  </si>
  <si>
    <t>308</t>
  </si>
  <si>
    <t>5908053120</t>
  </si>
  <si>
    <t>Výměna drobného kolejiva svěrka výhybková VT. Poznámka: 1. V cenách jsou započteny náklady na demontáž upevňovadel, výměnu součásti, montáž upevňovadel a ošetření součástí mazivem. 2. V cenách nejsou obsaženy náklady na dodávku materiálu.</t>
  </si>
  <si>
    <t>-1552256963</t>
  </si>
  <si>
    <t>309</t>
  </si>
  <si>
    <t>5908053160</t>
  </si>
  <si>
    <t>Výměna drobného kolejiva šroub svěrkový tv. RS. Poznámka: 1. V cenách jsou započteny náklady na demontáž upevňovadel, výměnu součásti, montáž upevňovadel a ošetření součástí mazivem. 2. V cenách nejsou obsaženy náklady na dodávku materiálu.</t>
  </si>
  <si>
    <t>-2033733194</t>
  </si>
  <si>
    <t>310</t>
  </si>
  <si>
    <t>5908053170</t>
  </si>
  <si>
    <t>Výměna drobného kolejiva šroub svěrkový jiný tvar. Poznámka: 1. V cenách jsou započteny náklady na demontáž upevňovadel, výměnu součásti, montáž upevňovadel a ošetření součástí mazivem. 2. V cenách nejsou obsaženy náklady na dodávku materiálu.</t>
  </si>
  <si>
    <t>-1986554920</t>
  </si>
  <si>
    <t>311</t>
  </si>
  <si>
    <t>5908053210</t>
  </si>
  <si>
    <t>Výměna drobného kolejiva vrtule do pražce. Poznámka: 1. V cenách jsou započteny náklady na demontáž upevňovadel, výměnu součásti, montáž upevňovadel a ošetření součástí mazivem. 2. V cenách nejsou obsaženy náklady na dodávku materiálu.</t>
  </si>
  <si>
    <t>-345032796</t>
  </si>
  <si>
    <t>312</t>
  </si>
  <si>
    <t>5908053250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</si>
  <si>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</si>
  <si>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2008119876</t>
  </si>
  <si>
    <t>313</t>
  </si>
  <si>
    <t>5908053270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</si>
  <si>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</si>
  <si>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1835950659</t>
  </si>
  <si>
    <t>314</t>
  </si>
  <si>
    <t>5908055010</t>
  </si>
  <si>
    <t>Příplatek za výměnu částí upevňovadel - deformovaného šroubu. Poznámka: 1. V cenách jsou započteny náklady na ošetření závitů antikorozním přípravkem, demontáž, výměnu a montáž nové součásti.</t>
  </si>
  <si>
    <t>-66709370</t>
  </si>
  <si>
    <t>315</t>
  </si>
  <si>
    <t>5908055020</t>
  </si>
  <si>
    <t>Příplatek za výměnu částí upevňovadel - deformované vrtule. Poznámka: 1. V cenách jsou započteny náklady na ošetření závitů antikorozním přípravkem, demontáž, výměnu a montáž nové součásti.</t>
  </si>
  <si>
    <t>-347694222</t>
  </si>
  <si>
    <t>316</t>
  </si>
  <si>
    <t>5908060010</t>
  </si>
  <si>
    <t>Oprava rozchodu koleje převrtáním podkladnice 2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</si>
  <si>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-1247990015</t>
  </si>
  <si>
    <t>317</t>
  </si>
  <si>
    <t>5908060020</t>
  </si>
  <si>
    <t>Oprava rozchodu koleje převrtáním podkladnice 4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</si>
  <si>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-17825947</t>
  </si>
  <si>
    <t>318</t>
  </si>
  <si>
    <t>5908063010</t>
  </si>
  <si>
    <t>Oprava rozchodu koleje otočením podkladnice. Poznámka: 1. V cenách jsou započteny náklady na demontáž upevňovadel, opravu rozchodu, montáž upevňovadel a ošetření součástí mazivem. 2. V cenách nejsou obsaženy náklady na dodávku materiálu.</t>
  </si>
  <si>
    <t>300049327</t>
  </si>
  <si>
    <t>319</t>
  </si>
  <si>
    <t>5908063020</t>
  </si>
  <si>
    <t>Oprava rozchodu koleje otočením nebo záměnou rozponových svěrek. Poznámka: 1. V cenách jsou započteny náklady na demontáž upevňovadel, opravu rozchodu, montáž upevňovadel a ošetření součástí mazivem. 2. V cenách nejsou obsaženy náklady na dodávku materiálu.</t>
  </si>
  <si>
    <t>-2072551780</t>
  </si>
  <si>
    <t>320</t>
  </si>
  <si>
    <t>5908063030</t>
  </si>
  <si>
    <t>Oprava rozchodu koleje výměnou úhlových vodicích vložek. Poznámka: 1. V cenách jsou započteny náklady na demontáž upevňovadel, opravu rozchodu, montáž upevňovadel a ošetření součástí mazivem. 2. V cenách nejsou obsaženy náklady na dodávku materiálu.</t>
  </si>
  <si>
    <t>-1628724900</t>
  </si>
  <si>
    <t>321</t>
  </si>
  <si>
    <t>5908063050</t>
  </si>
  <si>
    <t>Oprava rozchodu koleje vložením klínové podložky. Poznámka: 1. V cenách jsou započteny náklady na demontáž upevňovadel, opravu rozchodu, montáž upevňovadel a ošetření součástí mazivem. 2. V cenách nejsou obsaženy náklady na dodávku materiálu.</t>
  </si>
  <si>
    <t>-633730396</t>
  </si>
  <si>
    <t>322</t>
  </si>
  <si>
    <t>5908070010</t>
  </si>
  <si>
    <t>Souvislé dotahování upevňovadel v koleji bez protáčení závitů šrouby svěrkové rozdělení "c". Poznámka: 1. V cenách jsou započteny náklady na dotažení součástí doporučeným utahovacím momentem a ošetření součástí mazivem.</t>
  </si>
  <si>
    <t>493542970</t>
  </si>
  <si>
    <t>323</t>
  </si>
  <si>
    <t>5908070020</t>
  </si>
  <si>
    <t>Souvislé dotahování upevňovadel v koleji bez protáčení závitů šrouby svěrkové rozdělení "d". Poznámka: 1. V cenách jsou započteny náklady na dotažení součástí doporučeným utahovacím momentem a ošetření součástí mazivem.</t>
  </si>
  <si>
    <t>-570453859</t>
  </si>
  <si>
    <t>324</t>
  </si>
  <si>
    <t>5908070025</t>
  </si>
  <si>
    <t>Souvislé dotahování upevňovadel v koleji bez protáčení závitů šrouby svěrkové rozdělení "u". Poznámka: 1. V cenách jsou započteny náklady na dotažení součástí doporučeným utahovacím momentem a ošetření součástí mazivem.</t>
  </si>
  <si>
    <t>-228302082</t>
  </si>
  <si>
    <t>325</t>
  </si>
  <si>
    <t>5908070320</t>
  </si>
  <si>
    <t>Souvislé dotahování upevňovadel v koleji s protáčením závitů šrouby svěrkové rozdělení "c". Poznámka: 1. V cenách jsou započteny náklady na dotažení součástí doporučeným utahovacím momentem a ošetření součástí mazivem.</t>
  </si>
  <si>
    <t>1689428168</t>
  </si>
  <si>
    <t>326</t>
  </si>
  <si>
    <t>5908070330</t>
  </si>
  <si>
    <t>Souvislé dotahování upevňovadel v koleji s protáčením závitů šrouby svěrkové rozdělení "d". Poznámka: 1. V cenách jsou započteny náklady na dotažení součástí doporučeným utahovacím momentem a ošetření součástí mazivem.</t>
  </si>
  <si>
    <t>331652293</t>
  </si>
  <si>
    <t>327</t>
  </si>
  <si>
    <t>5908070335</t>
  </si>
  <si>
    <t>Souvislé dotahování upevňovadel v koleji s protáčením závitů šrouby svěrkové rozdělení "u". Poznámka: 1. V cenách jsou započteny náklady na dotažení součástí doporučeným utahovacím momentem a ošetření součástí mazivem.</t>
  </si>
  <si>
    <t>-1770986436</t>
  </si>
  <si>
    <t>328</t>
  </si>
  <si>
    <t>5908070340</t>
  </si>
  <si>
    <t>Souvislé dotahování upevňovadel v koleji s protáčením závitů šrouby svěrkové rozdělení "e". Poznámka: 1. V cenách jsou započteny náklady na dotažení součástí doporučeným utahovacím momentem a ošetření součástí mazivem.</t>
  </si>
  <si>
    <t>-1949221362</t>
  </si>
  <si>
    <t>329</t>
  </si>
  <si>
    <t>5908075210</t>
  </si>
  <si>
    <t>Souvislé dotahování upevňovadel ve výhybce s protáčením závitů šrouby svěrkové výhybka I. generace. Poznámka: 1. V cenách jsou započteny náklady na dotažení součástí doporučeným utahovacím momentem a ošetření součástí mazivem.</t>
  </si>
  <si>
    <t>-1722507032</t>
  </si>
  <si>
    <t>330</t>
  </si>
  <si>
    <t>5908075220</t>
  </si>
  <si>
    <t>Souvislé dotahování upevňovadel ve výhybce s protáčením závitů šrouby svěrkové výhybka II. generace. Poznámka: 1. V cenách jsou započteny náklady na dotažení součástí doporučeným utahovacím momentem a ošetření součástí mazivem.</t>
  </si>
  <si>
    <t>-183126981</t>
  </si>
  <si>
    <t>331</t>
  </si>
  <si>
    <t>5908085010</t>
  </si>
  <si>
    <t>Ojedinělá montáž kolejiva (podkladnice, můstkové desky, spojky). Poznámka: 1. V cenách jsou započteny náklady na montáž a ošetření součástí mazivem.</t>
  </si>
  <si>
    <t>-807646051</t>
  </si>
  <si>
    <t>332</t>
  </si>
  <si>
    <t>5908085020</t>
  </si>
  <si>
    <t>Ojedinělá montáž drobného kolejiva (svěrky, spony, šrouby, kroužky, vložky, podložky). Poznámka: 1. V cenách jsou započteny náklady na montáž a ošetření součástí mazivem.</t>
  </si>
  <si>
    <t>-557594942</t>
  </si>
  <si>
    <t>333</t>
  </si>
  <si>
    <t>5908087010</t>
  </si>
  <si>
    <t>Ojedinělá demontáž kolejiva (podkladnice, můstkové desky, spojky). Poznámka: 1. V cenách jsou započteny náklady na demontáž a naložení na dopravní prostředek.</t>
  </si>
  <si>
    <t>-52810396</t>
  </si>
  <si>
    <t>334</t>
  </si>
  <si>
    <t>5908087020</t>
  </si>
  <si>
    <t>Ojedinělá demontáž drobného kolejiva (svěrky, spony, šrouby, kroužky, vložky, podložky). Poznámka: 1. V cenách jsou započteny náklady na demontáž a naložení na dopravní prostředek.</t>
  </si>
  <si>
    <t>1036084050</t>
  </si>
  <si>
    <t>335</t>
  </si>
  <si>
    <t>5909005010</t>
  </si>
  <si>
    <t>Oprava lokálních závad nivelety koleje vložením regulačních podložek. Poznámka: 1. V cenách jsou započteny náklady na demontáž upevňovadel, podložení, montáž upevňovadel a ošetření součástí mazivem.</t>
  </si>
  <si>
    <t>-1399614534</t>
  </si>
  <si>
    <t>336</t>
  </si>
  <si>
    <t>5909010020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</si>
  <si>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</si>
  <si>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1155043356</t>
  </si>
  <si>
    <t>337</t>
  </si>
  <si>
    <t>5909010030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</si>
  <si>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</si>
  <si>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-906508806</t>
  </si>
  <si>
    <t>338</t>
  </si>
  <si>
    <t>5909010040</t>
  </si>
  <si>
    <t>Ojedinělé ruční podbití pražců příčných ocelových válcovaných. Poznámka: 1. V cenách jsou započteny náklady na podbití pražce oboustranně v otevřeném i zapuštěném KL, odstranění kameniva, zdvih, ruční podbití, úprava profilu KL a případná úprava snížení pod patou kolejnice.</t>
  </si>
  <si>
    <t>99845030</t>
  </si>
  <si>
    <t>339</t>
  </si>
  <si>
    <t>5909010110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</si>
  <si>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</si>
  <si>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1282146836</t>
  </si>
  <si>
    <t>340</t>
  </si>
  <si>
    <t>5909010120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</si>
  <si>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</si>
  <si>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1686815090</t>
  </si>
  <si>
    <t>341</t>
  </si>
  <si>
    <t>5909010130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</si>
  <si>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</si>
  <si>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-2029944939</t>
  </si>
  <si>
    <t>342</t>
  </si>
  <si>
    <t>5909010210</t>
  </si>
  <si>
    <t>Ojedinělé ruční podbití pražců výhybkových ocelových válcovaných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</si>
  <si>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1437714504</t>
  </si>
  <si>
    <t>343</t>
  </si>
  <si>
    <t>5909010220</t>
  </si>
  <si>
    <t>Ojedinělé ruční podbití pražců výhybkových ocelových válcovaných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</si>
  <si>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1768943203</t>
  </si>
  <si>
    <t>344</t>
  </si>
  <si>
    <t>5909010230</t>
  </si>
  <si>
    <t>Ojedinělé ruční podbití pražců výhybkových ocelových válcovaných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</si>
  <si>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878388558</t>
  </si>
  <si>
    <t>345</t>
  </si>
  <si>
    <t>5909010410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</si>
  <si>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</si>
  <si>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1443018915</t>
  </si>
  <si>
    <t>346</t>
  </si>
  <si>
    <t>5909010420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</si>
  <si>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</si>
  <si>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1743135387</t>
  </si>
  <si>
    <t>347</t>
  </si>
  <si>
    <t>5909010430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</si>
  <si>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</si>
  <si>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1847664715</t>
  </si>
  <si>
    <t>348</t>
  </si>
  <si>
    <t>5909015510</t>
  </si>
  <si>
    <t>Příplatek k cenám za podbití dvojčitých pražců</t>
  </si>
  <si>
    <t>1557193483</t>
  </si>
  <si>
    <t>349</t>
  </si>
  <si>
    <t>5909020010</t>
  </si>
  <si>
    <t>Oprava nivelety do 100 mm ručně koleje směrový posun.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</si>
  <si>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2119411403</t>
  </si>
  <si>
    <t>350</t>
  </si>
  <si>
    <t>5909020020</t>
  </si>
  <si>
    <t>Oprava nivelety do 100 mm ručně koleje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</si>
  <si>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-1290985989</t>
  </si>
  <si>
    <t>351</t>
  </si>
  <si>
    <t>5909020030</t>
  </si>
  <si>
    <t>Oprava nivelety do 100 mm ručně koleje směrový posun a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</si>
  <si>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-757231862</t>
  </si>
  <si>
    <t>352</t>
  </si>
  <si>
    <t>5909020110</t>
  </si>
  <si>
    <t>Oprava nivelety do 100 mm ručně výhybky směrový posun.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</si>
  <si>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2024708891</t>
  </si>
  <si>
    <t>353</t>
  </si>
  <si>
    <t>5909020120</t>
  </si>
  <si>
    <t>Oprava nivelety do 100 mm ručně výhybky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</si>
  <si>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-1103928866</t>
  </si>
  <si>
    <t>354</t>
  </si>
  <si>
    <t>5909020130</t>
  </si>
  <si>
    <t>Oprava nivelety do 100 mm ručně výhybky směrový posun a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</si>
  <si>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-1592074792</t>
  </si>
  <si>
    <t>355</t>
  </si>
  <si>
    <t>5909025010</t>
  </si>
  <si>
    <t>Odstranění lokálních závad koleje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</si>
  <si>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1988359812</t>
  </si>
  <si>
    <t>356</t>
  </si>
  <si>
    <t>5909025020</t>
  </si>
  <si>
    <t>Odstranění lokálních závad koleje pražce betonové. Poznámka: 1. V cenách jsou započteny náklady na odstranění lokálních závad podbitím ASP. 2. V cenách nejsou obsaženy náklady na doplnění a dodávku kameniva, úpravu KL a snížení KL pod patou kolejnice.</t>
  </si>
  <si>
    <t>717369102</t>
  </si>
  <si>
    <t>357</t>
  </si>
  <si>
    <t>5909031010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</si>
  <si>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</si>
  <si>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-2070965884</t>
  </si>
  <si>
    <t>358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</si>
  <si>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</si>
  <si>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</si>
  <si>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408119066</t>
  </si>
  <si>
    <t>359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</si>
  <si>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</si>
  <si>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</si>
  <si>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2022662761</t>
  </si>
  <si>
    <t>360</t>
  </si>
  <si>
    <t>5909035010</t>
  </si>
  <si>
    <t>Odstranění lokálních závad výhybky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</si>
  <si>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-1998386072</t>
  </si>
  <si>
    <t>361</t>
  </si>
  <si>
    <t>5909035020</t>
  </si>
  <si>
    <t>Odstranění lokálních závad výhybky pražce betonové. Poznámka: 1. V cenách jsou započteny náklady na odstranění lokálních závad podbitím ASP. 2. V cenách nejsou obsaženy náklady na doplnění a dodávku kameniva, úpravu KL a snížení KL pod patou kolejnice.</t>
  </si>
  <si>
    <t>-1322309544</t>
  </si>
  <si>
    <t>362</t>
  </si>
  <si>
    <t>5909041010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</si>
  <si>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</si>
  <si>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934611698</t>
  </si>
  <si>
    <t>Poznámka k položce:_x000d_
Rozvinutá délka výhybky</t>
  </si>
  <si>
    <t>363</t>
  </si>
  <si>
    <t>5909041020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</si>
  <si>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</si>
  <si>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-373150014</t>
  </si>
  <si>
    <t>364</t>
  </si>
  <si>
    <t>5909045010</t>
  </si>
  <si>
    <t>Hutnění kolejového lože koleje nově zřízeného nebo čistého. Poznámka: 1. V cenách jsou započteny náklady na kontinuální hutnění mezipražcových prostorů a za hlavami pražců.</t>
  </si>
  <si>
    <t>-1323251278</t>
  </si>
  <si>
    <t>365</t>
  </si>
  <si>
    <t>5909045020</t>
  </si>
  <si>
    <t>Hutnění kolejového lože koleje stávajícího. Poznámka: 1. V cenách jsou započteny náklady na kontinuální hutnění mezipražcových prostorů a za hlavami pražců.</t>
  </si>
  <si>
    <t>-911431316</t>
  </si>
  <si>
    <t>366</t>
  </si>
  <si>
    <t>5910131030</t>
  </si>
  <si>
    <t>Montáž zádržné opěrky na jazyk i opornici. Poznámka: 1. V cenách jsou započteny náklady na montáž. 2. V cenách nejsou obsaženy náklady na dodávku materiálu a vrtání otvorů.</t>
  </si>
  <si>
    <t>pár</t>
  </si>
  <si>
    <t>-523776752</t>
  </si>
  <si>
    <t>367</t>
  </si>
  <si>
    <t>5910136010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</si>
  <si>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</si>
  <si>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-108978181</t>
  </si>
  <si>
    <t>368</t>
  </si>
  <si>
    <t>5911001010</t>
  </si>
  <si>
    <t>Čištění a mazání výhybky jednoduché s úhlem odbočení 1:5,7 až 1:11 nebo 8° až 5°. Poznámka: 1. V cenách jsou započteny náklady na odstranění nečistot a nánosu maziva z výměnové části neb PHS, žlabů a odvodnění, očištění kluzných stoliček a jejich ošetření mazivem.</t>
  </si>
  <si>
    <t>-721172220</t>
  </si>
  <si>
    <t>369</t>
  </si>
  <si>
    <t>5911001020</t>
  </si>
  <si>
    <t>Čištění a mazání výhybky jednoduché s úhlem odbočení 1:12 až 1:18,5 nebo 3° až 4,5°. Poznámka: 1. V cenách jsou započteny náklady na odstranění nečistot a nánosu maziva z výměnové části neb PHS, žlabů a odvodnění, očištění kluzných stoliček a jejich ošetření mazivem.</t>
  </si>
  <si>
    <t>792152662</t>
  </si>
  <si>
    <t>370</t>
  </si>
  <si>
    <t>5911001110</t>
  </si>
  <si>
    <t>Čištění a mazání výhybky křižovatkové celé. Poznámka: 1. V cenách jsou započteny náklady na odstranění nečistot a nánosu maziva z výměnové části neb PHS, žlabů a odvodnění, očištění kluzných stoliček a jejich ošetření mazivem.</t>
  </si>
  <si>
    <t>1161820730</t>
  </si>
  <si>
    <t>371</t>
  </si>
  <si>
    <t>5911001130</t>
  </si>
  <si>
    <t>Čištění a mazání výhybky křižovatkové s pohyblivým hrotem srdcovky. Poznámka: 1. V cenách jsou započteny náklady na odstranění nečistot a nánosu maziva z výměnové části neb PHS, žlabů a odvodnění, očištění kluzných stoliček a jejich ošetření mazivem.</t>
  </si>
  <si>
    <t>-1125317360</t>
  </si>
  <si>
    <t>372</t>
  </si>
  <si>
    <t>5911003010</t>
  </si>
  <si>
    <t>Ošetření pohyblivých částí výhybky bez válečkových stoliček jednoduché 1:6 až 1:11 nebo 14° až 5°. Poznámka: 1. V cenách jsou započteny náklady na očištění kluzných stoliček a závěrů od nečistot a jejich ošetření součástí mazivem nebo antikorozním prostředkem.</t>
  </si>
  <si>
    <t>-1174892120</t>
  </si>
  <si>
    <t>373</t>
  </si>
  <si>
    <t>5911003020</t>
  </si>
  <si>
    <t>Ošetření pohyblivých částí výhybky bez válečkových stoliček jednoduché 1:12 až 1:18,5 nebo 3° až 4,5°. Poznámka: 1. V cenách jsou započteny náklady na očištění kluzných stoliček a závěrů od nečistot a jejich ošetření součástí mazivem nebo antikorozním prostředkem.</t>
  </si>
  <si>
    <t>-227679295</t>
  </si>
  <si>
    <t>374</t>
  </si>
  <si>
    <t>5911003110</t>
  </si>
  <si>
    <t>Ošetření pohyblivých částí výhybky bez válečkových stoliček jednoduché 1:6 až 1:11. Poznámka: 1. V cenách jsou započteny náklady na očištění kluzných stoliček a závěrů od nečistot a jejich ošetření součástí mazivem nebo antikorozním prostředkem.</t>
  </si>
  <si>
    <t>1898807915</t>
  </si>
  <si>
    <t>375</t>
  </si>
  <si>
    <t>5911003210</t>
  </si>
  <si>
    <t>Ošetření pohyblivých částí výhybky bez válečkových stoliček křižovatkové celá. Poznámka: 1. V cenách jsou započteny náklady na očištění kluzných stoliček a závěrů od nečistot a jejich ošetření součástí mazivem nebo antikorozním prostředkem.</t>
  </si>
  <si>
    <t>1100391390</t>
  </si>
  <si>
    <t>376</t>
  </si>
  <si>
    <t>5911003230</t>
  </si>
  <si>
    <t>Ošetření pohyblivých částí výhybky bez válečkových stoliček křižovatkové celé s PHS. Poznámka: 1. V cenách jsou započteny náklady na očištění kluzných stoliček a závěrů od nečistot a jejich ošetření součástí mazivem nebo antikorozním prostředkem.</t>
  </si>
  <si>
    <t>205314372</t>
  </si>
  <si>
    <t>377</t>
  </si>
  <si>
    <t>5911011010</t>
  </si>
  <si>
    <t>Výměna jazyků a opornic výhybky jednoduché s jedním hákovým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</si>
  <si>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-1737792777</t>
  </si>
  <si>
    <t>Poznámka k položce:_x000d_
Délka jazyků + opornic=m</t>
  </si>
  <si>
    <t>378</t>
  </si>
  <si>
    <t>5911011020</t>
  </si>
  <si>
    <t>Výměna jazyků a opornic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</si>
  <si>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1339707338</t>
  </si>
  <si>
    <t>379</t>
  </si>
  <si>
    <t>5911011030</t>
  </si>
  <si>
    <t>Výměna jazyků a opornic výhybky jednoduché s jedním hákovým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</si>
  <si>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2137257870</t>
  </si>
  <si>
    <t>380</t>
  </si>
  <si>
    <t>5911013010</t>
  </si>
  <si>
    <t>Výměna jazyka a opornice výhybky jednoduché s jedním hákovým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</si>
  <si>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403862965</t>
  </si>
  <si>
    <t>381</t>
  </si>
  <si>
    <t>5911013020</t>
  </si>
  <si>
    <t>Výměna jazyka a opornice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</si>
  <si>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999166052</t>
  </si>
  <si>
    <t>382</t>
  </si>
  <si>
    <t>5911013030</t>
  </si>
  <si>
    <t>Výměna jazyka a opornice výhybky jednoduché s jedním hákovým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</si>
  <si>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-1067399173</t>
  </si>
  <si>
    <t>383</t>
  </si>
  <si>
    <t>5911013040</t>
  </si>
  <si>
    <t>Výměna jazyka a opornice výhybky jednoduché s jedním hákovým závěrem soustavy A.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</si>
  <si>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1538607660</t>
  </si>
  <si>
    <t>384</t>
  </si>
  <si>
    <t>5911015010</t>
  </si>
  <si>
    <t>Výměna jazyka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</si>
  <si>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-928114570</t>
  </si>
  <si>
    <t>Poznámka k položce:_x000d_
Délka jazyka=m</t>
  </si>
  <si>
    <t>385</t>
  </si>
  <si>
    <t>5911015020</t>
  </si>
  <si>
    <t>Výměna jazyka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</si>
  <si>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367979584</t>
  </si>
  <si>
    <t>386</t>
  </si>
  <si>
    <t>5911015030</t>
  </si>
  <si>
    <t>Výměna jazyka výhybky jednoduché s jedním hákovým závěrem soustavy T.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</si>
  <si>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1333031688</t>
  </si>
  <si>
    <t>387</t>
  </si>
  <si>
    <t>5911015040</t>
  </si>
  <si>
    <t>Výměna jazyka výhybky jednoduché s jedním hákovým závěrem soustavy A.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</si>
  <si>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-723534401</t>
  </si>
  <si>
    <t>388</t>
  </si>
  <si>
    <t>5911017010</t>
  </si>
  <si>
    <t>Výměna opornice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</si>
  <si>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-786661225</t>
  </si>
  <si>
    <t>Poznámka k položce:_x000d_
Délka opornice=m</t>
  </si>
  <si>
    <t>389</t>
  </si>
  <si>
    <t>5911017020</t>
  </si>
  <si>
    <t>Výměna opornice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</si>
  <si>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2087312281</t>
  </si>
  <si>
    <t>390</t>
  </si>
  <si>
    <t>5911017030</t>
  </si>
  <si>
    <t>Výměna opornice výhybky jednoduché s jedním hákovým závěrem soustavy T.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</si>
  <si>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1715922118</t>
  </si>
  <si>
    <t>391</t>
  </si>
  <si>
    <t>5911017040</t>
  </si>
  <si>
    <t>Výměna opornice výhybky jednoduché s jedním hákovým závěrem soustavy A.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</si>
  <si>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-1114664679</t>
  </si>
  <si>
    <t>392</t>
  </si>
  <si>
    <t>5911021010</t>
  </si>
  <si>
    <t>Výměna jazyka a opornice výhybky jednoduché s dvěma hákovými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</si>
  <si>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1515221051</t>
  </si>
  <si>
    <t>Poznámka k položce:_x000d_
Délka jazyka + opornice=m</t>
  </si>
  <si>
    <t>393</t>
  </si>
  <si>
    <t>5911021020</t>
  </si>
  <si>
    <t>Výměna jazyka a opornice výhybky jednoduché s dvěma hákovými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</si>
  <si>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541788531</t>
  </si>
  <si>
    <t>394</t>
  </si>
  <si>
    <t>5911025020</t>
  </si>
  <si>
    <t>Výměna opornice výhybky jednoduché s dvěma hákovými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</si>
  <si>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-1227842863</t>
  </si>
  <si>
    <t>395</t>
  </si>
  <si>
    <t>5911027010</t>
  </si>
  <si>
    <t>Výměna jazyků a opornic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</si>
  <si>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-1774017259</t>
  </si>
  <si>
    <t>396</t>
  </si>
  <si>
    <t>5911027030</t>
  </si>
  <si>
    <t>Výměna jazyků a opornic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</si>
  <si>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690640796</t>
  </si>
  <si>
    <t>397</t>
  </si>
  <si>
    <t>5911029010</t>
  </si>
  <si>
    <t>Výměna jazyka a opornice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</si>
  <si>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-1057229703</t>
  </si>
  <si>
    <t>398</t>
  </si>
  <si>
    <t>5911029030</t>
  </si>
  <si>
    <t>Výměna jazyka 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</si>
  <si>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-1150698974</t>
  </si>
  <si>
    <t>399</t>
  </si>
  <si>
    <t>5911031010</t>
  </si>
  <si>
    <t>Výměna jazyka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</si>
  <si>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2096370039</t>
  </si>
  <si>
    <t>400</t>
  </si>
  <si>
    <t>5911035010</t>
  </si>
  <si>
    <t>Výměna jazyků a opornic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</si>
  <si>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620998572</t>
  </si>
  <si>
    <t>401</t>
  </si>
  <si>
    <t>5911035030</t>
  </si>
  <si>
    <t>Výměna jazyků a opornic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</si>
  <si>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-1288952097</t>
  </si>
  <si>
    <t>402</t>
  </si>
  <si>
    <t>5911037010</t>
  </si>
  <si>
    <t>Výměna jazyka a opornice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</si>
  <si>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477651053</t>
  </si>
  <si>
    <t>403</t>
  </si>
  <si>
    <t>5911037030</t>
  </si>
  <si>
    <t>Výměna jazyka a opornice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</si>
  <si>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1344771171</t>
  </si>
  <si>
    <t>404</t>
  </si>
  <si>
    <t>5911039010</t>
  </si>
  <si>
    <t>Výměna jazyka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</si>
  <si>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-1943535818</t>
  </si>
  <si>
    <t>405</t>
  </si>
  <si>
    <t>5911041010</t>
  </si>
  <si>
    <t>Výměna opornice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</si>
  <si>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-1634159900</t>
  </si>
  <si>
    <t>406</t>
  </si>
  <si>
    <t>5911043010</t>
  </si>
  <si>
    <t>Výměna jazyků a opornic výhybky jednoduché s třemi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</si>
  <si>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-1002256174</t>
  </si>
  <si>
    <t>407</t>
  </si>
  <si>
    <t>5911045010</t>
  </si>
  <si>
    <t>Výměna jazyka a opornice výhybky jednoduché s třemi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</si>
  <si>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-825240456</t>
  </si>
  <si>
    <t>408</t>
  </si>
  <si>
    <t>5911060010</t>
  </si>
  <si>
    <t>Výměna výhybkové kolejnice přímé tv. UIC60.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</si>
  <si>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1172359597</t>
  </si>
  <si>
    <t>Poznámka k položce:_x000d_
Metr kolejnice=metr</t>
  </si>
  <si>
    <t>409</t>
  </si>
  <si>
    <t>5911060020</t>
  </si>
  <si>
    <t>Výměna výhybkové kolejnice přímé tv. R65.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</si>
  <si>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-1692017179</t>
  </si>
  <si>
    <t>410</t>
  </si>
  <si>
    <t>5911060030</t>
  </si>
  <si>
    <t>Výměna výhybkové kolejnice přímé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</si>
  <si>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-905602629</t>
  </si>
  <si>
    <t>411</t>
  </si>
  <si>
    <t>5911060120</t>
  </si>
  <si>
    <t>Výměna výhybkové kolejnice ohnuté tv. R65.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</si>
  <si>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1025914628</t>
  </si>
  <si>
    <t>412</t>
  </si>
  <si>
    <t>5911060130</t>
  </si>
  <si>
    <t>Výměna výhybkové kolejnice ohnuté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</si>
  <si>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-121739948</t>
  </si>
  <si>
    <t>413</t>
  </si>
  <si>
    <t>5911113010</t>
  </si>
  <si>
    <t>Výměna srdcovky jednoduché montované z kolejnic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</si>
  <si>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t</t>
  </si>
  <si>
    <t>-1778740856</t>
  </si>
  <si>
    <t>Poznámka k položce:_x000d_
Hmotnost srdcovky=t</t>
  </si>
  <si>
    <t>414</t>
  </si>
  <si>
    <t>5911113020</t>
  </si>
  <si>
    <t>Výměna srdcovky jednoduché montované z kolejnic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</si>
  <si>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505063970</t>
  </si>
  <si>
    <t>415</t>
  </si>
  <si>
    <t>5911113030</t>
  </si>
  <si>
    <t>Výměna srdcovky jednoduché montované z kolejnic soustavy T.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</si>
  <si>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510579807</t>
  </si>
  <si>
    <t>416</t>
  </si>
  <si>
    <t>5911113040</t>
  </si>
  <si>
    <t>Výměna srdcovky jednoduché montované z kolejnic soustavy A.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</si>
  <si>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-438457641</t>
  </si>
  <si>
    <t>417</t>
  </si>
  <si>
    <t>5911113110</t>
  </si>
  <si>
    <t>Výměna srdcovky jednoduché svařované (SK) soustavy UIC60.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</si>
  <si>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-1732695420</t>
  </si>
  <si>
    <t>418</t>
  </si>
  <si>
    <t>5911113120</t>
  </si>
  <si>
    <t>Výměna srdcovky jednoduché svařované (SK)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</si>
  <si>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1965408454</t>
  </si>
  <si>
    <t>419</t>
  </si>
  <si>
    <t>5911113130</t>
  </si>
  <si>
    <t>Výměna srdcovky jednoduché svařované (SK)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</si>
  <si>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-736454221</t>
  </si>
  <si>
    <t>420</t>
  </si>
  <si>
    <t>5911113210</t>
  </si>
  <si>
    <t>Výměna srdcovky jednoduché z částmi z odlévané oceli (ZMB) soustavy UIC60.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</si>
  <si>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-2074560701</t>
  </si>
  <si>
    <t>421</t>
  </si>
  <si>
    <t>5911113310</t>
  </si>
  <si>
    <t>Výměna srdcovky jednoduché lité (ZPT) soustavy UIC60 za stejný typ bez výměny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</si>
  <si>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-835761769</t>
  </si>
  <si>
    <t>422</t>
  </si>
  <si>
    <t>5911113320</t>
  </si>
  <si>
    <t>Výměna srdcovky jednoduché lité (ZPT) soustavy UIC60 za jiný typ včetně výměny sady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</si>
  <si>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1483263267</t>
  </si>
  <si>
    <t>423</t>
  </si>
  <si>
    <t>5911117010</t>
  </si>
  <si>
    <t>Výměna přídržnice srdcovky jednoduché typ Kn60 přímé soustavy UIC60. Poznámka: 1. V cenách jsou započteny náklady na výměnu přídržnice, vymezení šíře žlábku a ošetření součástí mazivem. 2. V cenách nejsou obsaženy náklady na dodávku dílu.</t>
  </si>
  <si>
    <t>1132019867</t>
  </si>
  <si>
    <t>Poznámka k položce:_x000d_
Délka přídržnice=m;Metr přídržnice=m</t>
  </si>
  <si>
    <t>424</t>
  </si>
  <si>
    <t>5911117020</t>
  </si>
  <si>
    <t>Výměna přídržnice srdcovky jednoduché typ Kn60 přímé soustavy R65. Poznámka: 1. V cenách jsou započteny náklady na výměnu přídržnice, vymezení šíře žlábku a ošetření součástí mazivem. 2. V cenách nejsou obsaženy náklady na dodávku dílu.</t>
  </si>
  <si>
    <t>1994605355</t>
  </si>
  <si>
    <t>425</t>
  </si>
  <si>
    <t>5911117030</t>
  </si>
  <si>
    <t>Výměna přídržnice srdcovky jednoduché typ Kn60 přímé soustavy S49. Poznámka: 1. V cenách jsou započteny náklady na výměnu přídržnice, vymezení šíře žlábku a ošetření součástí mazivem. 2. V cenách nejsou obsaženy náklady na dodávku dílu.</t>
  </si>
  <si>
    <t>-424591551</t>
  </si>
  <si>
    <t>426</t>
  </si>
  <si>
    <t>5911117040</t>
  </si>
  <si>
    <t>Výměna přídržnice srdcovky jednoduché typ Kn60 přímé soustavy T. Poznámka: 1. V cenách jsou započteny náklady na výměnu přídržnice, vymezení šíře žlábku a ošetření součástí mazivem. 2. V cenách nejsou obsaženy náklady na dodávku dílu.</t>
  </si>
  <si>
    <t>1182390600</t>
  </si>
  <si>
    <t>427</t>
  </si>
  <si>
    <t>5911117130</t>
  </si>
  <si>
    <t>Výměna přídržnice srdcovky jednoduché typ Kn60 ohnuté soustavy S49. Poznámka: 1. V cenách jsou započteny náklady na výměnu přídržnice, vymezení šíře žlábku a ošetření součástí mazivem. 2. V cenách nejsou obsaženy náklady na dodávku dílu.</t>
  </si>
  <si>
    <t>-1225494638</t>
  </si>
  <si>
    <t>428</t>
  </si>
  <si>
    <t>5911117230</t>
  </si>
  <si>
    <t>Výměna přídržnice srdcovky jednoduché typ obrácené T (plech) přímé soustavy T. Poznámka: 1. V cenách jsou započteny náklady na výměnu přídržnice, vymezení šíře žlábku a ošetření součástí mazivem. 2. V cenách nejsou obsaženy náklady na dodávku dílu.</t>
  </si>
  <si>
    <t>-1278192108</t>
  </si>
  <si>
    <t>429</t>
  </si>
  <si>
    <t>5911119030</t>
  </si>
  <si>
    <t>Oprava šíře žlábku přídržnice srdcovky jednoduché typ Kn60 soustavy S49. Poznámka: 1. V cenách jsou započteny náklady na vymezení žlábku podložením, navařením nebo obroušením a ošetření součástí mazivem. 2. V cenách nejsou obsaženy náklady na dodávku materiálu.</t>
  </si>
  <si>
    <t>-176255126</t>
  </si>
  <si>
    <t>Poznámka k položce:_x000d_
Metr přídržnice=m</t>
  </si>
  <si>
    <t>430</t>
  </si>
  <si>
    <t>5911119130</t>
  </si>
  <si>
    <t>Oprava šíře žlábku přídržnice srdcovky jednoduché typ obrácené T soustavy T. Poznámka: 1. V cenách jsou započteny náklady na vymezení žlábku podložením, navařením nebo obroušením a ošetření součástí mazivem. 2. V cenách nejsou obsaženy náklady na dodávku materiálu.</t>
  </si>
  <si>
    <t>-340922130</t>
  </si>
  <si>
    <t>431</t>
  </si>
  <si>
    <t>5911119140</t>
  </si>
  <si>
    <t>Oprava šíře žlábku přídržnice srdcovky jednoduché typ obrácené T soustavy A. Poznámka: 1. V cenách jsou započteny náklady na vymezení žlábku podložením, navařením nebo obroušením a ošetření součástí mazivem. 2. V cenách nejsou obsaženy náklady na dodávku materiálu.</t>
  </si>
  <si>
    <t>-160908323</t>
  </si>
  <si>
    <t>432</t>
  </si>
  <si>
    <t>5911121010</t>
  </si>
  <si>
    <t>Výměna kolejnice u přídržnice typ Kn60 přímá soustavy UIC60.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</si>
  <si>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-1681361516</t>
  </si>
  <si>
    <t>Poznámka k položce:_x000d_
Délka kolejnice=m;Metr přídržnice=m</t>
  </si>
  <si>
    <t>433</t>
  </si>
  <si>
    <t>5911121020</t>
  </si>
  <si>
    <t>Výměna kolejnice u přídržnice typ Kn60 přímá soustavy R65.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</si>
  <si>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-245977950</t>
  </si>
  <si>
    <t>434</t>
  </si>
  <si>
    <t>5911121030</t>
  </si>
  <si>
    <t>Výměna kolejnice u přídržnice typ Kn60 přímá soustavy S49.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</si>
  <si>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-980941466</t>
  </si>
  <si>
    <t>435</t>
  </si>
  <si>
    <t>5911121040</t>
  </si>
  <si>
    <t>Výměna kolejnice u přídržnice typ Kn60 přímá soustavy T.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</si>
  <si>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-1278949810</t>
  </si>
  <si>
    <t>436</t>
  </si>
  <si>
    <t>5911129310</t>
  </si>
  <si>
    <t>Výměna součástí srdcovky jednoduché montované z kolejnic křídlová kolejnice soustavy R65. Poznámka: 1. V cenách jsou započteny náklady na montáž nebo demontáž prozatímních styků, demontáž upevňovadel, výměnu součásti, vymezení šířky žlábku montáž upevňovadel a ošetření součástí mazivem. 2. V cenách nejsou obsaženy náklady na dodávku materiálu, dělení kolejnic, zřízení svaru, demontáž a montáž styků.</t>
  </si>
  <si>
    <t>-1280234989</t>
  </si>
  <si>
    <t>Poznámka k položce:_x000d_
Díl=kus Kolejnice=kus</t>
  </si>
  <si>
    <t>437</t>
  </si>
  <si>
    <t>5911129320</t>
  </si>
  <si>
    <t>Výměna součástí srdcovky jednoduché montované z kolejnic křídlová kolejnice soustavy S49. Poznámka: 1. V cenách jsou započteny náklady na montáž nebo demontáž prozatímních styků, demontáž upevňovadel, výměnu součásti, vymezení šířky žlábku montáž upevňovadel a ošetření součástí mazivem. 2. V cenách nejsou obsaženy náklady na dodávku materiálu, dělení kolejnic, zřízení svaru, demontáž a montáž styků.</t>
  </si>
  <si>
    <t>-38399847</t>
  </si>
  <si>
    <t>438</t>
  </si>
  <si>
    <t>5911129330</t>
  </si>
  <si>
    <t>Výměna součástí srdcovky jednoduché montované z kolejnic křídlová kolejnice soustavy T. Poznámka: 1. V cenách jsou započteny náklady na montáž nebo demontáž prozatímních styků, demontáž upevňovadel, výměnu součásti, vymezení šířky žlábku montáž upevňovadel a ošetření součástí mazivem. 2. V cenách nejsou obsaženy náklady na dodávku materiálu, dělení kolejnic, zřízení svaru, demontáž a montáž styků.</t>
  </si>
  <si>
    <t>-1507021821</t>
  </si>
  <si>
    <t>439</t>
  </si>
  <si>
    <t>5911131110</t>
  </si>
  <si>
    <t>Výměna jazyků vnějších i vnitřních a opornic vnějších i vnitřních výhybky křižovatkové s PHS a hákovými závěry soustavy R65. Poznámka: 1. V cenách jsou započteny náklady na montáž a demontáž prozatímních styků, demontáž upevňovadel, závěrů a dílů, výměnu dílů, montáž upevňovadel a závěrů, seřízení chodu výhybky, provedení západkové zkoušky a ošetření součástí mazivem. 2. V cenách nejsou obsaženy náklady na dodávku materiálu, demontáž a montáž styku nebo dělení a svaření kolejnic.Část výhybky a nebo část b</t>
  </si>
  <si>
    <t>1961986758</t>
  </si>
  <si>
    <t>Poznámka k položce:_x000d_
Délka jazyků a opornic=m</t>
  </si>
  <si>
    <t>440</t>
  </si>
  <si>
    <t>5911275010</t>
  </si>
  <si>
    <t>Výměna kluzné stoličky pražce betonové soustavy UIC60. Poznámka: 1. V cenách jsou započteny náklady na demontáž, výměnu, montáž stoličky a ošetření součástí mazivem. 2. V cenách nejsou obsaženy náklady na dodávku materiálu.</t>
  </si>
  <si>
    <t>380854076</t>
  </si>
  <si>
    <t>Poznámka k položce:_x000d_
Stolička=kus</t>
  </si>
  <si>
    <t>441</t>
  </si>
  <si>
    <t>5911275030</t>
  </si>
  <si>
    <t>Výměna kluzné stoličky pražce betonové soustavy S49. Poznámka: 1. V cenách jsou započteny náklady na demontáž, výměnu, montáž stoličky a ošetření součástí mazivem. 2. V cenách nejsou obsaženy náklady na dodávku materiálu.</t>
  </si>
  <si>
    <t>549071325</t>
  </si>
  <si>
    <t>442</t>
  </si>
  <si>
    <t>5911285010</t>
  </si>
  <si>
    <t>Výměna podkladnice ve výhybce pražce dřevěné soustavy UIC60. Poznámka: 1. V cenách jsou započteny náklady na demontáž, úpravu úložné plochy, ošetření impregnací, výměnu a montáž dílu a ošetření součástí mazivem. 2. V cenách nejsou obsaženy náklady na dodávku materiálu.</t>
  </si>
  <si>
    <t>-2133300635</t>
  </si>
  <si>
    <t>443</t>
  </si>
  <si>
    <t>5911285020</t>
  </si>
  <si>
    <t>Výměna podkladnice ve výhybce pražce dřevěné soustavy R65. Poznámka: 1. V cenách jsou započteny náklady na demontáž, úpravu úložné plochy, ošetření impregnací, výměnu a montáž dílu a ošetření součástí mazivem. 2. V cenách nejsou obsaženy náklady na dodávku materiálu.</t>
  </si>
  <si>
    <t>566087001</t>
  </si>
  <si>
    <t>444</t>
  </si>
  <si>
    <t>5911285030</t>
  </si>
  <si>
    <t>Výměna podkladnice ve výhybce pražce dřevěné soustavy S49. Poznámka: 1. V cenách jsou započteny náklady na demontáž, úpravu úložné plochy, ošetření impregnací, výměnu a montáž dílu a ošetření součástí mazivem. 2. V cenách nejsou obsaženy náklady na dodávku materiálu.</t>
  </si>
  <si>
    <t>1373337803</t>
  </si>
  <si>
    <t>445</t>
  </si>
  <si>
    <t>5911285040</t>
  </si>
  <si>
    <t>Výměna podkladnice ve výhybce pražce dřevěné soustavy T. Poznámka: 1. V cenách jsou započteny náklady na demontáž, úpravu úložné plochy, ošetření impregnací, výměnu a montáž dílu a ošetření součástí mazivem. 2. V cenách nejsou obsaženy náklady na dodávku materiálu.</t>
  </si>
  <si>
    <t>-1245476674</t>
  </si>
  <si>
    <t>446</t>
  </si>
  <si>
    <t>5911285050</t>
  </si>
  <si>
    <t>Výměna podkladnice ve výhybce pražce dřevěné soustavy A. Poznámka: 1. V cenách jsou započteny náklady na demontáž, úpravu úložné plochy, ošetření impregnací, výměnu a montáž dílu a ošetření součástí mazivem. 2. V cenách nejsou obsaženy náklady na dodávku materiálu.</t>
  </si>
  <si>
    <t>160112839</t>
  </si>
  <si>
    <t>447</t>
  </si>
  <si>
    <t>5911287010</t>
  </si>
  <si>
    <t>Výměna podkladnice ve výhybce pražce betonové soustavy UIC60. Poznámka: 1. V cenách jsou započteny náklady na demontáž, výměnu a montáž dílu a ošetření součástí mazivem. 2. V cenách nejsou obsaženy náklady na dodávku materiálu.</t>
  </si>
  <si>
    <t>-471511191</t>
  </si>
  <si>
    <t>448</t>
  </si>
  <si>
    <t>5911287030</t>
  </si>
  <si>
    <t>Výměna podkladnice ve výhybce pražce betonové soustavy S49. Poznámka: 1. V cenách jsou započteny náklady na demontáž, výměnu a montáž dílu a ošetření součástí mazivem. 2. V cenách nejsou obsaženy náklady na dodávku materiálu.</t>
  </si>
  <si>
    <t>197509717</t>
  </si>
  <si>
    <t>449</t>
  </si>
  <si>
    <t>5911289010</t>
  </si>
  <si>
    <t>Demontáž podkladnice ve výhybce na pražcích dřevěných soustavy UIC60. Poznámka: 1. V cenách jsou započteny náklady na demontáž a naložení na dopravní prostředek.</t>
  </si>
  <si>
    <t>-305907164</t>
  </si>
  <si>
    <t>450</t>
  </si>
  <si>
    <t>5911289020</t>
  </si>
  <si>
    <t>Demontáž podkladnice ve výhybce na pražcích dřevěných soustavy R65. Poznámka: 1. V cenách jsou započteny náklady na demontáž a naložení na dopravní prostředek.</t>
  </si>
  <si>
    <t>-879402394</t>
  </si>
  <si>
    <t>451</t>
  </si>
  <si>
    <t>5911289030</t>
  </si>
  <si>
    <t>Demontáž podkladnice ve výhybce na pražcích dřevěných soustavy S49. Poznámka: 1. V cenách jsou započteny náklady na demontáž a naložení na dopravní prostředek.</t>
  </si>
  <si>
    <t>-1959586994</t>
  </si>
  <si>
    <t>452</t>
  </si>
  <si>
    <t>5911289040</t>
  </si>
  <si>
    <t>Demontáž podkladnice ve výhybce na pražcích dřevěných soustavy T. Poznámka: 1. V cenách jsou započteny náklady na demontáž a naložení na dopravní prostředek.</t>
  </si>
  <si>
    <t>-852370359</t>
  </si>
  <si>
    <t>453</t>
  </si>
  <si>
    <t>5911291010</t>
  </si>
  <si>
    <t>Demontáž podkladnice ve výhybce na pražcích betonových soustavy UIC60. Poznámka: 1. V cenách jsou započteny náklady na demontáž a naložení na dopravní prostředek.</t>
  </si>
  <si>
    <t>-1849563198</t>
  </si>
  <si>
    <t>454</t>
  </si>
  <si>
    <t>5911293010</t>
  </si>
  <si>
    <t>Montáž podkladnice ve výhybce pražce dřevěné soustavy UIC60. Poznámka: 1. V cenách jsou započteny náklady na úpravu úložné plochy, ošetření impregnací, montáž dílu a ošetření mazacím prostředkem2. V cenách nejsou obsaženy náklady na dodávku materiálu.</t>
  </si>
  <si>
    <t>-716248572</t>
  </si>
  <si>
    <t>455</t>
  </si>
  <si>
    <t>5911293020</t>
  </si>
  <si>
    <t>Montáž podkladnice ve výhybce pražce dřevěné soustavy R65. Poznámka: 1. V cenách jsou započteny náklady na úpravu úložné plochy, ošetření impregnací, montáž dílu a ošetření mazacím prostředkem2. V cenách nejsou obsaženy náklady na dodávku materiálu.</t>
  </si>
  <si>
    <t>640761923</t>
  </si>
  <si>
    <t>456</t>
  </si>
  <si>
    <t>5911293030</t>
  </si>
  <si>
    <t>Montáž podkladnice ve výhybce pražce dřevěné soustavy S49. Poznámka: 1. V cenách jsou započteny náklady na úpravu úložné plochy, ošetření impregnací, montáž dílu a ošetření mazacím prostředkem2. V cenách nejsou obsaženy náklady na dodávku materiálu.</t>
  </si>
  <si>
    <t>-574633549</t>
  </si>
  <si>
    <t>457</t>
  </si>
  <si>
    <t>5911303020</t>
  </si>
  <si>
    <t>Oprava rozchodu ve výhybce přebitím podkladnic soustavy R65.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</si>
  <si>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1607246206</t>
  </si>
  <si>
    <t>Poznámka k položce:_x000d_
Díl=kus</t>
  </si>
  <si>
    <t>458</t>
  </si>
  <si>
    <t>5911303030</t>
  </si>
  <si>
    <t>Oprava rozchodu ve výhybce přebitím podkladnic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</si>
  <si>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-842316145</t>
  </si>
  <si>
    <t>459</t>
  </si>
  <si>
    <t>5911303040</t>
  </si>
  <si>
    <t>Oprava rozchodu ve výhybce přebitím podkladnic soustavy T.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</si>
  <si>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-2109288237</t>
  </si>
  <si>
    <t>460</t>
  </si>
  <si>
    <t>5911305010</t>
  </si>
  <si>
    <t>Oprava a seřízení výměnové části výhybky jednoduché s hákovým závěrem pérové jazyky jednozávěrové soustavy R65.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</si>
  <si>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1472483691</t>
  </si>
  <si>
    <t>Poznámka k položce:_x000d_
Výměnová část=kus</t>
  </si>
  <si>
    <t>461</t>
  </si>
  <si>
    <t>5911305020</t>
  </si>
  <si>
    <t>Oprava a seřízení výměnové části výhybky jednoduché s hákovým závěrem pérové jazyky jednozávěrové soustavy S49.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</si>
  <si>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1859046049</t>
  </si>
  <si>
    <t>462</t>
  </si>
  <si>
    <t>5911305030</t>
  </si>
  <si>
    <t>Oprava a seřízení výměnové části výhybky jednoduché s hákovým závěrem pérové jazyky jednozávěrové soustavy T.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</si>
  <si>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-1660154110</t>
  </si>
  <si>
    <t>463</t>
  </si>
  <si>
    <t>5911305110</t>
  </si>
  <si>
    <t>Oprava a seřízení výměnové části výhybky jednoduché s hákovým závěrem pérové jazyky dvouzávěrové soustavy R65.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</si>
  <si>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-249952363</t>
  </si>
  <si>
    <t>464</t>
  </si>
  <si>
    <t>5911309010</t>
  </si>
  <si>
    <t>Demontáž hákového závěru výhybky jednoduché jednozávěrové soustavy R65. Poznámka: 1. V cenách jsou započteny náklady na demontáž závěru a naložení na dopravní prostředek.</t>
  </si>
  <si>
    <t>-1550079424</t>
  </si>
  <si>
    <t>Poznámka k položce:_x000d_
Závěr=kus</t>
  </si>
  <si>
    <t>465</t>
  </si>
  <si>
    <t>5911309020</t>
  </si>
  <si>
    <t>Demontáž hákového závěru výhybky jednoduché jednozávěrové soustavy S49. Poznámka: 1. V cenách jsou započteny náklady na demontáž závěru a naložení na dopravní prostředek.</t>
  </si>
  <si>
    <t>-818795971</t>
  </si>
  <si>
    <t>466</t>
  </si>
  <si>
    <t>5911311010</t>
  </si>
  <si>
    <t>Montáž hákového závěru výhybky jednoduché jednozávěrové soustavy R65.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</si>
  <si>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146038783</t>
  </si>
  <si>
    <t>467</t>
  </si>
  <si>
    <t>5911629040</t>
  </si>
  <si>
    <t>Montáž jednoduché výhybky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</si>
  <si>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1709274586</t>
  </si>
  <si>
    <t>468</t>
  </si>
  <si>
    <t>5911641030</t>
  </si>
  <si>
    <t>Montáž jednoduché výhybky v ose koleje dřevěné pražce soustavy R65.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</si>
  <si>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-1793780037</t>
  </si>
  <si>
    <t>469</t>
  </si>
  <si>
    <t>5911641040</t>
  </si>
  <si>
    <t>Montáž jednoduché výhybky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</si>
  <si>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604124578</t>
  </si>
  <si>
    <t>470</t>
  </si>
  <si>
    <t>5911643040</t>
  </si>
  <si>
    <t>Montáž jednoduché výhybky v kombinaci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</si>
  <si>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1752180791</t>
  </si>
  <si>
    <t>471</t>
  </si>
  <si>
    <t>5911647040</t>
  </si>
  <si>
    <t>Montáž dvojité kolejové spojky v ose koleje dřevěné pražce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</si>
  <si>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-1598938844</t>
  </si>
  <si>
    <t>472</t>
  </si>
  <si>
    <t>5911655030</t>
  </si>
  <si>
    <t>Demontáž jednoduché výhybky na úložišti dřevěné pražce soustavy R65. Poznámka: 1. V cenách jsou započteny náklady na demontáž do součástí, manipulaci, naložení na dopravní prostředek a uložení vyzískaného materiálu na úložišti.</t>
  </si>
  <si>
    <t>1487454287</t>
  </si>
  <si>
    <t>473</t>
  </si>
  <si>
    <t>5911655040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</si>
  <si>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</si>
  <si>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-1539659020</t>
  </si>
  <si>
    <t>474</t>
  </si>
  <si>
    <t>5911655050</t>
  </si>
  <si>
    <t>Demontáž jednoduché výhybky na úložišti dřevěné pražce soustavy T. Poznámka: 1. V cenách jsou započteny náklady na demontáž do součástí, manipulaci, naložení na dopravní prostředek a uložení vyzískaného materiálu na úložišti.</t>
  </si>
  <si>
    <t>848281454</t>
  </si>
  <si>
    <t>475</t>
  </si>
  <si>
    <t>5911655220</t>
  </si>
  <si>
    <t>Demontáž jednoduché výhybky na úložišti ocelové pražce válcované soustavy A. Poznámka: 1. V cenách jsou započteny náklady na demontáž do součástí, manipulaci, naložení na dopravní prostředek a uložení vyzískaného materiálu na úložišti.</t>
  </si>
  <si>
    <t>652952753</t>
  </si>
  <si>
    <t>476</t>
  </si>
  <si>
    <t>5911665040</t>
  </si>
  <si>
    <t>Demontáž dvojité kolejové spojky na úložišti dřevěné pražce soustavy S49. Poznámka: 1. V cenách jsou započteny náklady na demontáž do součástí, manipulaci, naložení na dopravní prostředek a uložení vyzískaného materiálu na úložišti.</t>
  </si>
  <si>
    <t>1726417424</t>
  </si>
  <si>
    <t>Poznámka k položce:_x000d_
Délka spojky=m</t>
  </si>
  <si>
    <t>477</t>
  </si>
  <si>
    <t>5911671040</t>
  </si>
  <si>
    <t>Příplatek za demontáž v ose koleje výhybky jednoduché pražce dřevěné soustavy S49. Poznámka: 1. V cenách jsou započteny náklady za obtížnost demontáže v ose koleje.</t>
  </si>
  <si>
    <t>-589547752</t>
  </si>
  <si>
    <t>478</t>
  </si>
  <si>
    <t>5911671240</t>
  </si>
  <si>
    <t>Příplatek za demontáž v ose koleje dvojité kolejové spojky pražce dřevěné soustavy S49. Poznámka: 1. V cenách jsou započteny náklady za obtížnost demontáže v ose koleje.</t>
  </si>
  <si>
    <t>-729093907</t>
  </si>
  <si>
    <t>Poznámka k položce:_x000d_
Rozvinutá délka konstrukce=m</t>
  </si>
  <si>
    <t>479</t>
  </si>
  <si>
    <t>5913010010</t>
  </si>
  <si>
    <t>Oprava závěrné zídky železničního přejezdu vyrovnání podkladní vrstvy do 5 cm.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</si>
  <si>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1447753547</t>
  </si>
  <si>
    <t>480</t>
  </si>
  <si>
    <t>5913010020</t>
  </si>
  <si>
    <t>Oprava závěrné zídky železničního přejezdu vyrovnání podkladní vrstvy přes 5 cm.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</si>
  <si>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927959893</t>
  </si>
  <si>
    <t>481</t>
  </si>
  <si>
    <t>5913015110</t>
  </si>
  <si>
    <t>Oprava povrchu závěrné zídky přejezdové konstrukce celopryžové. Poznámka: 1. V cenách jsou započteny náklady na opravu místa, vyplnění a případné vytvrzení a zabroušení. 2. V cenách nejsou obsaženy náklady na dodávku materiálu.</t>
  </si>
  <si>
    <t>cm2</t>
  </si>
  <si>
    <t>353007788</t>
  </si>
  <si>
    <t>482</t>
  </si>
  <si>
    <t>5913015120</t>
  </si>
  <si>
    <t>Oprava povrchu závěrné zídky přejezdové konstrukce betonové. Poznámka: 1. V cenách jsou započteny náklady na opravu místa, vyplnění a případné vytvrzení a zabroušení. 2. V cenách nejsou obsaženy náklady na dodávku materiálu.</t>
  </si>
  <si>
    <t>-1080843875</t>
  </si>
  <si>
    <t>483</t>
  </si>
  <si>
    <t>5913020010</t>
  </si>
  <si>
    <t>Výměna dílů přejezdu celopryžového v koleji vnější panel. Poznámka: 1. V cenách jsou započteny náklady na demontáž, výměnu, montáž dílů a jejich případné naložení na dopravní prostředek. 2. V cenách nejsou obsaženy náklady na dodávku materiálu.</t>
  </si>
  <si>
    <t>-1584643633</t>
  </si>
  <si>
    <t>484</t>
  </si>
  <si>
    <t>5913020020</t>
  </si>
  <si>
    <t>Výměna dílů přejezdu celopryžového v koleji vnitřní panel. Poznámka: 1. V cenách jsou započteny náklady na demontáž, výměnu, montáž dílů a jejich případné naložení na dopravní prostředek. 2. V cenách nejsou obsaženy náklady na dodávku materiálu.</t>
  </si>
  <si>
    <t>818467120</t>
  </si>
  <si>
    <t>485</t>
  </si>
  <si>
    <t>5913025010</t>
  </si>
  <si>
    <t>Demontáž dílů přejezdu celopryžového v koleji vnější panel. Poznámka: 1. V cenách jsou započteny náklady na demontáž a naložení dílů na dopravní prostředek.</t>
  </si>
  <si>
    <t>-1349152590</t>
  </si>
  <si>
    <t>486</t>
  </si>
  <si>
    <t>5913025020</t>
  </si>
  <si>
    <t>Demontáž dílů přejezdu celopryžového v koleji vnitřní panel. Poznámka: 1. V cenách jsou započteny náklady na demontáž a naložení dílů na dopravní prostředek.</t>
  </si>
  <si>
    <t>-179757153</t>
  </si>
  <si>
    <t>487</t>
  </si>
  <si>
    <t>5913030020</t>
  </si>
  <si>
    <t>Montáž dílů přejezdu celopryžového v koleji vnitřní panel. Poznámka: 1. V cenách jsou započteny náklady na montáž dílů. 2. V cenách nejsou obsaženy náklady na dodávku materiálu.</t>
  </si>
  <si>
    <t>2074402670</t>
  </si>
  <si>
    <t>488</t>
  </si>
  <si>
    <t>5913030030</t>
  </si>
  <si>
    <t>Montáž dílů přejezdu celopryžového v koleji náběhový klín. Poznámka: 1. V cenách jsou započteny náklady na montáž dílů. 2. V cenách nejsou obsaženy náklady na dodávku materiálu.</t>
  </si>
  <si>
    <t>235481728</t>
  </si>
  <si>
    <t>489</t>
  </si>
  <si>
    <t>5913055010</t>
  </si>
  <si>
    <t>Výměna dílů betonové přejezdové konstrukce vnějšího panelu. Poznámka: 1. V cenách jsou započteny náklady na demontáž, výměnu, montáž dílů a jejich případné naložení na dopravní prostředek. 2. V cenách nejsou obsaženy náklady na dodávku materiálu.</t>
  </si>
  <si>
    <t>1882341816</t>
  </si>
  <si>
    <t>490</t>
  </si>
  <si>
    <t>5913055020</t>
  </si>
  <si>
    <t>Výměna dílů betonové přejezdové konstrukce vnitřního panelu. Poznámka: 1. V cenách jsou započteny náklady na demontáž, výměnu, montáž dílů a jejich případné naložení na dopravní prostředek. 2. V cenách nejsou obsaženy náklady na dodávku materiálu.</t>
  </si>
  <si>
    <t>-1044072790</t>
  </si>
  <si>
    <t>491</t>
  </si>
  <si>
    <t>5913060010</t>
  </si>
  <si>
    <t>Demontáž dílů betonové přejezdové konstrukce vnějšího panelu. Poznámka: 1. V cenách jsou započteny náklady na demontáž konstrukce a naložení na dopravní prostředek.</t>
  </si>
  <si>
    <t>-847217467</t>
  </si>
  <si>
    <t>492</t>
  </si>
  <si>
    <t>5913060020</t>
  </si>
  <si>
    <t>Demontáž dílů betonové přejezdové konstrukce vnitřního panelu. Poznámka: 1. V cenách jsou započteny náklady na demontáž konstrukce a naložení na dopravní prostředek.</t>
  </si>
  <si>
    <t>1126128953</t>
  </si>
  <si>
    <t>493</t>
  </si>
  <si>
    <t>5913065010</t>
  </si>
  <si>
    <t>Montáž dílů betonové přejezdové konstrukce v koleji vnějšího panelu. Poznámka: 1. V cenách jsou započteny náklady na montáž dílů. 2. V cenách nejsou obsaženy náklady na dodávku materiálu.</t>
  </si>
  <si>
    <t>-758107342</t>
  </si>
  <si>
    <t>494</t>
  </si>
  <si>
    <t>5913065020</t>
  </si>
  <si>
    <t>Montáž dílů betonové přejezdové konstrukce v koleji vnitřního panelu. Poznámka: 1. V cenách jsou započteny náklady na montáž dílů. 2. V cenách nejsou obsaženy náklady na dodávku materiálu.</t>
  </si>
  <si>
    <t>729757260</t>
  </si>
  <si>
    <t>495</t>
  </si>
  <si>
    <t>5913125020</t>
  </si>
  <si>
    <t>Výměna dílů přejezdové konstrukce se silničními panely vnitřní ochranný trámec. Poznámka: 1. V cenách jsou započteny náklady na výměnu dílů. 2. V cenách nejsou obsaženy náklady na dodávku materiálu.</t>
  </si>
  <si>
    <t>1626585499</t>
  </si>
  <si>
    <t>496</t>
  </si>
  <si>
    <t>5913125030</t>
  </si>
  <si>
    <t>Výměna dílů přejezdové konstrukce se silničními panely panel. Poznámka: 1. V cenách jsou započteny náklady na výměnu dílů. 2. V cenách nejsou obsaženy náklady na dodávku materiálu.</t>
  </si>
  <si>
    <t>-1965139769</t>
  </si>
  <si>
    <t>497</t>
  </si>
  <si>
    <t>5913125040</t>
  </si>
  <si>
    <t>Výměna dílů přejezdové konstrukce se silničními panely náběhový klín. Poznámka: 1. V cenách jsou započteny náklady na výměnu dílů. 2. V cenách nejsou obsaženy náklady na dodávku materiálu.</t>
  </si>
  <si>
    <t>-53419415</t>
  </si>
  <si>
    <t>498</t>
  </si>
  <si>
    <t>5913130010</t>
  </si>
  <si>
    <t>Demontáž dílů přejezdové konstrukce se silničními panely vnější ochranný trámec. Poznámka: 1. V cenách jsou započteny náklady na demontáž a naložení na dopravní prostředek.</t>
  </si>
  <si>
    <t>-1696288708</t>
  </si>
  <si>
    <t>499</t>
  </si>
  <si>
    <t>5913130020</t>
  </si>
  <si>
    <t>Demontáž dílů přejezdové konstrukce se silničními panely vnitřní ochranný trámec. Poznámka: 1. V cenách jsou započteny náklady na demontáž a naložení na dopravní prostředek.</t>
  </si>
  <si>
    <t>1957121277</t>
  </si>
  <si>
    <t>500</t>
  </si>
  <si>
    <t>5913130030</t>
  </si>
  <si>
    <t>Demontáž dílů přejezdové konstrukce se silničními panely panel. Poznámka: 1. V cenách jsou započteny náklady na demontáž a naložení na dopravní prostředek.</t>
  </si>
  <si>
    <t>965935546</t>
  </si>
  <si>
    <t>501</t>
  </si>
  <si>
    <t>5913130040</t>
  </si>
  <si>
    <t>Demontáž dílů přejezdové konstrukce se silničními panely náběhový klín. Poznámka: 1. V cenách jsou započteny náklady na demontáž a naložení na dopravní prostředek.</t>
  </si>
  <si>
    <t>1573631582</t>
  </si>
  <si>
    <t>502</t>
  </si>
  <si>
    <t>5913135010</t>
  </si>
  <si>
    <t>Montáž dílů přejezdové konstrukce se silničními panely vnější ochranný trámec. Poznámka: 1. V cenách jsou započteny náklady na montáž dílů. 2. V cenách nejsou obsaženy náklady na dodávku materiálu.</t>
  </si>
  <si>
    <t>-2087074650</t>
  </si>
  <si>
    <t>503</t>
  </si>
  <si>
    <t>5913135020</t>
  </si>
  <si>
    <t>Montáž dílů přejezdové konstrukce se silničními panely vnitřní ochranný trámec. Poznámka: 1. V cenách jsou započteny náklady na montáž dílů. 2. V cenách nejsou obsaženy náklady na dodávku materiálu.</t>
  </si>
  <si>
    <t>-558621564</t>
  </si>
  <si>
    <t>504</t>
  </si>
  <si>
    <t>5913135030</t>
  </si>
  <si>
    <t>Montáž dílů přejezdové konstrukce se silničními panely panel. Poznámka: 1. V cenách jsou započteny náklady na montáž dílů. 2. V cenách nejsou obsaženy náklady na dodávku materiálu.</t>
  </si>
  <si>
    <t>-247392411</t>
  </si>
  <si>
    <t>505</t>
  </si>
  <si>
    <t>5913235010</t>
  </si>
  <si>
    <t>Dělení AB komunikace řezáním hloubky do 10 cm. Poznámka: 1. V cenách jsou započteny náklady na provedení úkolu.</t>
  </si>
  <si>
    <t>461748006</t>
  </si>
  <si>
    <t>506</t>
  </si>
  <si>
    <t>5913235020</t>
  </si>
  <si>
    <t>Dělení AB komunikace řezáním hloubky do 20 cm. Poznámka: 1. V cenách jsou započteny náklady na provedení úkolu.</t>
  </si>
  <si>
    <t>-633782927</t>
  </si>
  <si>
    <t>507</t>
  </si>
  <si>
    <t>5913235030</t>
  </si>
  <si>
    <t>Dělení AB komunikace řezáním hloubky do 30 cm. Poznámka: 1. V cenách jsou započteny náklady na provedení úkolu.</t>
  </si>
  <si>
    <t>-1073483734</t>
  </si>
  <si>
    <t>508</t>
  </si>
  <si>
    <t>5913235040</t>
  </si>
  <si>
    <t>Dělení AB komunikace řezáním hloubky do 40 cm. Poznámka: 1. V cenách jsou započteny náklady na provedení úkolu.</t>
  </si>
  <si>
    <t>-1282049770</t>
  </si>
  <si>
    <t>509</t>
  </si>
  <si>
    <t>5913240010</t>
  </si>
  <si>
    <t>Odstranění AB komunikace odtěžením nebo frézováním hloubky do 10 cm. Poznámka: 1. V cenách jsou započteny náklady na odtěžení nebo frézování a naložení výzisku na dopravní prostředek.</t>
  </si>
  <si>
    <t>-1375766697</t>
  </si>
  <si>
    <t>510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</si>
  <si>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</si>
  <si>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</si>
  <si>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890657607</t>
  </si>
  <si>
    <t>511</t>
  </si>
  <si>
    <t>5913240030</t>
  </si>
  <si>
    <t>Odstranění AB komunikace odtěžením nebo frézováním hloubky do 30 cm. Poznámka: 1. V cenách jsou započteny náklady na odtěžení nebo frézování a naložení výzisku na dopravní prostředek.</t>
  </si>
  <si>
    <t>2031894195</t>
  </si>
  <si>
    <t>512</t>
  </si>
  <si>
    <t>5913240040</t>
  </si>
  <si>
    <t>Odstranění AB komunikace odtěžením nebo frézováním hloubky do 40 cm. Poznámka: 1. V cenách jsou započteny náklady na odtěžení nebo frézování a naložení výzisku na dopravní prostředek.</t>
  </si>
  <si>
    <t>1072833129</t>
  </si>
  <si>
    <t>513</t>
  </si>
  <si>
    <t>5913245010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</si>
  <si>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</si>
  <si>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-128983238</t>
  </si>
  <si>
    <t>514</t>
  </si>
  <si>
    <t>5913245110</t>
  </si>
  <si>
    <t>Oprava komunikace vyplněním nerovností hloubky do 3 cm. Poznámka: 1. V cenách jsou započteny náklady očištění místa od nečistot, vyplnění trhlin zalitím, nerovností nebo výtluku vyplněním a zhutnění výplně. 2. V cenách nejsou obsaženy náklady na dodávku materiálu.</t>
  </si>
  <si>
    <t>-1708267401</t>
  </si>
  <si>
    <t>515</t>
  </si>
  <si>
    <t>5913245120</t>
  </si>
  <si>
    <t>Oprava komunikace vyplněním nerovností hloubky do 5 cm. Poznámka: 1. V cenách jsou započteny náklady očištění místa od nečistot, vyplnění trhlin zalitím, nerovností nebo výtluku vyplněním a zhutnění výplně. 2. V cenách nejsou obsaženy náklady na dodávku materiálu.</t>
  </si>
  <si>
    <t>-985702958</t>
  </si>
  <si>
    <t>516</t>
  </si>
  <si>
    <t>5913245130</t>
  </si>
  <si>
    <t>Oprava komunikace vyplněním nerovností hloubky do 10 cm. Poznámka: 1. V cenách jsou započteny náklady očištění místa od nečistot, vyplnění trhlin zalitím, nerovností nebo výtluku vyplněním a zhutnění výplně. 2. V cenách nejsou obsaženy náklady na dodávku materiálu.</t>
  </si>
  <si>
    <t>107995893</t>
  </si>
  <si>
    <t>517</t>
  </si>
  <si>
    <t>5913245210</t>
  </si>
  <si>
    <t>Oprava komunikace vyplněním výtluků hloubky do 5 cm. Poznámka: 1. V cenách jsou započteny náklady očištění místa od nečistot, vyplnění trhlin zalitím, nerovností nebo výtluku vyplněním a zhutnění výplně. 2. V cenách nejsou obsaženy náklady na dodávku materiálu.</t>
  </si>
  <si>
    <t>1146766488</t>
  </si>
  <si>
    <t>518</t>
  </si>
  <si>
    <t>5913245220</t>
  </si>
  <si>
    <t>Oprava komunikace vyplněním výtluků hloubky do 10 cm. Poznámka: 1. V cenách jsou započteny náklady očištění místa od nečistot, vyplnění trhlin zalitím, nerovností nebo výtluku vyplněním a zhutnění výplně. 2. V cenách nejsou obsaženy náklady na dodávku materiálu.</t>
  </si>
  <si>
    <t>-1871524874</t>
  </si>
  <si>
    <t>519</t>
  </si>
  <si>
    <t>5913245230</t>
  </si>
  <si>
    <t>Oprava komunikace vyplněním výtluků hloubky do 20 cm. Poznámka: 1. V cenách jsou započteny náklady očištění místa od nečistot, vyplnění trhlin zalitím, nerovností nebo výtluku vyplněním a zhutnění výplně. 2. V cenách nejsou obsaženy náklady na dodávku materiálu.</t>
  </si>
  <si>
    <t>-1581041914</t>
  </si>
  <si>
    <t>520</t>
  </si>
  <si>
    <t>5913245240</t>
  </si>
  <si>
    <t>Oprava komunikace vyplněním výtluků hloubky do 30 cm. Poznámka: 1. V cenách jsou započteny náklady očištění místa od nečistot, vyplnění trhlin zalitím, nerovností nebo výtluku vyplněním a zhutnění výplně. 2. V cenách nejsou obsaženy náklady na dodávku materiálu.</t>
  </si>
  <si>
    <t>1782510288</t>
  </si>
  <si>
    <t>521</t>
  </si>
  <si>
    <t>5913245250</t>
  </si>
  <si>
    <t>Oprava komunikace vyplněním výtluků hloubky přes 30 cm. Poznámka: 1. V cenách jsou započteny náklady očištění místa od nečistot, vyplnění trhlin zalitím, nerovností nebo výtluku vyplněním a zhutnění výplně. 2. V cenách nejsou obsaženy náklady na dodávku materiálu.</t>
  </si>
  <si>
    <t>-1590317572</t>
  </si>
  <si>
    <t>522</t>
  </si>
  <si>
    <t>5913250010</t>
  </si>
  <si>
    <t>Zřízení konstrukce vozovky asfaltobetonové dle vzorového listu Ž lehké - ložní a obrusná vrstva tloušťky do 12 cm. Poznámka: 1. V cenách jsou započteny náklady na zřízení netuhé vozovky podle VL s živičným podkladem ze stmelených vrstev podle vzorového listu Ž. 2. V cenách nejsou obsaženy náklady na dodávku materiálu.</t>
  </si>
  <si>
    <t>1771645491</t>
  </si>
  <si>
    <t>523</t>
  </si>
  <si>
    <t>5913250020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</si>
  <si>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</si>
  <si>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-1069719941</t>
  </si>
  <si>
    <t>524</t>
  </si>
  <si>
    <t>5913255010</t>
  </si>
  <si>
    <t>Zřízení konstrukce vozovky asfaltobetonové s obrusnou vrstvou tloušťky do 5 cm. Poznámka: 1. V cenách jsou započteny náklady na zřízení vozovky s živičným na podkladu ze stmelených vrstev a na manipulaci. 2. V cenách nejsou obsaženy náklady na dodávku materiálu.</t>
  </si>
  <si>
    <t>-1929567900</t>
  </si>
  <si>
    <t>525</t>
  </si>
  <si>
    <t>5913255020</t>
  </si>
  <si>
    <t>Zřízení konstrukce vozovky asfaltobetonové s ložní a obrusnou vrstvou tloušťky do 10 cm. Poznámka: 1. V cenách jsou započteny náklady na zřízení vozovky s živičným na podkladu ze stmelených vrstev a na manipulaci. 2. V cenách nejsou obsaženy náklady na dodávku materiálu.</t>
  </si>
  <si>
    <t>-323250643</t>
  </si>
  <si>
    <t>526</t>
  </si>
  <si>
    <t>5913255030</t>
  </si>
  <si>
    <t>Zřízení konstrukce vozovky asfaltobetonové s podkladní, ložní a obrusnou vrstvou tloušťky do 15 cm. Poznámka: 1. V cenách jsou započteny náklady na zřízení vozovky s živičným na podkladu ze stmelených vrstev a na manipulaci. 2. V cenách nejsou obsaženy náklady na dodávku materiálu.</t>
  </si>
  <si>
    <t>-2091390190</t>
  </si>
  <si>
    <t>527</t>
  </si>
  <si>
    <t>5913255040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</si>
  <si>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</si>
  <si>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382247756</t>
  </si>
  <si>
    <t>528</t>
  </si>
  <si>
    <t>5913275015</t>
  </si>
  <si>
    <t>Výměna dílů komunikace z dlažebních kostek uložení v podsypu. Poznámka: 1. V cenách jsou započteny náklady na výměnu dlažby nebo obrubníku a naložení výzisku na dopravní prostředek. 2. V cenách nejsou obsaženy náklady na dodávku materiálu.</t>
  </si>
  <si>
    <t>-848570891</t>
  </si>
  <si>
    <t>529</t>
  </si>
  <si>
    <t>5913275020</t>
  </si>
  <si>
    <t>Výměna dílů komunikace z betonových dlaždic uložení v betonu. Poznámka: 1. V cenách jsou započteny náklady na výměnu dlažby nebo obrubníku a naložení výzisku na dopravní prostředek. 2. V cenách nejsou obsaženy náklady na dodávku materiálu.</t>
  </si>
  <si>
    <t>395414413</t>
  </si>
  <si>
    <t>530</t>
  </si>
  <si>
    <t>5913275025</t>
  </si>
  <si>
    <t>Výměna dílů komunikace z betonových dlaždic uložení v podsypu. Poznámka: 1. V cenách jsou započteny náklady na výměnu dlažby nebo obrubníku a naložení výzisku na dopravní prostředek. 2. V cenách nejsou obsaženy náklady na dodávku materiálu.</t>
  </si>
  <si>
    <t>-1326610093</t>
  </si>
  <si>
    <t>531</t>
  </si>
  <si>
    <t>5913275030</t>
  </si>
  <si>
    <t>Výměna dílů komunikace ze zámkové dlažby uložení v betonu. Poznámka: 1. V cenách jsou započteny náklady na výměnu dlažby nebo obrubníku a naložení výzisku na dopravní prostředek. 2. V cenách nejsou obsaženy náklady na dodávku materiálu.</t>
  </si>
  <si>
    <t>931266527</t>
  </si>
  <si>
    <t>532</t>
  </si>
  <si>
    <t>5913275035</t>
  </si>
  <si>
    <t>Výměna dílů komunikace ze zámkové dlažby uložení v podsypu. Poznámka: 1. V cenách jsou započteny náklady na výměnu dlažby nebo obrubníku a naložení výzisku na dopravní prostředek. 2. V cenách nejsou obsaženy náklady na dodávku materiálu.</t>
  </si>
  <si>
    <t>-53223793</t>
  </si>
  <si>
    <t>533</t>
  </si>
  <si>
    <t>5913275210</t>
  </si>
  <si>
    <t>Výměna dílů komunikace obrubníku uložení v betonu. Poznámka: 1. V cenách jsou započteny náklady na výměnu dlažby nebo obrubníku a naložení výzisku na dopravní prostředek. 2. V cenách nejsou obsaženy náklady na dodávku materiálu.</t>
  </si>
  <si>
    <t>369728001</t>
  </si>
  <si>
    <t>534</t>
  </si>
  <si>
    <t>5913275215</t>
  </si>
  <si>
    <t>Výměna dílů komunikace obrubníku uložení v podsypu. Poznámka: 1. V cenách jsou započteny náklady na výměnu dlažby nebo obrubníku a naložení výzisku na dopravní prostředek. 2. V cenách nejsou obsaženy náklady na dodávku materiálu.</t>
  </si>
  <si>
    <t>1021840882</t>
  </si>
  <si>
    <t>535</t>
  </si>
  <si>
    <t>5913280010</t>
  </si>
  <si>
    <t>Demontáž dílů komunikace z dlažebních kostek uložení v betonu. Poznámka: 1. V cenách jsou započteny náklady na odstranění dlažby nebo obrubníku a naložení na dopravní prostředek.</t>
  </si>
  <si>
    <t>860813630</t>
  </si>
  <si>
    <t>536</t>
  </si>
  <si>
    <t>5913280015</t>
  </si>
  <si>
    <t>Demontáž dílů komunikace z dlažebních kostek uložení v podsypu. Poznámka: 1. V cenách jsou započteny náklady na odstranění dlažby nebo obrubníku a naložení na dopravní prostředek.</t>
  </si>
  <si>
    <t>1430096437</t>
  </si>
  <si>
    <t>537</t>
  </si>
  <si>
    <t>5913280020</t>
  </si>
  <si>
    <t>Demontáž dílů komunikace z betonových dlaždic uložení v betonu. Poznámka: 1. V cenách jsou započteny náklady na odstranění dlažby nebo obrubníku a naložení na dopravní prostředek.</t>
  </si>
  <si>
    <t>-726663463</t>
  </si>
  <si>
    <t>538</t>
  </si>
  <si>
    <t>5913280025</t>
  </si>
  <si>
    <t>Demontáž dílů komunikace z betonových dlaždic uložení v podsypu. Poznámka: 1. V cenách jsou započteny náklady na odstranění dlažby nebo obrubníku a naložení na dopravní prostředek.</t>
  </si>
  <si>
    <t>2114920738</t>
  </si>
  <si>
    <t>539</t>
  </si>
  <si>
    <t>5913280030</t>
  </si>
  <si>
    <t>Demontáž dílů komunikace ze zámkové dlažby uložení v betonu. Poznámka: 1. V cenách jsou započteny náklady na odstranění dlažby nebo obrubníku a naložení na dopravní prostředek.</t>
  </si>
  <si>
    <t>2036358704</t>
  </si>
  <si>
    <t>540</t>
  </si>
  <si>
    <t>5913280035</t>
  </si>
  <si>
    <t>Demontáž dílů komunikace ze zámkové dlažby uložení v podsypu. Poznámka: 1. V cenách jsou započteny náklady na odstranění dlažby nebo obrubníku a naložení na dopravní prostředek.</t>
  </si>
  <si>
    <t>-420931395</t>
  </si>
  <si>
    <t>541</t>
  </si>
  <si>
    <t>5913280210</t>
  </si>
  <si>
    <t>Demontáž dílů komunikace obrubníku uložení v betonu. Poznámka: 1. V cenách jsou započteny náklady na odstranění dlažby nebo obrubníku a naložení na dopravní prostředek.</t>
  </si>
  <si>
    <t>1874925191</t>
  </si>
  <si>
    <t>542</t>
  </si>
  <si>
    <t>5913280215</t>
  </si>
  <si>
    <t>Demontáž dílů komunikace obrubníku uložení v podsypu. Poznámka: 1. V cenách jsou započteny náklady na odstranění dlažby nebo obrubníku a naložení na dopravní prostředek.</t>
  </si>
  <si>
    <t>38259942</t>
  </si>
  <si>
    <t>543</t>
  </si>
  <si>
    <t>5913285010</t>
  </si>
  <si>
    <t>Montáž dílů komunikace z dlažebních kostek uložení v betonu. Poznámka: 1. V cenách jsou započteny náklady na osazení dlažby nebo obrubníku. 2. V cenách nejsou obsaženy náklady na dodávku materiálu.</t>
  </si>
  <si>
    <t>1604536158</t>
  </si>
  <si>
    <t>544</t>
  </si>
  <si>
    <t>5913285015</t>
  </si>
  <si>
    <t>Montáž dílů komunikace z dlažebních kostek uložení v podsypu. Poznámka: 1. V cenách jsou započteny náklady na osazení dlažby nebo obrubníku. 2. V cenách nejsou obsaženy náklady na dodávku materiálu.</t>
  </si>
  <si>
    <t>344957874</t>
  </si>
  <si>
    <t>545</t>
  </si>
  <si>
    <t>5913285020</t>
  </si>
  <si>
    <t>Montáž dílů komunikace z betonových dlaždic uložení v betonu. Poznámka: 1. V cenách jsou započteny náklady na osazení dlažby nebo obrubníku. 2. V cenách nejsou obsaženy náklady na dodávku materiálu.</t>
  </si>
  <si>
    <t>-1239952266</t>
  </si>
  <si>
    <t>546</t>
  </si>
  <si>
    <t>5913285025</t>
  </si>
  <si>
    <t>Montáž dílů komunikace z betonových dlaždic uložení v podsypu. Poznámka: 1. V cenách jsou započteny náklady na osazení dlažby nebo obrubníku. 2. V cenách nejsou obsaženy náklady na dodávku materiálu.</t>
  </si>
  <si>
    <t>1829929633</t>
  </si>
  <si>
    <t>547</t>
  </si>
  <si>
    <t>5913285030</t>
  </si>
  <si>
    <t>Montáž dílů komunikace ze zámkové dlažby uložení v betonu. Poznámka: 1. V cenách jsou započteny náklady na osazení dlažby nebo obrubníku. 2. V cenách nejsou obsaženy náklady na dodávku materiálu.</t>
  </si>
  <si>
    <t>840492724</t>
  </si>
  <si>
    <t>548</t>
  </si>
  <si>
    <t>5913410020</t>
  </si>
  <si>
    <t>Nátěr traťových značek hektometrovníku.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</si>
  <si>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-964929583</t>
  </si>
  <si>
    <t>549</t>
  </si>
  <si>
    <t>5914005020</t>
  </si>
  <si>
    <t>Rozšíření stezky zemního tělesa dle VL Ž2 betonovými prefabikáty. Poznámka: 1. V cenách jsou započteny i náklady na uložení výzisku na terén nebo naložení na dopravní prostředek. 2. V cenách nejsou obsaženy náklady na dodávku materiálu, odtěžení zemního tělesa, dopravu a skládkovné.</t>
  </si>
  <si>
    <t>1118324725</t>
  </si>
  <si>
    <t>550</t>
  </si>
  <si>
    <t>5914005030</t>
  </si>
  <si>
    <t>Rozšíření stezky zemního tělesa dle VL Ž2 gabiony. Poznámka: 1. V cenách jsou započteny i náklady na uložení výzisku na terén nebo naložení na dopravní prostředek. 2. V cenách nejsou obsaženy náklady na dodávku materiálu, odtěžení zemního tělesa, dopravu a skládkovné.</t>
  </si>
  <si>
    <t>-1129254146</t>
  </si>
  <si>
    <t>551</t>
  </si>
  <si>
    <t>5914005040</t>
  </si>
  <si>
    <t>Rozšíření stezky zemního tělesa dle VL Ž2 použitými železobetonovými pražci. Poznámka: 1. V cenách jsou započteny i náklady na uložení výzisku na terén nebo naložení na dopravní prostředek. 2. V cenách nejsou obsaženy náklady na dodávku materiálu, odtěžení zemního tělesa, dopravu a skládkovné.</t>
  </si>
  <si>
    <t>1772280401</t>
  </si>
  <si>
    <t>552</t>
  </si>
  <si>
    <t>5914005050</t>
  </si>
  <si>
    <t>Rozšíření stezky zemního tělesa dle VL Ž2 vyztuženými geosyntetickými materiály. Poznámka: 1. V cenách jsou započteny i náklady na uložení výzisku na terén nebo naložení na dopravní prostředek. 2. V cenách nejsou obsaženy náklady na dodávku materiálu, odtěžení zemního tělesa, dopravu a skládkovné.</t>
  </si>
  <si>
    <t>-1017314602</t>
  </si>
  <si>
    <t>553</t>
  </si>
  <si>
    <t>5914005060</t>
  </si>
  <si>
    <t>Rozšíření stezky zemního tělesa dle VL Ž2 geosyntetickými pytli. Poznámka: 1. V cenách jsou započteny i náklady na uložení výzisku na terén nebo naložení na dopravní prostředek. 2. V cenách nejsou obsaženy náklady na dodávku materiálu, odtěžení zemního tělesa, dopravu a skládkovné.</t>
  </si>
  <si>
    <t>1010790096</t>
  </si>
  <si>
    <t>554</t>
  </si>
  <si>
    <t>5914010010</t>
  </si>
  <si>
    <t>Oprava stezky zemního tělesa ze železobetonových pražců. Poznámka: 1. V cenách jsou započteny i náklady na uložení výzisku na terén nebo naložení na dopravní prostředek2. V cenách nejsou obsaženy náklady na dodávku materiálu.</t>
  </si>
  <si>
    <t>-2132126338</t>
  </si>
  <si>
    <t>555</t>
  </si>
  <si>
    <t>5914015010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</si>
  <si>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</si>
  <si>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52462919</t>
  </si>
  <si>
    <t>556</t>
  </si>
  <si>
    <t>5914015020</t>
  </si>
  <si>
    <t>Čištění odvodňovacích zařízení ručně příkop nezpevněný. Poznámka: 1. V cenách jsou započteny náklady na vyčištění od nánosu a nečistot a rozprostření výzisku na terén nebo naložení na dopravní prostředek. 2. V cenách nejsou obsaženy náklady na dopravu a skládkovné.</t>
  </si>
  <si>
    <t>-963336442</t>
  </si>
  <si>
    <t>557</t>
  </si>
  <si>
    <t>5914015030</t>
  </si>
  <si>
    <t>Čištění odvodňovacích zařízení ručně příkopová zídka bez krytu. Poznámka: 1. V cenách jsou započteny náklady na vyčištění od nánosu a nečistot a rozprostření výzisku na terén nebo naložení na dopravní prostředek. 2. V cenách nejsou obsaženy náklady na dopravu a skládkovné.</t>
  </si>
  <si>
    <t>-596262451</t>
  </si>
  <si>
    <t>558</t>
  </si>
  <si>
    <t>5914015040</t>
  </si>
  <si>
    <t>Čištění odvodňovacích zařízení ručně příkopová zídka s krytem. Poznámka: 1. V cenách jsou započteny náklady na vyčištění od nánosu a nečistot a rozprostření výzisku na terén nebo naložení na dopravní prostředek. 2. V cenách nejsou obsaženy náklady na dopravu a skládkovné.</t>
  </si>
  <si>
    <t>-253902862</t>
  </si>
  <si>
    <t>559</t>
  </si>
  <si>
    <t>5914015050</t>
  </si>
  <si>
    <t>Čištění odvodňovacích zařízení ručně horská vpusť. Poznámka: 1. V cenách jsou započteny náklady na vyčištění od nánosu a nečistot a rozprostření výzisku na terén nebo naložení na dopravní prostředek. 2. V cenách nejsou obsaženy náklady na dopravu a skládkovné.</t>
  </si>
  <si>
    <t>-644083067</t>
  </si>
  <si>
    <t>560</t>
  </si>
  <si>
    <t>5914015060</t>
  </si>
  <si>
    <t>Čištění odvodňovacích zařízení ručně lapač splavenin. Poznámka: 1. V cenách jsou započteny náklady na vyčištění od nánosu a nečistot a rozprostření výzisku na terén nebo naložení na dopravní prostředek. 2. V cenách nejsou obsaženy náklady na dopravu a skládkovné.</t>
  </si>
  <si>
    <t>-990235103</t>
  </si>
  <si>
    <t>561</t>
  </si>
  <si>
    <t>5914015110</t>
  </si>
  <si>
    <t>Čištění odvodňovacích zařízení ručně žlab s mřížkou (ekodrén). Poznámka: 1. V cenách jsou započteny náklady na vyčištění od nánosu a nečistot a rozprostření výzisku na terén nebo naložení na dopravní prostředek. 2. V cenách nejsou obsaženy náklady na dopravu a skládkovné.</t>
  </si>
  <si>
    <t>-162219813</t>
  </si>
  <si>
    <t>562</t>
  </si>
  <si>
    <t>5914015120</t>
  </si>
  <si>
    <t>Čištění odvodňovacích zařízení ručně žlab štěrbinový. Poznámka: 1. V cenách jsou započteny náklady na vyčištění od nánosu a nečistot a rozprostření výzisku na terén nebo naložení na dopravní prostředek. 2. V cenách nejsou obsaženy náklady na dopravu a skládkovné.</t>
  </si>
  <si>
    <t>-1881503572</t>
  </si>
  <si>
    <t>563</t>
  </si>
  <si>
    <t>5914015130</t>
  </si>
  <si>
    <t>Čištění odvodňovacích zařízení ručně prahová vpusť s mříží. Poznámka: 1. V cenách jsou započteny náklady na vyčištění od nánosu a nečistot a rozprostření výzisku na terén nebo naložení na dopravní prostředek. 2. V cenách nejsou obsaženy náklady na dopravu a skládkovné.</t>
  </si>
  <si>
    <t>-251353348</t>
  </si>
  <si>
    <t>564</t>
  </si>
  <si>
    <t>5914020010</t>
  </si>
  <si>
    <t>Čištění otevřených odvodňovacích zařízení strojně příkop zpevněný. Poznámka: 1. V cenách jsou započteny náklady na odtěžení nánosu a nečistot, rozprostření výzisku na terén nebo naložení na dopravní prostředek. 2. V cenách nejsou obsaženy náklady na dopravu a skládkovné.</t>
  </si>
  <si>
    <t>875238577</t>
  </si>
  <si>
    <t>565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</si>
  <si>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</si>
  <si>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</si>
  <si>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-2013286877</t>
  </si>
  <si>
    <t>566</t>
  </si>
  <si>
    <t>5914020030</t>
  </si>
  <si>
    <t>Čištění otevřených odvodňovacích zařízení strojně recipient. Poznámka: 1. V cenách jsou započteny náklady na odtěžení nánosu a nečistot, rozprostření výzisku na terén nebo naložení na dopravní prostředek. 2. V cenách nejsou obsaženy náklady na dopravu a skládkovné.</t>
  </si>
  <si>
    <t>-1310089545</t>
  </si>
  <si>
    <t>567</t>
  </si>
  <si>
    <t>5914025010</t>
  </si>
  <si>
    <t>Výměna dílů otevřeného odvodnění příkopové tvárnice.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</si>
  <si>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1085842948</t>
  </si>
  <si>
    <t>568</t>
  </si>
  <si>
    <t>5914025020</t>
  </si>
  <si>
    <t>Výměna dílů otevřeného odvodnění příkopové desky.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</si>
  <si>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29464937</t>
  </si>
  <si>
    <t>569</t>
  </si>
  <si>
    <t>5914035010</t>
  </si>
  <si>
    <t>Zřízení otevřených odvodňovacích zařízení příkopové tvárnice.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</si>
  <si>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2032772822</t>
  </si>
  <si>
    <t>570</t>
  </si>
  <si>
    <t>5914035020</t>
  </si>
  <si>
    <t>Zřízení otevřených odvodňovacích zařízení příkopové desky.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</si>
  <si>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-1753108111</t>
  </si>
  <si>
    <t>571</t>
  </si>
  <si>
    <t>5914040010</t>
  </si>
  <si>
    <t>Čištění krytých odvodňovacích zařízení ručně potrubí trativodu. Poznámka: 1. V cenách jsou započteny náklady na pročištění nebo propláchnutí, odstranění usazenin a naložení výzisku na dopravní prostředek. 2. V cenách nejsou obsaženy náklady na dopravu výzisku a skládkovné.</t>
  </si>
  <si>
    <t>1582212101</t>
  </si>
  <si>
    <t>572</t>
  </si>
  <si>
    <t>5914040020</t>
  </si>
  <si>
    <t>Čištění krytých odvodňovacích zařízení ručně šachty trativodu. Poznámka: 1. V cenách jsou započteny náklady na pročištění nebo propláchnutí, odstranění usazenin a naložení výzisku na dopravní prostředek. 2. V cenách nejsou obsaženy náklady na dopravu výzisku a skládkovné.</t>
  </si>
  <si>
    <t>879856548</t>
  </si>
  <si>
    <t>573</t>
  </si>
  <si>
    <t>5914040030</t>
  </si>
  <si>
    <t>Čištění krytých odvodňovacích zařízení ručně svodného potrubí. Poznámka: 1. V cenách jsou započteny náklady na pročištění nebo propláchnutí, odstranění usazenin a naložení výzisku na dopravní prostředek. 2. V cenách nejsou obsaženy náklady na dopravu výzisku a skládkovné.</t>
  </si>
  <si>
    <t>-1125882618</t>
  </si>
  <si>
    <t>574</t>
  </si>
  <si>
    <t>5914040040</t>
  </si>
  <si>
    <t>Čištění krytých odvodňovacích zařízení ručně svodné šachty. Poznámka: 1. V cenách jsou započteny náklady na pročištění nebo propláchnutí, odstranění usazenin a naložení výzisku na dopravní prostředek. 2. V cenách nejsou obsaženy náklady na dopravu výzisku a skládkovné.</t>
  </si>
  <si>
    <t>-911976083</t>
  </si>
  <si>
    <t>575</t>
  </si>
  <si>
    <t>5914095010</t>
  </si>
  <si>
    <t>Čištění skalních svahů v ochranném pásmu dráhy od vegetace a porostů.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</si>
  <si>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-1422294580</t>
  </si>
  <si>
    <t>576</t>
  </si>
  <si>
    <t>5914095020</t>
  </si>
  <si>
    <t>Čištění skalních svahů v ochranném pásmu dráhy od zvětralé horniny.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</si>
  <si>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-639183066</t>
  </si>
  <si>
    <t>577</t>
  </si>
  <si>
    <t>5914100010</t>
  </si>
  <si>
    <t>Oprava ochranné konstrukce a zpevnění svahů ve styku s vodními toky a díly pohozem kameniva. Poznámka: 1. V cenách jsou započteny náklady na opravu podle vzorových listů a naložení výzisku na dopravní prostředek. 2. V cenách nejsou obsaženy náklady na dodávku materiálu.</t>
  </si>
  <si>
    <t>1668395561</t>
  </si>
  <si>
    <t>Poznámka k položce:_x000d_
SŽDC S4, Ž 5; VL Ž 5.12</t>
  </si>
  <si>
    <t>578</t>
  </si>
  <si>
    <t>5914100020</t>
  </si>
  <si>
    <t>Oprava ochranné konstrukce a zpevnění svahů ve styku s vodními toky a díly štěrkovým kobercem. Poznámka: 1. V cenách jsou započteny náklady na opravu podle vzorových listů a naložení výzisku na dopravní prostředek. 2. V cenách nejsou obsaženy náklady na dodávku materiálu.</t>
  </si>
  <si>
    <t>840110064</t>
  </si>
  <si>
    <t>579</t>
  </si>
  <si>
    <t>5914110010</t>
  </si>
  <si>
    <t>Oprava nástupiště sypaného z kameniva úprava povrchu místní, jednotlivá. Poznámka: 1. V cenách jsou započteny náklady na manipulaci a naložení výzisku kameniva na dopravní prostředek. 2. V cenách nejsou obsaženy náklady na dodávku materiálu.</t>
  </si>
  <si>
    <t>162793606</t>
  </si>
  <si>
    <t>580</t>
  </si>
  <si>
    <t>5914110030</t>
  </si>
  <si>
    <t>Oprava nástupiště sypaného z kameniva úprava profilu v šíři 1 m. Poznámka: 1. V cenách jsou započteny náklady na manipulaci a naložení výzisku kameniva na dopravní prostředek. 2. V cenách nejsou obsaženy náklady na dodávku materiálu.</t>
  </si>
  <si>
    <t>-307484066</t>
  </si>
  <si>
    <t>581</t>
  </si>
  <si>
    <t>5914110050</t>
  </si>
  <si>
    <t>Oprava nástupiště sypaného z kameniva úprava v celém profilu. Poznámka: 1. V cenách jsou započteny náklady na manipulaci a naložení výzisku kameniva na dopravní prostředek. 2. V cenách nejsou obsaženy náklady na dodávku materiálu.</t>
  </si>
  <si>
    <t>371423079</t>
  </si>
  <si>
    <t>582</t>
  </si>
  <si>
    <t>5914110110</t>
  </si>
  <si>
    <t>Oprava nástupiště z prefabrikátů tvárnice. Poznámka: 1. V cenách jsou započteny náklady na manipulaci a naložení výzisku kameniva na dopravní prostředek. 2. V cenách nejsou obsaženy náklady na dodávku materiálu.</t>
  </si>
  <si>
    <t>-721547489</t>
  </si>
  <si>
    <t>583</t>
  </si>
  <si>
    <t>5914110120</t>
  </si>
  <si>
    <t>Oprava nástupiště z prefabrikátů obrubníku. Poznámka: 1. V cenách jsou započteny náklady na manipulaci a naložení výzisku kameniva na dopravní prostředek. 2. V cenách nejsou obsaženy náklady na dodávku materiálu.</t>
  </si>
  <si>
    <t>1515325857</t>
  </si>
  <si>
    <t>584</t>
  </si>
  <si>
    <t>5914110130</t>
  </si>
  <si>
    <t>Oprava nástupiště z prefabrikátů povrchové vrstvy. Poznámka: 1. V cenách jsou započteny náklady na manipulaci a naložení výzisku kameniva na dopravní prostředek. 2. V cenách nejsou obsaženy náklady na dodávku materiálu.</t>
  </si>
  <si>
    <t>266317516</t>
  </si>
  <si>
    <t>585</t>
  </si>
  <si>
    <t>5914110140</t>
  </si>
  <si>
    <t>Oprava nástupiště z prefabrikátů desky. Poznámka: 1. V cenách jsou započteny náklady na manipulaci a naložení výzisku kameniva na dopravní prostředek. 2. V cenách nejsou obsaženy náklady na dodávku materiálu.</t>
  </si>
  <si>
    <t>-1671931485</t>
  </si>
  <si>
    <t>586</t>
  </si>
  <si>
    <t>5914110150</t>
  </si>
  <si>
    <t>Oprava nástupiště z prefabrikátů podložky Tischer. Poznámka: 1. V cenách jsou započteny náklady na manipulaci a naložení výzisku kameniva na dopravní prostředek. 2. V cenách nejsou obsaženy náklady na dodávku materiálu.</t>
  </si>
  <si>
    <t>-1261832262</t>
  </si>
  <si>
    <t>587</t>
  </si>
  <si>
    <t>5914110160</t>
  </si>
  <si>
    <t>Oprava nástupiště z prefabrikátů úložného bloku U65. Poznámka: 1. V cenách jsou započteny náklady na manipulaci a naložení výzisku kameniva na dopravní prostředek. 2. V cenách nejsou obsaženy náklady na dodávku materiálu.</t>
  </si>
  <si>
    <t>-1998744777</t>
  </si>
  <si>
    <t>588</t>
  </si>
  <si>
    <t>5914110170</t>
  </si>
  <si>
    <t>Oprava nástupiště z prefabrikátů úložného bloku U95. Poznámka: 1. V cenách jsou započteny náklady na manipulaci a naložení výzisku kameniva na dopravní prostředek. 2. V cenách nejsou obsaženy náklady na dodávku materiálu.</t>
  </si>
  <si>
    <t>-1817848227</t>
  </si>
  <si>
    <t>589</t>
  </si>
  <si>
    <t>5914110180</t>
  </si>
  <si>
    <t>Oprava nástupiště z prefabrikátů schodu. Poznámka: 1. V cenách jsou započteny náklady na manipulaci a naložení výzisku kameniva na dopravní prostředek. 2. V cenách nejsou obsaženy náklady na dodávku materiálu.</t>
  </si>
  <si>
    <t>1579825957</t>
  </si>
  <si>
    <t>590</t>
  </si>
  <si>
    <t>5914115310</t>
  </si>
  <si>
    <t>Demontáž nástupištních desek Sudop K (KD,KS) 145. Poznámka: 1. V cenách jsou započteny náklady na snesení, uložení nebo naložení na dopravní prostředek a uložení na úložišti.</t>
  </si>
  <si>
    <t>-1615303640</t>
  </si>
  <si>
    <t>591</t>
  </si>
  <si>
    <t>5914115320</t>
  </si>
  <si>
    <t>Demontáž nástupištních desek Sudop K (KD,KS) 145Z. Poznámka: 1. V cenách jsou započteny náklady na snesení, uložení nebo naložení na dopravní prostředek a uložení na úložišti.</t>
  </si>
  <si>
    <t>-1806396325</t>
  </si>
  <si>
    <t>592</t>
  </si>
  <si>
    <t>5914115330</t>
  </si>
  <si>
    <t>Demontáž nástupištních desek Sudop K (KD,KS) 150. Poznámka: 1. V cenách jsou započteny náklady na snesení, uložení nebo naložení na dopravní prostředek a uložení na úložišti.</t>
  </si>
  <si>
    <t>1733349397</t>
  </si>
  <si>
    <t>593</t>
  </si>
  <si>
    <t>5914115340</t>
  </si>
  <si>
    <t>Demontáž nástupištních desek Sudop K 230. Poznámka: 1. V cenách jsou započteny náklady na snesení, uložení nebo naložení na dopravní prostředek a uložení na úložišti.</t>
  </si>
  <si>
    <t>-212823500</t>
  </si>
  <si>
    <t>594</t>
  </si>
  <si>
    <t>5914115350</t>
  </si>
  <si>
    <t>Demontáž nástupištních desek Sudop KD 230. Poznámka: 1. V cenách jsou započteny náklady na snesení, uložení nebo naložení na dopravní prostředek a uložení na úložišti.</t>
  </si>
  <si>
    <t>-1913134393</t>
  </si>
  <si>
    <t>595</t>
  </si>
  <si>
    <t>5914115360</t>
  </si>
  <si>
    <t>Demontáž nástupištních desek Sudop KS 230. Poznámka: 1. V cenách jsou započteny náklady na snesení, uložení nebo naložení na dopravní prostředek a uložení na úložišti.</t>
  </si>
  <si>
    <t>-1550054263</t>
  </si>
  <si>
    <t>596</t>
  </si>
  <si>
    <t>5914120010</t>
  </si>
  <si>
    <t>Demontáž nástupiště úrovňového sypaného v celé šíři. Poznámka: 1. V cenách jsou započteny náklady na snesení dílů i zásypu a jejich uložení na plochu nebo naložení na dopravní prostředek a uložení na úložišti.</t>
  </si>
  <si>
    <t>241229718</t>
  </si>
  <si>
    <t>597</t>
  </si>
  <si>
    <t>5914120015</t>
  </si>
  <si>
    <t>Demontáž nástupiště úrovňového sypaného v šíři 1 m. Poznámka: 1. V cenách jsou započteny náklady na snesení dílů i zásypu a jejich uložení na plochu nebo naložení na dopravní prostředek a uložení na úložišti.</t>
  </si>
  <si>
    <t>-541612505</t>
  </si>
  <si>
    <t>598</t>
  </si>
  <si>
    <t>5914120020</t>
  </si>
  <si>
    <t>Demontáž nástupiště úrovňového hrana Tischer. Poznámka: 1. V cenách jsou započteny náklady na snesení dílů i zásypu a jejich uložení na plochu nebo naložení na dopravní prostředek a uložení na úložišti.</t>
  </si>
  <si>
    <t>1505554437</t>
  </si>
  <si>
    <t>599</t>
  </si>
  <si>
    <t>5914120030</t>
  </si>
  <si>
    <t>Demontáž nástupiště úrovňového Tischer jednostranného včetně podložek. Poznámka: 1. V cenách jsou započteny náklady na snesení dílů i zásypu a jejich uložení na plochu nebo naložení na dopravní prostředek a uložení na úložišti.</t>
  </si>
  <si>
    <t>979545107</t>
  </si>
  <si>
    <t>600</t>
  </si>
  <si>
    <t>5914120040</t>
  </si>
  <si>
    <t>Demontáž nástupiště úrovňového Tischer oboustranného včetně podložek. Poznámka: 1. V cenách jsou započteny náklady na snesení dílů i zásypu a jejich uložení na plochu nebo naložení na dopravní prostředek a uložení na úložišti.</t>
  </si>
  <si>
    <t>534352603</t>
  </si>
  <si>
    <t>601</t>
  </si>
  <si>
    <t>5914120050</t>
  </si>
  <si>
    <t>Demontáž nástupiště úrovňového Sudop K (KD,KS) 145. Poznámka: 1. V cenách jsou započteny náklady na snesení dílů i zásypu a jejich uložení na plochu nebo naložení na dopravní prostředek a uložení na úložišti.</t>
  </si>
  <si>
    <t>-876831528</t>
  </si>
  <si>
    <t>602</t>
  </si>
  <si>
    <t>5914120060</t>
  </si>
  <si>
    <t>Demontáž nástupiště úrovňového Sudop K (KD,KS) 145Z. Poznámka: 1. V cenách jsou započteny náklady na snesení dílů i zásypu a jejich uložení na plochu nebo naložení na dopravní prostředek a uložení na úložišti.</t>
  </si>
  <si>
    <t>1549170384</t>
  </si>
  <si>
    <t>603</t>
  </si>
  <si>
    <t>5914120070</t>
  </si>
  <si>
    <t>Demontáž nástupiště úrovňového Sudop K (KD,KS) 150. Poznámka: 1. V cenách jsou započteny náklady na snesení dílů i zásypu a jejich uložení na plochu nebo naložení na dopravní prostředek a uložení na úložišti.</t>
  </si>
  <si>
    <t>918852545</t>
  </si>
  <si>
    <t>604</t>
  </si>
  <si>
    <t>5914120080</t>
  </si>
  <si>
    <t>Demontáž nástupiště úrovňového Sudop K 230. Poznámka: 1. V cenách jsou započteny náklady na snesení dílů i zásypu a jejich uložení na plochu nebo naložení na dopravní prostředek a uložení na úložišti.</t>
  </si>
  <si>
    <t>-2124291638</t>
  </si>
  <si>
    <t>605</t>
  </si>
  <si>
    <t>5914120090</t>
  </si>
  <si>
    <t>Demontáž nástupiště úrovňového Sudop KD 230. Poznámka: 1. V cenách jsou započteny náklady na snesení dílů i zásypu a jejich uložení na plochu nebo naložení na dopravní prostředek a uložení na úložišti.</t>
  </si>
  <si>
    <t>962186439</t>
  </si>
  <si>
    <t>606</t>
  </si>
  <si>
    <t>5914120100</t>
  </si>
  <si>
    <t>Demontáž nástupiště úrovňového Sudop KS 230. Poznámka: 1. V cenách jsou započteny náklady na snesení dílů i zásypu a jejich uložení na plochu nebo naložení na dopravní prostředek a uložení na úložišti.</t>
  </si>
  <si>
    <t>829122706</t>
  </si>
  <si>
    <t>607</t>
  </si>
  <si>
    <t>5914125010</t>
  </si>
  <si>
    <t>Montáž nástupištních desek Sudop K (KD,KS) 145. Poznámka: 1. V cenách jsou započteny náklady na manipulaci a montáž desek podle vzorového listu. 2. V cenách nejsou obsaženy náklady na dodávku materiálu.</t>
  </si>
  <si>
    <t>-304307231</t>
  </si>
  <si>
    <t>608</t>
  </si>
  <si>
    <t>5914125020</t>
  </si>
  <si>
    <t>Montáž nástupištních desek Sudop K (KD,KS) 145Z. Poznámka: 1. V cenách jsou započteny náklady na manipulaci a montáž desek podle vzorového listu. 2. V cenách nejsou obsaženy náklady na dodávku materiálu.</t>
  </si>
  <si>
    <t>1617390752</t>
  </si>
  <si>
    <t>609</t>
  </si>
  <si>
    <t>5914125030</t>
  </si>
  <si>
    <t>Montáž nástupištních desek Sudop K (KD,KS) 150. Poznámka: 1. V cenách jsou započteny náklady na manipulaci a montáž desek podle vzorového listu. 2. V cenách nejsou obsaženy náklady na dodávku materiálu.</t>
  </si>
  <si>
    <t>-1845664976</t>
  </si>
  <si>
    <t>610</t>
  </si>
  <si>
    <t>5914125040</t>
  </si>
  <si>
    <t>Montáž nástupištních desek Sudop K 230. Poznámka: 1. V cenách jsou započteny náklady na manipulaci a montáž desek podle vzorového listu. 2. V cenách nejsou obsaženy náklady na dodávku materiálu.</t>
  </si>
  <si>
    <t>460381646</t>
  </si>
  <si>
    <t>611</t>
  </si>
  <si>
    <t>5914125050</t>
  </si>
  <si>
    <t>Montáž nástupištních desek Sudop KD 230. Poznámka: 1. V cenách jsou započteny náklady na manipulaci a montáž desek podle vzorového listu. 2. V cenách nejsou obsaženy náklady na dodávku materiálu.</t>
  </si>
  <si>
    <t>-866369619</t>
  </si>
  <si>
    <t>612</t>
  </si>
  <si>
    <t>5914125060</t>
  </si>
  <si>
    <t>Montáž nástupištních desek Sudop KS 230. Poznámka: 1. V cenách jsou započteny náklady na manipulaci a montáž desek podle vzorového listu. 2. V cenách nejsou obsaženy náklady na dodávku materiálu.</t>
  </si>
  <si>
    <t>754776965</t>
  </si>
  <si>
    <t>613</t>
  </si>
  <si>
    <t>5914130005</t>
  </si>
  <si>
    <t>Montáž nástupiště úrovňového sypaného v celé šíři. Poznámka: 1. V cenách jsou započteny náklady na úpravu terénu, montáž a zásyp podle vzorového listu. 2. V cenách nejsou obsaženy náklady na dodávku materiálu.</t>
  </si>
  <si>
    <t>-1761788620</t>
  </si>
  <si>
    <t>614</t>
  </si>
  <si>
    <t>5914130010</t>
  </si>
  <si>
    <t>Montáž nástupiště úrovňového sypaného v šíři 1 m. Poznámka: 1. V cenách jsou započteny náklady na úpravu terénu, montáž a zásyp podle vzorového listu. 2. V cenách nejsou obsaženy náklady na dodávku materiálu.</t>
  </si>
  <si>
    <t>1893833267</t>
  </si>
  <si>
    <t>615</t>
  </si>
  <si>
    <t>5914130020</t>
  </si>
  <si>
    <t>Montáž nástupiště úrovňového hrana Tischer. Poznámka: 1. V cenách jsou započteny náklady na úpravu terénu, montáž a zásyp podle vzorového listu. 2. V cenách nejsou obsaženy náklady na dodávku materiálu.</t>
  </si>
  <si>
    <t>-1280110134</t>
  </si>
  <si>
    <t>616</t>
  </si>
  <si>
    <t>5914130030</t>
  </si>
  <si>
    <t>Montáž nástupiště úrovňového Tischer. Poznámka: 1. V cenách jsou započteny náklady na úpravu terénu, montáž a zásyp podle vzorového listu. 2. V cenách nejsou obsaženy náklady na dodávku materiálu.</t>
  </si>
  <si>
    <t>1997392874</t>
  </si>
  <si>
    <t>617</t>
  </si>
  <si>
    <t>5914130040</t>
  </si>
  <si>
    <t>Montáž nástupiště úrovňového Tischer oboustranné. Poznámka: 1. V cenách jsou započteny náklady na úpravu terénu, montáž a zásyp podle vzorového listu. 2. V cenách nejsou obsaženy náklady na dodávku materiálu.</t>
  </si>
  <si>
    <t>282213179</t>
  </si>
  <si>
    <t>618</t>
  </si>
  <si>
    <t>5914130050</t>
  </si>
  <si>
    <t>Montáž nástupiště úrovňového Sudop K (KD,KS) 145. Poznámka: 1. V cenách jsou započteny náklady na úpravu terénu, montáž a zásyp podle vzorového listu. 2. V cenách nejsou obsaženy náklady na dodávku materiálu.</t>
  </si>
  <si>
    <t>1530814318</t>
  </si>
  <si>
    <t>619</t>
  </si>
  <si>
    <t>5914130060</t>
  </si>
  <si>
    <t>Montáž nástupiště úrovňového Sudop K (KD,KS) 145Z. Poznámka: 1. V cenách jsou započteny náklady na úpravu terénu, montáž a zásyp podle vzorového listu. 2. V cenách nejsou obsaženy náklady na dodávku materiálu.</t>
  </si>
  <si>
    <t>1758203823</t>
  </si>
  <si>
    <t>620</t>
  </si>
  <si>
    <t>5914130070</t>
  </si>
  <si>
    <t>Montáž nástupiště úrovňového Sudop K (KD,KS) 150. Poznámka: 1. V cenách jsou započteny náklady na úpravu terénu, montáž a zásyp podle vzorového listu. 2. V cenách nejsou obsaženy náklady na dodávku materiálu.</t>
  </si>
  <si>
    <t>1757633323</t>
  </si>
  <si>
    <t>621</t>
  </si>
  <si>
    <t>5914130080</t>
  </si>
  <si>
    <t>Montáž nástupiště úrovňového Sudop K 230. Poznámka: 1. V cenách jsou započteny náklady na úpravu terénu, montáž a zásyp podle vzorového listu. 2. V cenách nejsou obsaženy náklady na dodávku materiálu.</t>
  </si>
  <si>
    <t>95309056</t>
  </si>
  <si>
    <t>622</t>
  </si>
  <si>
    <t>5914130090</t>
  </si>
  <si>
    <t>Montáž nástupiště úrovňového Sudop KD (KS) 230. Poznámka: 1. V cenách jsou započteny náklady na úpravu terénu, montáž a zásyp podle vzorového listu. 2. V cenách nejsou obsaženy náklady na dodávku materiálu.</t>
  </si>
  <si>
    <t>-1721021744</t>
  </si>
  <si>
    <t>623</t>
  </si>
  <si>
    <t>5914140010</t>
  </si>
  <si>
    <t>Oprava zarážedla zemního hrázky. Poznámka: 1. V cenách jsou započteny náklady na opravu dílů zarážedla podle vzorového listu, doplnění a úpravu sypaniny a naložení výzisku na dopravní prostředek včetně složení na úložišti. 2. V cenách nejsou obsaženy náklady na dodávku materiálu.</t>
  </si>
  <si>
    <t>-1696783529</t>
  </si>
  <si>
    <t>624</t>
  </si>
  <si>
    <t>5914140020</t>
  </si>
  <si>
    <t>Oprava zarážedla zemního pískové zasypávky. Poznámka: 1. V cenách jsou započteny náklady na opravu dílů zarážedla podle vzorového listu, doplnění a úpravu sypaniny a naložení výzisku na dopravní prostředek včetně složení na úložišti. 2. V cenách nejsou obsaženy náklady na dodávku materiálu.</t>
  </si>
  <si>
    <t>-1378651134</t>
  </si>
  <si>
    <t>625</t>
  </si>
  <si>
    <t>5914140030</t>
  </si>
  <si>
    <t>Oprava zarážedla zemního dotažení pražců zasypávky. Poznámka: 1. V cenách jsou započteny náklady na opravu dílů zarážedla podle vzorového listu, doplnění a úpravu sypaniny a naložení výzisku na dopravní prostředek včetně složení na úložišti. 2. V cenách nejsou obsaženy náklady na dodávku materiálu.</t>
  </si>
  <si>
    <t>-129608873</t>
  </si>
  <si>
    <t>626</t>
  </si>
  <si>
    <t>5914140040</t>
  </si>
  <si>
    <t>Oprava zarážedla zemního zřízení pískové zasypávky. Poznámka: 1. V cenách jsou započteny náklady na opravu dílů zarážedla podle vzorového listu, doplnění a úpravu sypaniny a naložení výzisku na dopravní prostředek včetně složení na úložišti. 2. V cenách nejsou obsaženy náklady na dodávku materiálu.</t>
  </si>
  <si>
    <t>95392934</t>
  </si>
  <si>
    <t>627</t>
  </si>
  <si>
    <t>5914155020</t>
  </si>
  <si>
    <t>Oprava rampy spárování jakéhokoli zdiva. Poznámka: 1. V cenách jsou započteny náklady na opravu, naložení výzisku na dopravní prostředek a uložení na úložišti. 2. V cenách nejsou obsaženy náklady na dodávku materiálu.</t>
  </si>
  <si>
    <t>1825237733</t>
  </si>
  <si>
    <t>628</t>
  </si>
  <si>
    <t>5914155030</t>
  </si>
  <si>
    <t>Oprava rampy zdiva. Poznámka: 1. V cenách jsou započteny náklady na opravu, naložení výzisku na dopravní prostředek a uložení na úložišti. 2. V cenách nejsou obsaženy náklady na dodávku materiálu.</t>
  </si>
  <si>
    <t>545459542</t>
  </si>
  <si>
    <t>629</t>
  </si>
  <si>
    <t>5914155040</t>
  </si>
  <si>
    <t>Oprava rampy upevnění ochranného úhelníku. Poznámka: 1. V cenách jsou započteny náklady na opravu, naložení výzisku na dopravní prostředek a uložení na úložišti. 2. V cenách nejsou obsaženy náklady na dodávku materiálu.</t>
  </si>
  <si>
    <t>-713491979</t>
  </si>
  <si>
    <t>630</t>
  </si>
  <si>
    <t>5914155110</t>
  </si>
  <si>
    <t>Oprava rampy uvolněné kotvy. Poznámka: 1. V cenách jsou započteny náklady na opravu, naložení výzisku na dopravní prostředek a uložení na úložišti. 2. V cenách nejsou obsaženy náklady na dodávku materiálu.</t>
  </si>
  <si>
    <t>-1700037737</t>
  </si>
  <si>
    <t>631</t>
  </si>
  <si>
    <t>5914155120</t>
  </si>
  <si>
    <t>Oprava rampy výměna příčného trámce. Poznámka: 1. V cenách jsou započteny náklady na opravu, naložení výzisku na dopravní prostředek a uložení na úložišti. 2. V cenách nejsou obsaženy náklady na dodávku materiálu.</t>
  </si>
  <si>
    <t>1226444931</t>
  </si>
  <si>
    <t>632</t>
  </si>
  <si>
    <t>5915005010</t>
  </si>
  <si>
    <t>Hloubení rýh nebo jam ručně na železničním spodku v hornině třídy těžitelnosti I skupiny 1. Poznámka: 1. V cenách jsou započteny náklady na hloubení a uložení výzisku na terén nebo naložení na dopravní prostředek a uložení na úložišti.</t>
  </si>
  <si>
    <t>-1108447350</t>
  </si>
  <si>
    <t>633</t>
  </si>
  <si>
    <t>5915005020</t>
  </si>
  <si>
    <t>Hloubení rýh nebo jam ručně na železničním spodku v hornině třídy těžitelnosti I skupiny 2. Poznámka: 1. V cenách jsou započteny náklady na hloubení a uložení výzisku na terén nebo naložení na dopravní prostředek a uložení na úložišti.</t>
  </si>
  <si>
    <t>-8428639</t>
  </si>
  <si>
    <t>634</t>
  </si>
  <si>
    <t>5915005030</t>
  </si>
  <si>
    <t>Hloubení rýh nebo jam ručně na železničním spodku v hornině třídy těžitelnosti I skupiny 3. Poznámka: 1. V cenách jsou započteny náklady na hloubení a uložení výzisku na terén nebo naložení na dopravní prostředek a uložení na úložišti.</t>
  </si>
  <si>
    <t>1744633062</t>
  </si>
  <si>
    <t>635</t>
  </si>
  <si>
    <t>5915005040</t>
  </si>
  <si>
    <t>Hloubení rýh nebo jam ručně na železničním spodku v hornině třídy těžitelnosti II skupiny 4. Poznámka: 1. V cenách jsou započteny náklady na hloubení a uložení výzisku na terén nebo naložení na dopravní prostředek a uložení na úložišti.</t>
  </si>
  <si>
    <t>-1651393283</t>
  </si>
  <si>
    <t>636</t>
  </si>
  <si>
    <t>5915010010</t>
  </si>
  <si>
    <t>Těžení zeminy nebo horniny železničního spodku v hornině třídy těžitelnosti I skupiny 1. Poznámka: 1. V cenách jsou započteny náklady na těžení a uložení výzisku na terén nebo naložení na dopravní prostředek a uložení na úložišti.</t>
  </si>
  <si>
    <t>-711219596</t>
  </si>
  <si>
    <t>637</t>
  </si>
  <si>
    <t>5915010020</t>
  </si>
  <si>
    <t>Těžení zeminy nebo horniny železničního spodku v hornině třídy těžitelnosti I skupiny 2. Poznámka: 1. V cenách jsou započteny náklady na těžení a uložení výzisku na terén nebo naložení na dopravní prostředek a uložení na úložišti.</t>
  </si>
  <si>
    <t>1028260690</t>
  </si>
  <si>
    <t>638</t>
  </si>
  <si>
    <t>5915010030</t>
  </si>
  <si>
    <t>Těžení zeminy nebo horniny železničního spodku v hornině třídy těžitelnosti I skupiny 3. Poznámka: 1. V cenách jsou započteny náklady na těžení a uložení výzisku na terén nebo naložení na dopravní prostředek a uložení na úložišti.</t>
  </si>
  <si>
    <t>1796212270</t>
  </si>
  <si>
    <t>639</t>
  </si>
  <si>
    <t>5915010040</t>
  </si>
  <si>
    <t>Těžení zeminy nebo horniny železničního spodku v hornině třídy těžitelnosti II skupiny 4. Poznámka: 1. V cenách jsou započteny náklady na těžení a uložení výzisku na terén nebo naložení na dopravní prostředek a uložení na úložišti.</t>
  </si>
  <si>
    <t>163803027</t>
  </si>
  <si>
    <t>640</t>
  </si>
  <si>
    <t>5915015010</t>
  </si>
  <si>
    <t>Svahování zemního tělesa železničního spodku v náspu. Poznámka: 1. V cenách jsou započteny náklady na svahování železničního tělesa a uložení výzisku na terén nebo naložení na dopravní prostředek.</t>
  </si>
  <si>
    <t>-383340780</t>
  </si>
  <si>
    <t>641</t>
  </si>
  <si>
    <t>5915015020</t>
  </si>
  <si>
    <t>Svahování zemního tělesa železničního spodku v zářezu. Poznámka: 1. V cenách jsou započteny náklady na svahování železničního tělesa a uložení výzisku na terén nebo naložení na dopravní prostředek.</t>
  </si>
  <si>
    <t>-1766498301</t>
  </si>
  <si>
    <t>642</t>
  </si>
  <si>
    <t>5915030010</t>
  </si>
  <si>
    <t>Bourání drobných staveb železničního spodku zarážedel. Poznámka: 1. V cenách jsou započteny náklady na vybourání zdiva, uložení na terén, naložení na dopravní prostředek a uložení na skládce. 2. V cenách nejsou obsaženy náklady na dopravu a skládkovné.</t>
  </si>
  <si>
    <t>713243652</t>
  </si>
  <si>
    <t>643</t>
  </si>
  <si>
    <t>5915030020</t>
  </si>
  <si>
    <t>Bourání drobných staveb železničního spodku montážních jam. Poznámka: 1. V cenách jsou započteny náklady na vybourání zdiva, uložení na terén, naložení na dopravní prostředek a uložení na skládce. 2. V cenách nejsou obsaženy náklady na dopravu a skládkovné.</t>
  </si>
  <si>
    <t>2114424690</t>
  </si>
  <si>
    <t>644</t>
  </si>
  <si>
    <t>5917005010</t>
  </si>
  <si>
    <t>Protihluková stěna dřevěná výměna dílu. Poznámka: 1. V cenách jsou započteny náklady na výměnu, demontáž nebo montáž a na naložení výzisku na dopravní prostředek. 2. V cenách nejsou obsaženy náklady na dodávku materiálu, dopravu výzisku a skládkovné.</t>
  </si>
  <si>
    <t>-1840939264</t>
  </si>
  <si>
    <t>645</t>
  </si>
  <si>
    <t>5917005020</t>
  </si>
  <si>
    <t>Protihluková stěna dřevěná výměna latí. Poznámka: 1. V cenách jsou započteny náklady na výměnu, demontáž nebo montáž a na naložení výzisku na dopravní prostředek. 2. V cenách nejsou obsaženy náklady na dodávku materiálu, dopravu výzisku a skládkovné.</t>
  </si>
  <si>
    <t>1686714344</t>
  </si>
  <si>
    <t>646</t>
  </si>
  <si>
    <t>5917005030</t>
  </si>
  <si>
    <t>Protihluková stěna dřevěná výměna sítě. Poznámka: 1. V cenách jsou započteny náklady na výměnu, demontáž nebo montáž a na naložení výzisku na dopravní prostředek. 2. V cenách nejsou obsaženy náklady na dodávku materiálu, dopravu výzisku a skládkovné.</t>
  </si>
  <si>
    <t>-553302841</t>
  </si>
  <si>
    <t>647</t>
  </si>
  <si>
    <t>5917005040</t>
  </si>
  <si>
    <t>Protihluková stěna dřevěná výměna těsnění. Poznámka: 1. V cenách jsou započteny náklady na výměnu, demontáž nebo montáž a na naložení výzisku na dopravní prostředek. 2. V cenách nejsou obsaženy náklady na dodávku materiálu, dopravu výzisku a skládkovné.</t>
  </si>
  <si>
    <t>-971902476</t>
  </si>
  <si>
    <t>648</t>
  </si>
  <si>
    <t>5917005110</t>
  </si>
  <si>
    <t>Protihluková stěna dřevěná demontáž dílu. Poznámka: 1. V cenách jsou započteny náklady na výměnu, demontáž nebo montáž a na naložení výzisku na dopravní prostředek. 2. V cenách nejsou obsaženy náklady na dodávku materiálu, dopravu výzisku a skládkovné.</t>
  </si>
  <si>
    <t>1936442977</t>
  </si>
  <si>
    <t>649</t>
  </si>
  <si>
    <t>5917005120</t>
  </si>
  <si>
    <t>Protihluková stěna dřevěná demontáž latí. Poznámka: 1. V cenách jsou započteny náklady na výměnu, demontáž nebo montáž a na naložení výzisku na dopravní prostředek. 2. V cenách nejsou obsaženy náklady na dodávku materiálu, dopravu výzisku a skládkovné.</t>
  </si>
  <si>
    <t>-2007637667</t>
  </si>
  <si>
    <t>650</t>
  </si>
  <si>
    <t>5917005130</t>
  </si>
  <si>
    <t>Protihluková stěna dřevěná demontáž sítě. Poznámka: 1. V cenách jsou započteny náklady na výměnu, demontáž nebo montáž a na naložení výzisku na dopravní prostředek. 2. V cenách nejsou obsaženy náklady na dodávku materiálu, dopravu výzisku a skládkovné.</t>
  </si>
  <si>
    <t>-2000413918</t>
  </si>
  <si>
    <t>651</t>
  </si>
  <si>
    <t>5917005210</t>
  </si>
  <si>
    <t>Protihluková stěna dřevěná montáž dílu. Poznámka: 1. V cenách jsou započteny náklady na výměnu, demontáž nebo montáž a na naložení výzisku na dopravní prostředek. 2. V cenách nejsou obsaženy náklady na dodávku materiálu, dopravu výzisku a skládkovné.</t>
  </si>
  <si>
    <t>1322780487</t>
  </si>
  <si>
    <t>652</t>
  </si>
  <si>
    <t>5917005220</t>
  </si>
  <si>
    <t>Protihluková stěna dřevěná montáž latí. Poznámka: 1. V cenách jsou započteny náklady na výměnu, demontáž nebo montáž a na naložení výzisku na dopravní prostředek. 2. V cenách nejsou obsaženy náklady na dodávku materiálu, dopravu výzisku a skládkovné.</t>
  </si>
  <si>
    <t>1546390188</t>
  </si>
  <si>
    <t>653</t>
  </si>
  <si>
    <t>5917005230</t>
  </si>
  <si>
    <t>Protihluková stěna dřevěná montáž sítě. Poznámka: 1. V cenách jsou započteny náklady na výměnu, demontáž nebo montáž a na naložení výzisku na dopravní prostředek. 2. V cenách nejsou obsaženy náklady na dodávku materiálu, dopravu výzisku a skládkovné.</t>
  </si>
  <si>
    <t>2011665729</t>
  </si>
  <si>
    <t>654</t>
  </si>
  <si>
    <t>5917005310</t>
  </si>
  <si>
    <t>Protihluková stěna dřevěná oprava latí. Poznámka: 1. V cenách jsou započteny náklady na výměnu, demontáž nebo montáž a na naložení výzisku na dopravní prostředek. 2. V cenách nejsou obsaženy náklady na dodávku materiálu, dopravu výzisku a skládkovné.</t>
  </si>
  <si>
    <t>-500579962</t>
  </si>
  <si>
    <t>655</t>
  </si>
  <si>
    <t>5917010020</t>
  </si>
  <si>
    <t>Protihluková stěna betonová výměna těsnění. Poznámka: 1. V cenách jsou započteny náklady na naložení odpadu na dopravní prostředek. 2. V cenách nejsou obsaženy náklady na dodávku materiálu, dopravu výzisku a skládkovné.</t>
  </si>
  <si>
    <t>698978470</t>
  </si>
  <si>
    <t>656</t>
  </si>
  <si>
    <t>5917010210</t>
  </si>
  <si>
    <t>Protihluková stěna betonová montáž dílu. Poznámka: 1. V cenách jsou započteny náklady na naložení odpadu na dopravní prostředek. 2. V cenách nejsou obsaženy náklady na dodávku materiálu, dopravu výzisku a skládkovné.</t>
  </si>
  <si>
    <t>1903096011</t>
  </si>
  <si>
    <t>657</t>
  </si>
  <si>
    <t>5917010310</t>
  </si>
  <si>
    <t>Protihluková stěna betonová oprava uvolněného těsnění. Poznámka: 1. V cenách jsou započteny náklady na naložení odpadu na dopravní prostředek. 2. V cenách nejsou obsaženy náklady na dodávku materiálu, dopravu výzisku a skládkovné.</t>
  </si>
  <si>
    <t>1637800829</t>
  </si>
  <si>
    <t>658</t>
  </si>
  <si>
    <t>5917015010</t>
  </si>
  <si>
    <t>Protihluková stěna plastová výměna dílu. Poznámka: 1. V cenách jsou započteny náklady na naložení odpadu na dopravní prostředek. 2. V cenách nejsou obsaženy náklady na dodávku materiálu, dopravu výzisku a skládkovné.</t>
  </si>
  <si>
    <t>37286565</t>
  </si>
  <si>
    <t>659</t>
  </si>
  <si>
    <t>5917015020</t>
  </si>
  <si>
    <t>Protihluková stěna plastová výměna těsnění. Poznámka: 1. V cenách jsou započteny náklady na naložení odpadu na dopravní prostředek. 2. V cenách nejsou obsaženy náklady na dodávku materiálu, dopravu výzisku a skládkovné.</t>
  </si>
  <si>
    <t>1243104466</t>
  </si>
  <si>
    <t>660</t>
  </si>
  <si>
    <t>5917015110</t>
  </si>
  <si>
    <t>Protihluková stěna plastová demontáž dílu. Poznámka: 1. V cenách jsou započteny náklady na naložení odpadu na dopravní prostředek. 2. V cenách nejsou obsaženy náklady na dodávku materiálu, dopravu výzisku a skládkovné.</t>
  </si>
  <si>
    <t>-1823358076</t>
  </si>
  <si>
    <t>661</t>
  </si>
  <si>
    <t>5917015120</t>
  </si>
  <si>
    <t>Protihluková stěna plastová demontáž těsnění. Poznámka: 1. V cenách jsou započteny náklady na naložení odpadu na dopravní prostředek. 2. V cenách nejsou obsaženy náklady na dodávku materiálu, dopravu výzisku a skládkovné.</t>
  </si>
  <si>
    <t>2024878302</t>
  </si>
  <si>
    <t>662</t>
  </si>
  <si>
    <t>5917015210</t>
  </si>
  <si>
    <t>Protihluková stěna plastová montáž dílu. Poznámka: 1. V cenách jsou započteny náklady na naložení odpadu na dopravní prostředek. 2. V cenách nejsou obsaženy náklady na dodávku materiálu, dopravu výzisku a skládkovné.</t>
  </si>
  <si>
    <t>-1687409209</t>
  </si>
  <si>
    <t>663</t>
  </si>
  <si>
    <t>5917015220</t>
  </si>
  <si>
    <t>Protihluková stěna plastová montáž těsnění. Poznámka: 1. V cenách jsou započteny náklady na naložení odpadu na dopravní prostředek. 2. V cenách nejsou obsaženy náklady na dodávku materiálu, dopravu výzisku a skládkovné.</t>
  </si>
  <si>
    <t>-137209762</t>
  </si>
  <si>
    <t>664</t>
  </si>
  <si>
    <t>5917015310</t>
  </si>
  <si>
    <t>Protihluková stěna plastová oprava uvolněného těsnění. Poznámka: 1. V cenách jsou započteny náklady na naložení odpadu na dopravní prostředek. 2. V cenách nejsou obsaženy náklady na dodávku materiálu, dopravu výzisku a skládkovné.</t>
  </si>
  <si>
    <t>-1442400522</t>
  </si>
  <si>
    <t>665</t>
  </si>
  <si>
    <t>5917020010</t>
  </si>
  <si>
    <t>Průhledné části stěny výměna dílu ze skla. Poznámka: 1. V cenách jsou započteny náklady na naložení odpadu na dopravní prostředek. 2. V cenách nejsou obsaženy náklady na dodávku materiálu, dopravu výzisku a skládkovné.</t>
  </si>
  <si>
    <t>-936276705</t>
  </si>
  <si>
    <t>666</t>
  </si>
  <si>
    <t>5917020020</t>
  </si>
  <si>
    <t>Průhledné části stěny výměna dílu z plexiskla. Poznámka: 1. V cenách jsou započteny náklady na naložení odpadu na dopravní prostředek. 2. V cenách nejsou obsaženy náklady na dodávku materiálu, dopravu výzisku a skládkovné.</t>
  </si>
  <si>
    <t>-144470561</t>
  </si>
  <si>
    <t>667</t>
  </si>
  <si>
    <t>5917045030</t>
  </si>
  <si>
    <t>Kolejnicový mazník s pohonem montáž. Poznámka: 1. V cenách jsou započteny náklady na demontáž, nebo montáž včetně doplnění mazníku mazivem, seřízení a zajištění funkčnosti. 2. V cenách nejsou obsaženy náklady na vrtání otvorů do kolejnice a dodávku materiálu.</t>
  </si>
  <si>
    <t>-641804082</t>
  </si>
  <si>
    <t>668</t>
  </si>
  <si>
    <t>5917045040</t>
  </si>
  <si>
    <t>Kolejnicový mazník s pohonem demontáž. Poznámka: 1. V cenách jsou započteny náklady na demontáž, nebo montáž včetně doplnění mazníku mazivem, seřízení a zajištění funkčnosti. 2. V cenách nejsou obsaženy náklady na vrtání otvorů do kolejnice a dodávku materiálu.</t>
  </si>
  <si>
    <t>-779778876</t>
  </si>
  <si>
    <t>669</t>
  </si>
  <si>
    <t>5917060010</t>
  </si>
  <si>
    <t>Sorpční textilie pro zachycení úkapů v koleji výměna. Poznámka: 1. V cenách jsou započteny náklady na manipulaci a naložení výzisku na dopravní prostředek. 2. V cenách nejsou obsaženy náklady na dodávku materiálu, dopravu a skládkovné.</t>
  </si>
  <si>
    <t>868270524</t>
  </si>
  <si>
    <t>670</t>
  </si>
  <si>
    <t>5917060020</t>
  </si>
  <si>
    <t>Sorpční textilie pro zachycení úkapů v koleji demontáž-vyjmutí. Poznámka: 1. V cenách jsou započteny náklady na manipulaci a naložení výzisku na dopravní prostředek. 2. V cenách nejsou obsaženy náklady na dodávku materiálu, dopravu a skládkovné.</t>
  </si>
  <si>
    <t>327999539</t>
  </si>
  <si>
    <t>671</t>
  </si>
  <si>
    <t>5917060030</t>
  </si>
  <si>
    <t>Sorpční textilie pro zachycení úkapů v koleji montáž-vložení. Poznámka: 1. V cenách jsou započteny náklady na manipulaci a naložení výzisku na dopravní prostředek. 2. V cenách nejsou obsaženy náklady na dodávku materiálu, dopravu a skládkovné.</t>
  </si>
  <si>
    <t>-1672734787</t>
  </si>
  <si>
    <t>672</t>
  </si>
  <si>
    <t>5917060040</t>
  </si>
  <si>
    <t>Sorpční textilie pro zachycení úkapů v koleji zřízení. Poznámka: 1. V cenách jsou započteny náklady na manipulaci a naložení výzisku na dopravní prostředek. 2. V cenách nejsou obsaženy náklady na dodávku materiálu, dopravu a skládkovné.</t>
  </si>
  <si>
    <t>-1062938552</t>
  </si>
  <si>
    <t>673</t>
  </si>
  <si>
    <t>5999005010</t>
  </si>
  <si>
    <t>Třídění spojovacích a upevňovacích součástí. Poznámka: 1. V cenách jsou započteny náklady na manipulaci, vytřídění a uložení materiálu na úložiště nebo do skladu.</t>
  </si>
  <si>
    <t>-1524695004</t>
  </si>
  <si>
    <t>674</t>
  </si>
  <si>
    <t>5999005020</t>
  </si>
  <si>
    <t>Třídění pražců a kolejnicových podpor. Poznámka: 1. V cenách jsou započteny náklady na manipulaci, vytřídění a uložení materiálu na úložiště nebo do skladu.</t>
  </si>
  <si>
    <t>-275000507</t>
  </si>
  <si>
    <t>675</t>
  </si>
  <si>
    <t>5999005030</t>
  </si>
  <si>
    <t>Třídění kolejnic. Poznámka: 1. V cenách jsou započteny náklady na manipulaci, vytřídění a uložení materiálu na úložiště nebo do skladu.</t>
  </si>
  <si>
    <t>-81763011</t>
  </si>
  <si>
    <t>676</t>
  </si>
  <si>
    <t>5999005040</t>
  </si>
  <si>
    <t>Třídění stožárů, návěstidel. Poznámka: 1. V cenách jsou započteny náklady na manipulaci, vytřídění a uložení materiálu na úložiště nebo do skladu.</t>
  </si>
  <si>
    <t>421522745</t>
  </si>
  <si>
    <t>677</t>
  </si>
  <si>
    <t>5999005050</t>
  </si>
  <si>
    <t>Třídění sloupů TV. Poznámka: 1. V cenách jsou započteny náklady na manipulaci, vytřídění a uložení materiálu na úložiště nebo do skladu.</t>
  </si>
  <si>
    <t>5601308</t>
  </si>
  <si>
    <t>678</t>
  </si>
  <si>
    <t>5999005060</t>
  </si>
  <si>
    <t>Třídění ostatního materiálu. Poznámka: 1. V cenách jsou započteny náklady na manipulaci, vytřídění a uložení materiálu na úložiště nebo do skladu.</t>
  </si>
  <si>
    <t>860706955</t>
  </si>
  <si>
    <t>679</t>
  </si>
  <si>
    <t>5999010010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</si>
  <si>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</si>
  <si>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-1629210837</t>
  </si>
  <si>
    <t>680</t>
  </si>
  <si>
    <t>5999010020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</si>
  <si>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</si>
  <si>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-428609494</t>
  </si>
  <si>
    <t>681</t>
  </si>
  <si>
    <t>5999010030</t>
  </si>
  <si>
    <t>Vyjmutí a snesení konstrukcí nebo dílů hmotnosti přes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</si>
  <si>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1730037493</t>
  </si>
  <si>
    <t>682</t>
  </si>
  <si>
    <t>5999015010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</si>
  <si>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</si>
  <si>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-1855847819</t>
  </si>
  <si>
    <t>683</t>
  </si>
  <si>
    <t>5999015020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</si>
  <si>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</si>
  <si>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31523262</t>
  </si>
  <si>
    <t>684</t>
  </si>
  <si>
    <t>5999015030</t>
  </si>
  <si>
    <t>Vložení konstrukcí nebo dílů hmotnosti přes 20 t. Poznámka: 1. V cenách jsou započteny náklady na vložení konstrukce podle technologického postupu, přeprava v místě technologické manipulace. Položka obsahuje náklady na práce v blízkosti trakčního vedení.</t>
  </si>
  <si>
    <t>142489648</t>
  </si>
  <si>
    <t>685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</si>
  <si>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</si>
  <si>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</si>
  <si>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91834770</t>
  </si>
  <si>
    <t>686</t>
  </si>
  <si>
    <t>7497351560</t>
  </si>
  <si>
    <t>Montáž přímého ukolejnění na elektrizovaných tratích nebo v kolejových obvodech</t>
  </si>
  <si>
    <t>165039405</t>
  </si>
  <si>
    <t>687</t>
  </si>
  <si>
    <t>7592007120</t>
  </si>
  <si>
    <t>Demontáž informačního bodu MIB 6</t>
  </si>
  <si>
    <t>-150970364</t>
  </si>
  <si>
    <t>688</t>
  </si>
  <si>
    <t>7592005120</t>
  </si>
  <si>
    <t>Montáž informačního bodu MIB 6 - uložení a připevnění na určené místo, seřízení, přezkoušení</t>
  </si>
  <si>
    <t>-2083206376</t>
  </si>
  <si>
    <t>689</t>
  </si>
  <si>
    <t>R111110010</t>
  </si>
  <si>
    <t>Demontáž zařízení Asdek</t>
  </si>
  <si>
    <t>kpl</t>
  </si>
  <si>
    <t>1388681563</t>
  </si>
  <si>
    <t>690</t>
  </si>
  <si>
    <t>R111110030</t>
  </si>
  <si>
    <t>Montáž zařízení Asdek</t>
  </si>
  <si>
    <t>-1099897256</t>
  </si>
  <si>
    <t>02 - Materiál (Sborník ÚOŽI 2021 01)</t>
  </si>
  <si>
    <t>M</t>
  </si>
  <si>
    <t>5955101000</t>
  </si>
  <si>
    <t>Kamenivo drcené štěrk frakce 31,5/63 třídy BI</t>
  </si>
  <si>
    <t>717263923</t>
  </si>
  <si>
    <t>5955101005</t>
  </si>
  <si>
    <t>Kamenivo drcené štěrk frakce 31,5/63 třídy min. BII</t>
  </si>
  <si>
    <t>804261040</t>
  </si>
  <si>
    <t>5955101010</t>
  </si>
  <si>
    <t>Kamenivo drcené štěrk frakce 31,5/63 třídy min. C</t>
  </si>
  <si>
    <t>-2127504407</t>
  </si>
  <si>
    <t>5955101025</t>
  </si>
  <si>
    <t>Kamenivo drcené drť frakce 4/8</t>
  </si>
  <si>
    <t>-56077489</t>
  </si>
  <si>
    <t>5955101030</t>
  </si>
  <si>
    <t>Kamenivo drcené drť frakce 8/16</t>
  </si>
  <si>
    <t>2008186477</t>
  </si>
  <si>
    <t>5956101000</t>
  </si>
  <si>
    <t>Pražec dřevěný příčný nevystrojený dub 2600x260x160 mm</t>
  </si>
  <si>
    <t>1717384949</t>
  </si>
  <si>
    <t>5956101010</t>
  </si>
  <si>
    <t>Pražec dřevěný příčný nevystrojený buk 2600x260x160 mm</t>
  </si>
  <si>
    <t>1094517913</t>
  </si>
  <si>
    <t>5956101020</t>
  </si>
  <si>
    <t xml:space="preserve">Pražec dřevěný příčný vystrojený   dub 2600x260x160 mm</t>
  </si>
  <si>
    <t>-355415934</t>
  </si>
  <si>
    <t>5956101030</t>
  </si>
  <si>
    <t xml:space="preserve">Pražec dřevěný příčný vystrojený   buk 2600x260x160 mm</t>
  </si>
  <si>
    <t>1459021929</t>
  </si>
  <si>
    <t>5956116000</t>
  </si>
  <si>
    <t>Pražce dřevěné výhybkové dub skupina 3 160x260</t>
  </si>
  <si>
    <t>1268078500</t>
  </si>
  <si>
    <t>5956119000</t>
  </si>
  <si>
    <t>Pražec dřevěný výhybkový dub skupina 3 2200x260x160</t>
  </si>
  <si>
    <t>1089706706</t>
  </si>
  <si>
    <t>5956119005</t>
  </si>
  <si>
    <t>Pražec dřevěný výhybkový dub skupina 3 2300x260x160</t>
  </si>
  <si>
    <t>-689478994</t>
  </si>
  <si>
    <t>5956119010</t>
  </si>
  <si>
    <t>Pražec dřevěný výhybkový dub skupina 3 2400x260x160</t>
  </si>
  <si>
    <t>-152986310</t>
  </si>
  <si>
    <t>5956119015</t>
  </si>
  <si>
    <t>Pražec dřevěný výhybkový dub skupina 3 2500x260x160</t>
  </si>
  <si>
    <t>647647551</t>
  </si>
  <si>
    <t>5956119020</t>
  </si>
  <si>
    <t>Pražec dřevěný výhybkový dub skupina 3 2600x260x160</t>
  </si>
  <si>
    <t>1140654369</t>
  </si>
  <si>
    <t>5956119025</t>
  </si>
  <si>
    <t>Pražec dřevěný výhybkový dub skupina 3 2700x260x160</t>
  </si>
  <si>
    <t>-592698002</t>
  </si>
  <si>
    <t>5956119030</t>
  </si>
  <si>
    <t>Pražec dřevěný výhybkový dub skupina 3 2800x260x160</t>
  </si>
  <si>
    <t>-253523887</t>
  </si>
  <si>
    <t>5956119035</t>
  </si>
  <si>
    <t>Pražec dřevěný výhybkový dub skupina 3 2900x260x160</t>
  </si>
  <si>
    <t>837123814</t>
  </si>
  <si>
    <t>5956119040</t>
  </si>
  <si>
    <t>Pražec dřevěný výhybkový dub skupina 3 3000x260x160</t>
  </si>
  <si>
    <t>-347944785</t>
  </si>
  <si>
    <t>5956119045</t>
  </si>
  <si>
    <t>Pražec dřevěný výhybkový dub skupina 3 3100x260x160</t>
  </si>
  <si>
    <t>-1214026843</t>
  </si>
  <si>
    <t>5956119050</t>
  </si>
  <si>
    <t>Pražec dřevěný výhybkový dub skupina 3 3200x260x160</t>
  </si>
  <si>
    <t>-707094901</t>
  </si>
  <si>
    <t>5956119055</t>
  </si>
  <si>
    <t>Pražec dřevěný výhybkový dub skupina 3 3300x260x160</t>
  </si>
  <si>
    <t>-2025540903</t>
  </si>
  <si>
    <t>5956119060</t>
  </si>
  <si>
    <t>Pražec dřevěný výhybkový dub skupina 3 3400x260x160</t>
  </si>
  <si>
    <t>57389976</t>
  </si>
  <si>
    <t>5956119065</t>
  </si>
  <si>
    <t>Pražec dřevěný výhybkový dub skupina 3 3500x260x160</t>
  </si>
  <si>
    <t>-369806857</t>
  </si>
  <si>
    <t>5956119070</t>
  </si>
  <si>
    <t>Pražec dřevěný výhybkový dub skupina 3 3600x260x160</t>
  </si>
  <si>
    <t>-941600037</t>
  </si>
  <si>
    <t>5956119075</t>
  </si>
  <si>
    <t>Pražec dřevěný výhybkový dub skupina 3 3700x260x160</t>
  </si>
  <si>
    <t>1919839555</t>
  </si>
  <si>
    <t>5956119080</t>
  </si>
  <si>
    <t>Pražec dřevěný výhybkový dub skupina 3 3800x260x160</t>
  </si>
  <si>
    <t>-840515863</t>
  </si>
  <si>
    <t>5956119085</t>
  </si>
  <si>
    <t>Pražec dřevěný výhybkový dub skupina 3 3900x260x160</t>
  </si>
  <si>
    <t>-603805611</t>
  </si>
  <si>
    <t>5956119090</t>
  </si>
  <si>
    <t>Pražec dřevěný výhybkový dub skupina 3 4000x260x160</t>
  </si>
  <si>
    <t>-423198315</t>
  </si>
  <si>
    <t>5956119095</t>
  </si>
  <si>
    <t>Pražec dřevěný výhybkový dub skupina 3 4100x260x160</t>
  </si>
  <si>
    <t>-933017197</t>
  </si>
  <si>
    <t>5956119100</t>
  </si>
  <si>
    <t>Pražec dřevěný výhybkový dub skupina 3 4200x260x160</t>
  </si>
  <si>
    <t>938116381</t>
  </si>
  <si>
    <t>5956119105</t>
  </si>
  <si>
    <t>Pražec dřevěný výhybkový dub skupina 3 4300x260x160</t>
  </si>
  <si>
    <t>-1074546042</t>
  </si>
  <si>
    <t>5956119110</t>
  </si>
  <si>
    <t>Pražec dřevěný výhybkový dub skupina 3 4400x260x160</t>
  </si>
  <si>
    <t>-1590280624</t>
  </si>
  <si>
    <t>5956119115</t>
  </si>
  <si>
    <t>Pražec dřevěný výhybkový dub skupina 3 4500x260x160</t>
  </si>
  <si>
    <t>-1980123168</t>
  </si>
  <si>
    <t>5956119120</t>
  </si>
  <si>
    <t>Pražec dřevěný výhybkový dub skupina 3 4600x260x160</t>
  </si>
  <si>
    <t>-698874075</t>
  </si>
  <si>
    <t>5956119125</t>
  </si>
  <si>
    <t>Pražec dřevěný výhybkový dub skupina 3 4700x260x160</t>
  </si>
  <si>
    <t>407765943</t>
  </si>
  <si>
    <t>5956119130</t>
  </si>
  <si>
    <t>Pražec dřevěný výhybkový dub skupina 3 4800x260x160</t>
  </si>
  <si>
    <t>1868031934</t>
  </si>
  <si>
    <t>5956119135</t>
  </si>
  <si>
    <t>Pražec dřevěný výhybkový dub skupina 3 4900x260x160</t>
  </si>
  <si>
    <t>-1452415650</t>
  </si>
  <si>
    <t>5956119140</t>
  </si>
  <si>
    <t>Pražec dřevěný výhybkový dub skupina 3 5000x260x160</t>
  </si>
  <si>
    <t>-795406569</t>
  </si>
  <si>
    <t>5956119145</t>
  </si>
  <si>
    <t>Pražec dřevěný výhybkový dub skupina 3 5100x260x160</t>
  </si>
  <si>
    <t>-874414744</t>
  </si>
  <si>
    <t>5956119150</t>
  </si>
  <si>
    <t>Pražec dřevěný výhybkový dub skupina 3 5200x260x160</t>
  </si>
  <si>
    <t>-338395005</t>
  </si>
  <si>
    <t>5956119155</t>
  </si>
  <si>
    <t>Pražec dřevěný výhybkový dub skupina 3 5300x260x160</t>
  </si>
  <si>
    <t>811243488</t>
  </si>
  <si>
    <t>5956119160</t>
  </si>
  <si>
    <t>Pražec dřevěný výhybkový dub skupina 3 5400x260x160</t>
  </si>
  <si>
    <t>1821097817</t>
  </si>
  <si>
    <t>5956119165</t>
  </si>
  <si>
    <t>Pražec dřevěný výhybkový dub skupina 3 5500x260x160</t>
  </si>
  <si>
    <t>-1901677089</t>
  </si>
  <si>
    <t>5956119170</t>
  </si>
  <si>
    <t>Pražec dřevěný výhybkový dub skupina 3 5600x260x160</t>
  </si>
  <si>
    <t>-55402207</t>
  </si>
  <si>
    <t>5956119175</t>
  </si>
  <si>
    <t>Pražec dřevěný výhybkový dub skupina 3 5700x260x160</t>
  </si>
  <si>
    <t>1915637142</t>
  </si>
  <si>
    <t>5956119180</t>
  </si>
  <si>
    <t>Pražec dřevěný výhybkový dub skupina 3 5800x260x160</t>
  </si>
  <si>
    <t>609734631</t>
  </si>
  <si>
    <t>5956119185</t>
  </si>
  <si>
    <t>Pražec dřevěný výhybkový dub skupina 3 5900x260x160</t>
  </si>
  <si>
    <t>1319072380</t>
  </si>
  <si>
    <t>5956119190</t>
  </si>
  <si>
    <t>Pražec dřevěný výhybkový dub skupina 3 6000x260x160</t>
  </si>
  <si>
    <t>601833035</t>
  </si>
  <si>
    <t>5956131000</t>
  </si>
  <si>
    <t>Vystrojení pražce dřevěného kolíčky do dřevěných pražců</t>
  </si>
  <si>
    <t>1640672801</t>
  </si>
  <si>
    <t>5956131005</t>
  </si>
  <si>
    <t>Vystrojení pražce dřevěného protištěpná destička pro pražec (105x210)</t>
  </si>
  <si>
    <t>-326628975</t>
  </si>
  <si>
    <t>5956140025</t>
  </si>
  <si>
    <t>Pražec betonový příčný vystrojený včetně kompletů tv. B 91S/1 (UIC)</t>
  </si>
  <si>
    <t>-1463105334</t>
  </si>
  <si>
    <t>5956140030</t>
  </si>
  <si>
    <t>Pražec betonový příčný vystrojený včetně kompletů tv. B 91S/2 (S)</t>
  </si>
  <si>
    <t>-1767602577</t>
  </si>
  <si>
    <t>5956140040</t>
  </si>
  <si>
    <t>Pražec betonový příčný vystrojený včetně kompletů tv. B03 (S)</t>
  </si>
  <si>
    <t>-1181885971</t>
  </si>
  <si>
    <t>5956140045</t>
  </si>
  <si>
    <t>Pražec betonový příčný vystrojený včetně kompletů tv. SB 8 P upevnění tuhé-ŽS4</t>
  </si>
  <si>
    <t>1509885746</t>
  </si>
  <si>
    <t>5956140050</t>
  </si>
  <si>
    <t>Pražec betonový příčný vystrojený včetně kompletů tv. SB 8 P upevnění pružné-Skl24</t>
  </si>
  <si>
    <t>-270551759</t>
  </si>
  <si>
    <t>5957110000</t>
  </si>
  <si>
    <t>Kolejnice tv. 60 E2, třídy R260</t>
  </si>
  <si>
    <t>1889771586</t>
  </si>
  <si>
    <t>5957110010</t>
  </si>
  <si>
    <t>Kolejnice tv. 60 E2, třídy R350HT</t>
  </si>
  <si>
    <t>-1188890231</t>
  </si>
  <si>
    <t>5957110020</t>
  </si>
  <si>
    <t>Kolejnice tv. R 65, třídy R260</t>
  </si>
  <si>
    <t>1933346785</t>
  </si>
  <si>
    <t>5957110030</t>
  </si>
  <si>
    <t>Kolejnice tv. 49 E 1, třídy R260</t>
  </si>
  <si>
    <t>-1130931950</t>
  </si>
  <si>
    <t>5957110040</t>
  </si>
  <si>
    <t>Kolejnice tv. 49 E 1, třídy R350HT</t>
  </si>
  <si>
    <t>1564887582</t>
  </si>
  <si>
    <t>5958107000</t>
  </si>
  <si>
    <t>Šroub spojkový M24 x 120 mm</t>
  </si>
  <si>
    <t>-433690638</t>
  </si>
  <si>
    <t>5958107005</t>
  </si>
  <si>
    <t>Šroub spojkový M24 x 140 mm</t>
  </si>
  <si>
    <t>425614464</t>
  </si>
  <si>
    <t>5958107020</t>
  </si>
  <si>
    <t>Šroub výhybkový M24 x 75 mm</t>
  </si>
  <si>
    <t>1044057537</t>
  </si>
  <si>
    <t>5958107025</t>
  </si>
  <si>
    <t>Šroub výhybkový M24 x 85 mm</t>
  </si>
  <si>
    <t>305263542</t>
  </si>
  <si>
    <t>5958116000</t>
  </si>
  <si>
    <t>Matice M24</t>
  </si>
  <si>
    <t>699913261</t>
  </si>
  <si>
    <t>5958116005</t>
  </si>
  <si>
    <t>Matice M22</t>
  </si>
  <si>
    <t>344368411</t>
  </si>
  <si>
    <t>5958119000</t>
  </si>
  <si>
    <t>Šroub zápustný s nosem M20x75 mm</t>
  </si>
  <si>
    <t>-21395265</t>
  </si>
  <si>
    <t>5958119005</t>
  </si>
  <si>
    <t>Šroub zápustný s nosem M22x75 mm</t>
  </si>
  <si>
    <t>675249008</t>
  </si>
  <si>
    <t>5958119010</t>
  </si>
  <si>
    <t>Šroub zápustný s nosem M22x105 mm</t>
  </si>
  <si>
    <t>224185476</t>
  </si>
  <si>
    <t>5958119015</t>
  </si>
  <si>
    <t>Šroub zápustný s nosem M24x80 mm</t>
  </si>
  <si>
    <t>1771818929</t>
  </si>
  <si>
    <t>5958119020</t>
  </si>
  <si>
    <t>Šroub zápustný s nosem M24x100 mm</t>
  </si>
  <si>
    <t>309249272</t>
  </si>
  <si>
    <t>5958125005</t>
  </si>
  <si>
    <t>Komplety s antikorozní úpravou Skl 24 (svěrka Skl24, šroub RS0, matice M22, podložka Uls6)</t>
  </si>
  <si>
    <t>583420826</t>
  </si>
  <si>
    <t>5958125010</t>
  </si>
  <si>
    <t>Komplety s antikorozní úpravou ŽS 4 (svěrka ŽS4, šroub RS 1, matice M24, podložka Fe6)</t>
  </si>
  <si>
    <t>2041142428</t>
  </si>
  <si>
    <t>5958128000</t>
  </si>
  <si>
    <t xml:space="preserve">Komplety Skl 14  (svěrka Skl 14, vrtule R1,podložka Uls7)</t>
  </si>
  <si>
    <t>-2104383106</t>
  </si>
  <si>
    <t>5958128005</t>
  </si>
  <si>
    <t>Komplety Skl 24 (šroub RS 0, matice M 22, podložka Uls 6)</t>
  </si>
  <si>
    <t>-2025462798</t>
  </si>
  <si>
    <t>5958128010</t>
  </si>
  <si>
    <t>Komplety ŽS 4 (šroub RS 1, matice M 24, podložka Fe6, svěrka ŽS4)</t>
  </si>
  <si>
    <t>-1455140891</t>
  </si>
  <si>
    <t>5958134000</t>
  </si>
  <si>
    <t>Součásti upevňovací svěrka Skl 1K</t>
  </si>
  <si>
    <t>740165958</t>
  </si>
  <si>
    <t>5958134010</t>
  </si>
  <si>
    <t>Součásti upevňovací svěrka Skl 14</t>
  </si>
  <si>
    <t>-520541284</t>
  </si>
  <si>
    <t>5958134020</t>
  </si>
  <si>
    <t>Součásti upevňovací svěrka Skl 24</t>
  </si>
  <si>
    <t>8972294</t>
  </si>
  <si>
    <t>5958134025</t>
  </si>
  <si>
    <t>Součásti upevňovací svěrka ŽS 4</t>
  </si>
  <si>
    <t>768148214</t>
  </si>
  <si>
    <t>5958134035</t>
  </si>
  <si>
    <t>Součásti upevňovací svěrka VT2</t>
  </si>
  <si>
    <t>-1884776062</t>
  </si>
  <si>
    <t>5958134040</t>
  </si>
  <si>
    <t>Součásti upevňovací kroužek pružný dvojitý Fe 6</t>
  </si>
  <si>
    <t>743597196</t>
  </si>
  <si>
    <t>5958134041</t>
  </si>
  <si>
    <t>Součásti upevňovací šroub svěrkový T5</t>
  </si>
  <si>
    <t>1534393398</t>
  </si>
  <si>
    <t>5958134042</t>
  </si>
  <si>
    <t>Součásti upevňovací šroub svěrkový T10 M24x80</t>
  </si>
  <si>
    <t>-1949354320</t>
  </si>
  <si>
    <t>5958134043</t>
  </si>
  <si>
    <t>Součásti upevňovací šroub svěrkový RS 0 (M22x70)</t>
  </si>
  <si>
    <t>2068747121</t>
  </si>
  <si>
    <t>5958134044</t>
  </si>
  <si>
    <t>Součásti upevňovací šroub svěrkový RS 1 (M24x80)</t>
  </si>
  <si>
    <t>1813061095</t>
  </si>
  <si>
    <t>5958134045</t>
  </si>
  <si>
    <t>Součásti upevňovací šroub svěrkový RS 2 (M24x87)</t>
  </si>
  <si>
    <t>-543789472</t>
  </si>
  <si>
    <t>5958134075</t>
  </si>
  <si>
    <t>Součásti upevňovací vrtule R1(145)</t>
  </si>
  <si>
    <t>-962189751</t>
  </si>
  <si>
    <t>5958134080</t>
  </si>
  <si>
    <t>Součásti upevňovací vrtule R2 (160)</t>
  </si>
  <si>
    <t>876220671</t>
  </si>
  <si>
    <t>5958134085</t>
  </si>
  <si>
    <t>Součásti upevňovací vrtule R3 (180)</t>
  </si>
  <si>
    <t>-418158569</t>
  </si>
  <si>
    <t>5958134110</t>
  </si>
  <si>
    <t>Součásti upevňovací matice M22</t>
  </si>
  <si>
    <t>-206794168</t>
  </si>
  <si>
    <t>5958134115</t>
  </si>
  <si>
    <t>Součásti upevňovací matice M24</t>
  </si>
  <si>
    <t>-737140731</t>
  </si>
  <si>
    <t>5958134120</t>
  </si>
  <si>
    <t>Součásti upevňovací matice M24 samojistná</t>
  </si>
  <si>
    <t>-973471583</t>
  </si>
  <si>
    <t>5958134125</t>
  </si>
  <si>
    <t>Součásti upevňovací podložka Uls 6</t>
  </si>
  <si>
    <t>1431178350</t>
  </si>
  <si>
    <t>5958134130</t>
  </si>
  <si>
    <t>Součásti upevňovací podložka Uls 7</t>
  </si>
  <si>
    <t>-1875533559</t>
  </si>
  <si>
    <t>5958140000</t>
  </si>
  <si>
    <t>Podkladnice žebrová tv. S4</t>
  </si>
  <si>
    <t>-168282931</t>
  </si>
  <si>
    <t>5958140005</t>
  </si>
  <si>
    <t>Podkladnice žebrová tv. S4pl</t>
  </si>
  <si>
    <t>626087512</t>
  </si>
  <si>
    <t>5958140015</t>
  </si>
  <si>
    <t>Podkladnice žebrová tv. R4</t>
  </si>
  <si>
    <t>672248449</t>
  </si>
  <si>
    <t>5958140020</t>
  </si>
  <si>
    <t>Podkladnice žebrová tv. U60 (R4pl)</t>
  </si>
  <si>
    <t>1898866796</t>
  </si>
  <si>
    <t>5958155000</t>
  </si>
  <si>
    <t>Úhlové vodicí vložky Wfp 14K 600 základní 12</t>
  </si>
  <si>
    <t>-2048393507</t>
  </si>
  <si>
    <t>5958155035</t>
  </si>
  <si>
    <t>Úhlové vodicí vložky Wfp 14K NT</t>
  </si>
  <si>
    <t>945468370</t>
  </si>
  <si>
    <t>5958158005</t>
  </si>
  <si>
    <t xml:space="preserve">Podložka pryžová pod patu kolejnice S49  183/126/6</t>
  </si>
  <si>
    <t>891914337</t>
  </si>
  <si>
    <t>5958158020</t>
  </si>
  <si>
    <t>Podložka pryžová pod patu kolejnice R65 183/151/6</t>
  </si>
  <si>
    <t>1457847014</t>
  </si>
  <si>
    <t>5958158025</t>
  </si>
  <si>
    <t>Podložka pryžová pod patu kolejnice WS7 149x152x7 (Vossloh)</t>
  </si>
  <si>
    <t>-225178085</t>
  </si>
  <si>
    <t>5958158030</t>
  </si>
  <si>
    <t>Podložka pryžová pod patu kolejnice WU 7 174x152x7 (Vossloh)</t>
  </si>
  <si>
    <t>1313332959</t>
  </si>
  <si>
    <t>5958158060</t>
  </si>
  <si>
    <t>Podložka polyetylenová pod podkladnici 330/170/2 (tv. T5)</t>
  </si>
  <si>
    <t>-1962538511</t>
  </si>
  <si>
    <t>5958158065</t>
  </si>
  <si>
    <t>Podložka polyetylenová pod podkladnici 430/130/2 (ŽT)</t>
  </si>
  <si>
    <t>-1054610636</t>
  </si>
  <si>
    <t>5958158070</t>
  </si>
  <si>
    <t>Podložka polyetylenová pod podkladnici 380/160/2 (S4, R4)</t>
  </si>
  <si>
    <t>-559286881</t>
  </si>
  <si>
    <t>5958173000</t>
  </si>
  <si>
    <t>Polyetylenové pásy v kotoučích</t>
  </si>
  <si>
    <t>-1354719411</t>
  </si>
  <si>
    <t>5958179010</t>
  </si>
  <si>
    <t>Hmoždinka excentrická plnoprofilová regenerační vložka</t>
  </si>
  <si>
    <t>418199694</t>
  </si>
  <si>
    <t>5958179015</t>
  </si>
  <si>
    <t>Hmoždinka dělená regenerační vložka DRV-1Z</t>
  </si>
  <si>
    <t>1502763575</t>
  </si>
  <si>
    <t>5960101010</t>
  </si>
  <si>
    <t>Pražcové kotvy TDHB pro pražec betonový SB 6</t>
  </si>
  <si>
    <t>1621043398</t>
  </si>
  <si>
    <t>5960101015</t>
  </si>
  <si>
    <t>Pražcové kotvy TDHB pro pražec betonový SB 5</t>
  </si>
  <si>
    <t>2125934990</t>
  </si>
  <si>
    <t>5967116000</t>
  </si>
  <si>
    <t>Tuk do mazníků KL - trim Al</t>
  </si>
  <si>
    <t>kg</t>
  </si>
  <si>
    <t>1564788705</t>
  </si>
  <si>
    <t>03 - Mazníky - práce a materiál (nesborníkové položky)</t>
  </si>
  <si>
    <t>5917035010R</t>
  </si>
  <si>
    <t>Údržba kolejnicového mazníku s pohonem doplnění maziva. Poznámka: 1. V cenách jsou započteny náklady na doplnění mazníku mazivem, natlakování a kontrolu funkčnosti a/nebo výměnu lišty a seřízení aplikace maziva. 2. V cenách nejsou obsaženy náklady na dodávku materiálu.</t>
  </si>
  <si>
    <t>-1952815811</t>
  </si>
  <si>
    <t>5967113105R</t>
  </si>
  <si>
    <t>Náhr. díly mazník kolejnicový solární Sítko filtru</t>
  </si>
  <si>
    <t>ks</t>
  </si>
  <si>
    <t>-1891785186</t>
  </si>
  <si>
    <t>5917040007R</t>
  </si>
  <si>
    <t>Náhr. díly mazník kolejnicový solární Sítko filtru montáž</t>
  </si>
  <si>
    <t>-438673637</t>
  </si>
  <si>
    <t>5917040008R</t>
  </si>
  <si>
    <t>Náhr. díly mazník kolejnicový solární Sítko filtru demontáž</t>
  </si>
  <si>
    <t>1144495744</t>
  </si>
  <si>
    <t>5967113106R</t>
  </si>
  <si>
    <t>Náhr. díly mazník kolejnicový solární Přívodní hadice krátká L=4m</t>
  </si>
  <si>
    <t>2126486240</t>
  </si>
  <si>
    <t>5917040009R</t>
  </si>
  <si>
    <t>Náhr. díly mazník kolejnicový solární Přívodní hadice krátká L=4m montáž</t>
  </si>
  <si>
    <t>-606574957</t>
  </si>
  <si>
    <t>5917040010R</t>
  </si>
  <si>
    <t>Náhr. díly mazník kolejnicový solární Přívodní hadice krátká L=4m demontáž</t>
  </si>
  <si>
    <t>803580420</t>
  </si>
  <si>
    <t>5967113107R</t>
  </si>
  <si>
    <t>Náhr. díly mazník kolejnicový solární Přívodní hadice dlouhá L=5,5m</t>
  </si>
  <si>
    <t>-334180439</t>
  </si>
  <si>
    <t>5917040011R</t>
  </si>
  <si>
    <t>Náhr. díly mazník kolejnicový solární Přívodní hadice dlouhá L=5,5m montáž</t>
  </si>
  <si>
    <t>-1414856435</t>
  </si>
  <si>
    <t>5917040012R</t>
  </si>
  <si>
    <t>Náhr. díly mazník kolejnicový solární Přívodní hadice dlouhá L=5,5m demontáž</t>
  </si>
  <si>
    <t>555127350</t>
  </si>
  <si>
    <t>5967113108R</t>
  </si>
  <si>
    <t>Náhr. díly mazník kolejnicový solární Distribuční hadička</t>
  </si>
  <si>
    <t>201740896</t>
  </si>
  <si>
    <t>5917040013R</t>
  </si>
  <si>
    <t>Náhr. díly mazník kolejnicový solární Distribuční hadička montáž</t>
  </si>
  <si>
    <t>1161224271</t>
  </si>
  <si>
    <t>5917040014R</t>
  </si>
  <si>
    <t>Náhr. díly mazník kolejnicový solární Distribuční hadička demontáž</t>
  </si>
  <si>
    <t>1710160100</t>
  </si>
  <si>
    <t>5967113111R</t>
  </si>
  <si>
    <t>Náhr. díly mazník kolejnicový solární Zdroj napájení</t>
  </si>
  <si>
    <t>-873988538</t>
  </si>
  <si>
    <t>5917040019R</t>
  </si>
  <si>
    <t>Náhr. díly mazník kolejnicový solární Zdroj napájení montáž</t>
  </si>
  <si>
    <t>1572464418</t>
  </si>
  <si>
    <t>5917040020R</t>
  </si>
  <si>
    <t>Náhr. díly mazník kolejnicový solární Zdroj napájení demontáž</t>
  </si>
  <si>
    <t>1285364640</t>
  </si>
  <si>
    <t>5967113113R</t>
  </si>
  <si>
    <t>Náhr. díly mazník kolejnicový solární Řídicí jednotka ERC-RG10</t>
  </si>
  <si>
    <t>682370280</t>
  </si>
  <si>
    <t>5917040023R</t>
  </si>
  <si>
    <t>Náhr. díly mazník kolejnicový solární Řídicí jednotka ERC-RG10 montáž</t>
  </si>
  <si>
    <t>-1197759492</t>
  </si>
  <si>
    <t>5917040024R</t>
  </si>
  <si>
    <t>Náhr. díly mazník kolejnicový solární Řídicí jednotka ERC-RG10 demontáž</t>
  </si>
  <si>
    <t>724160509</t>
  </si>
  <si>
    <t>5967113114R</t>
  </si>
  <si>
    <t>Náhr. díly mazník kolejnicový solární Akumulátor</t>
  </si>
  <si>
    <t>-339110901</t>
  </si>
  <si>
    <t>5917040025R</t>
  </si>
  <si>
    <t>Náhr. díly mazník kolejnicový solární Akumulátor montáž</t>
  </si>
  <si>
    <t>805611444</t>
  </si>
  <si>
    <t>5917040026R</t>
  </si>
  <si>
    <t>Náhr. díly mazník kolejnicový solární Akumulátor demontáž</t>
  </si>
  <si>
    <t>119702845</t>
  </si>
  <si>
    <t>5967113122R</t>
  </si>
  <si>
    <t>Náhr. díly mazník kolejnicový solární Kryt senzoru s držákem komplet UIC60, R65</t>
  </si>
  <si>
    <t>-747043027</t>
  </si>
  <si>
    <t>5917040041R</t>
  </si>
  <si>
    <t>Náhr. díly mazník kolejnicový solární Kryt senzoru s držákem komplet UIC60, R65 montáž</t>
  </si>
  <si>
    <t>223146451</t>
  </si>
  <si>
    <t>5917040042R</t>
  </si>
  <si>
    <t>Náhr. díly mazník kolejnicový solární Kryt senzoru s držákem komplet UIC60, R65 demontáž</t>
  </si>
  <si>
    <t>628682078</t>
  </si>
  <si>
    <t>5967113123R</t>
  </si>
  <si>
    <t>Náhr. díly mazník kolejnicový solární Kryt senzoru s držákem komplet S49, S54</t>
  </si>
  <si>
    <t>-2045790877</t>
  </si>
  <si>
    <t>5917040043R</t>
  </si>
  <si>
    <t>Náhr. díly mazník kolejnicový solární Kryt senzoru s držákem komplet S49, S54 montáž</t>
  </si>
  <si>
    <t>-1179780548</t>
  </si>
  <si>
    <t>5917040044R</t>
  </si>
  <si>
    <t>Náhr. díly mazník kolejnicový solární Kryt senzoru s držákem komplet S49, S54 demontáž</t>
  </si>
  <si>
    <t>-583524251</t>
  </si>
  <si>
    <t>5967113124R</t>
  </si>
  <si>
    <t>Náhr. díly mazník kolejnicový solární Čidlo senzoru (bez držáku)</t>
  </si>
  <si>
    <t>-243437295</t>
  </si>
  <si>
    <t>5917040045R</t>
  </si>
  <si>
    <t>Náhr. díly mazník kolejnicový solární Čidlo senzoru (bez držáku) montáž</t>
  </si>
  <si>
    <t>2105954712</t>
  </si>
  <si>
    <t>5917040046R</t>
  </si>
  <si>
    <t>Náhr. díly mazník kolejnicový solární Čidlo senzoru (bez držáku) demontáž</t>
  </si>
  <si>
    <t>-666086523</t>
  </si>
  <si>
    <t>5967113125R</t>
  </si>
  <si>
    <t>Náhr. díly mazník kolejnicový solární Kabel senzoru L=6,0m</t>
  </si>
  <si>
    <t>-1674616051</t>
  </si>
  <si>
    <t>5917040047R</t>
  </si>
  <si>
    <t>Náhr. díly mazník kolejnicový solární Kabel senzoru L=6,0m montáž</t>
  </si>
  <si>
    <t>-717309721</t>
  </si>
  <si>
    <t>5917040048R</t>
  </si>
  <si>
    <t>Náhr. díly mazník kolejnicový solární Kabel senzoru L=6,0m demontáž</t>
  </si>
  <si>
    <t>-1821446677</t>
  </si>
  <si>
    <t>5967113126R</t>
  </si>
  <si>
    <t>Náhr. díly mazník kolejnicový solární Kabel senzoru L=10,0m</t>
  </si>
  <si>
    <t>-386224331</t>
  </si>
  <si>
    <t>5917040049R</t>
  </si>
  <si>
    <t>Náhr. díly mazník kolejnicový solární Kabel senzoru L=10,0m montáž</t>
  </si>
  <si>
    <t>1481030252</t>
  </si>
  <si>
    <t>5917040050R</t>
  </si>
  <si>
    <t>Náhr. díly mazník kolejnicový solární Kabel senzoru L=10,0m demontáž</t>
  </si>
  <si>
    <t>-160001246</t>
  </si>
  <si>
    <t>5967113127R</t>
  </si>
  <si>
    <t>Náhr. díly mazník kolejnicový solární Mazací lišta s distributorem (bez držáku)</t>
  </si>
  <si>
    <t>-1888298702</t>
  </si>
  <si>
    <t>5917040051R</t>
  </si>
  <si>
    <t>Náhr. díly mazník kolejnicový solární Mazací lišta s distributorem (bez držáku) montáž</t>
  </si>
  <si>
    <t>1233079461</t>
  </si>
  <si>
    <t>5917040052R</t>
  </si>
  <si>
    <t>Náhr. díly mazník kolejnicový solární Mazací lišta s distributorem (bez držáku) demontáž</t>
  </si>
  <si>
    <t>-1393661306</t>
  </si>
  <si>
    <t>5967113128R</t>
  </si>
  <si>
    <t>Náhr. díly mazník kolejnicový solární Držák mazací lišty S49, S54</t>
  </si>
  <si>
    <t>-1806695568</t>
  </si>
  <si>
    <t>5917040053R</t>
  </si>
  <si>
    <t>Náhr. díly mazník kolejnicový solární Držák mazací lišty S49, S54 montáž</t>
  </si>
  <si>
    <t>-1086918770</t>
  </si>
  <si>
    <t>5917040054R</t>
  </si>
  <si>
    <t>Náhr. díly mazník kolejnicový solární Držák mazací lišty S49, S54 demontáž</t>
  </si>
  <si>
    <t>-699645580</t>
  </si>
  <si>
    <t>5967113129R</t>
  </si>
  <si>
    <t>Náhr. díly mazník kolejnicový solární Držák mazací lišty UIC60</t>
  </si>
  <si>
    <t>208331351</t>
  </si>
  <si>
    <t>5917040055R</t>
  </si>
  <si>
    <t>Náhr. díly mazník kolejnicový solární Držák mazací lišty UIC60 montáž</t>
  </si>
  <si>
    <t>1757943754</t>
  </si>
  <si>
    <t>5917040056R</t>
  </si>
  <si>
    <t>Náhr. díly mazník kolejnicový solární Držák mazací lišty UIC60 demontáž</t>
  </si>
  <si>
    <t>599975187</t>
  </si>
  <si>
    <t>5967113130R</t>
  </si>
  <si>
    <t>Náhr. díly mazník kolejnicový solární Držák mazací lišty R65</t>
  </si>
  <si>
    <t>379841841</t>
  </si>
  <si>
    <t>5917040057R</t>
  </si>
  <si>
    <t>Náhr. díly mazník kolejnicový solární Držák mazací lišty R65 montáž</t>
  </si>
  <si>
    <t>-1528426153</t>
  </si>
  <si>
    <t>5917040058R</t>
  </si>
  <si>
    <t>Náhr. díly mazník kolejnicový solární Držák mazací lišty R65 demontáž</t>
  </si>
  <si>
    <t>-1109749362</t>
  </si>
  <si>
    <t>5967113131R</t>
  </si>
  <si>
    <t>Náhr. díly mazník kolejnicový solární Čerpadlo - EP</t>
  </si>
  <si>
    <t>-2102241919</t>
  </si>
  <si>
    <t>5917040059R</t>
  </si>
  <si>
    <t>Náhr. díly mazník kolejnicový solární Čerpadlo - EP montáž</t>
  </si>
  <si>
    <t>-1509007550</t>
  </si>
  <si>
    <t>5917040060R</t>
  </si>
  <si>
    <t>Náhr. díly mazník kolejnicový solární Čerpadlo - EP demontáž</t>
  </si>
  <si>
    <t>-1285865769</t>
  </si>
  <si>
    <t>5967113132R</t>
  </si>
  <si>
    <t>Náhr. díly mazník kolejnicový solární Motorový pohon</t>
  </si>
  <si>
    <t>-851920752</t>
  </si>
  <si>
    <t>5917040061R</t>
  </si>
  <si>
    <t>Náhr. díly mazník kolejnicový solární Motorový pohon montáž</t>
  </si>
  <si>
    <t>-910542366</t>
  </si>
  <si>
    <t>5917040062R</t>
  </si>
  <si>
    <t>Náhr. díly mazník kolejnicový solární Motorový pohon demontáž</t>
  </si>
  <si>
    <t>463040866</t>
  </si>
  <si>
    <t>5967113134R</t>
  </si>
  <si>
    <t>Náhr. díly mazník kolejnicový solární Čerpadlo - BP</t>
  </si>
  <si>
    <t>1008435512</t>
  </si>
  <si>
    <t>5917040065R</t>
  </si>
  <si>
    <t>Náhr. díly mazník kolejnicový solární Čerpadlo - BP montáž</t>
  </si>
  <si>
    <t>-1383467072</t>
  </si>
  <si>
    <t>5917040066R</t>
  </si>
  <si>
    <t>Náhr. díly mazník kolejnicový solární Čerpadlo - BP demontáž</t>
  </si>
  <si>
    <t>2110567616</t>
  </si>
  <si>
    <t>5967113135R</t>
  </si>
  <si>
    <t>Náhr. díly mazník kolejnicový solární Čerpadlo - BP renovované</t>
  </si>
  <si>
    <t>378303102</t>
  </si>
  <si>
    <t>5917040067R</t>
  </si>
  <si>
    <t>Náhr. díly mazník kolejnicový solární Čerpadlo - BP renovované montáž</t>
  </si>
  <si>
    <t>1826265104</t>
  </si>
  <si>
    <t>5917040068R</t>
  </si>
  <si>
    <t>Náhr. díly mazník kolejnicový solární Čerpadlo - BP renovované demontáž</t>
  </si>
  <si>
    <t>1912942840</t>
  </si>
  <si>
    <t>5967113136R</t>
  </si>
  <si>
    <t>Náhr. díly mazník kolejnicový solární Pohonná jednotka s podestou a tlumiči</t>
  </si>
  <si>
    <t>-83319094</t>
  </si>
  <si>
    <t>5917040069R</t>
  </si>
  <si>
    <t>Náhr. díly mazník kolejnicový solární Pohonná jednotka s podestou a tlumiči montáž</t>
  </si>
  <si>
    <t>-709069777</t>
  </si>
  <si>
    <t>5917040070R</t>
  </si>
  <si>
    <t>Náhr. díly mazník kolejnicový solární Pohonná jednotka s podestou a tlumiči demontáž</t>
  </si>
  <si>
    <t>-233986188</t>
  </si>
  <si>
    <t>5967113137R</t>
  </si>
  <si>
    <t>Náhr. díly mazník kolejnicový solární Indukční senzor pohonné jednotky</t>
  </si>
  <si>
    <t>-57281674</t>
  </si>
  <si>
    <t>5917040071R</t>
  </si>
  <si>
    <t>Náhr. díly mazník kolejnicový solární Indukční senzor pohonné jednotky montáž</t>
  </si>
  <si>
    <t>-37760632</t>
  </si>
  <si>
    <t>5917040072R</t>
  </si>
  <si>
    <t>Náhr. díly mazník kolejnicový solární Indukční senzor pohonné jednotky demontáž</t>
  </si>
  <si>
    <t>-1425434124</t>
  </si>
  <si>
    <t>5917040074R</t>
  </si>
  <si>
    <t>základní hodinová sazba - odborný servis/oprava</t>
  </si>
  <si>
    <t>-802097940</t>
  </si>
  <si>
    <t>VV</t>
  </si>
  <si>
    <t>3*2</t>
  </si>
  <si>
    <t>5917040073R</t>
  </si>
  <si>
    <t>odborný servisní zásah - pravidelný čtvrtletní servis</t>
  </si>
  <si>
    <t>-1187544668</t>
  </si>
  <si>
    <t>3*4</t>
  </si>
  <si>
    <t>5917040075R</t>
  </si>
  <si>
    <t>cestovné - sazba/km</t>
  </si>
  <si>
    <t>1024</t>
  </si>
  <si>
    <t>537072621</t>
  </si>
  <si>
    <t>15*100</t>
  </si>
  <si>
    <t>04 - Doplnění k zemním pracím a přejezdům (Katalog ÚRS 2021 02)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</si>
  <si>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</si>
  <si>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</si>
  <si>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</si>
  <si>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</si>
  <si>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  99 - Přesuny hmot a suti</t>
  </si>
  <si>
    <t>HSV</t>
  </si>
  <si>
    <t>Práce a dodávky HSV</t>
  </si>
  <si>
    <t>Zemní práce</t>
  </si>
  <si>
    <t>113107112</t>
  </si>
  <si>
    <t>Odstranění podkladů nebo krytů ručně s přemístěním hmot na skládku na vzdálenost do 3 m nebo s naložením na dopravní prostředek z kameniva těženého, o tl. vrstvy přes 100 do 200 mm</t>
  </si>
  <si>
    <t>1415118974</t>
  </si>
  <si>
    <t>Online PSC</t>
  </si>
  <si>
    <t>https://podminky.urs.cz/item/CS_URS_2021_02/113107112</t>
  </si>
  <si>
    <t>113107113</t>
  </si>
  <si>
    <t>Odstranění podkladů nebo krytů ručně s přemístěním hmot na skládku na vzdálenost do 3 m nebo s naložením na dopravní prostředek z kameniva těženého, o tl. vrstvy přes 200 do 300 mm</t>
  </si>
  <si>
    <t>-1424698751</t>
  </si>
  <si>
    <t>https://podminky.urs.cz/item/CS_URS_2021_02/113107113</t>
  </si>
  <si>
    <t>113107143</t>
  </si>
  <si>
    <t>Odstranění podkladů nebo krytů ručně s přemístěním hmot na skládku na vzdálenost do 3 m nebo s naložením na dopravní prostředek živičných, o tl. vrstvy přes 100 do 150 mm</t>
  </si>
  <si>
    <t>114709685</t>
  </si>
  <si>
    <t>https://podminky.urs.cz/item/CS_URS_2021_02/113107143</t>
  </si>
  <si>
    <t>113107144</t>
  </si>
  <si>
    <t>Odstranění podkladů nebo krytů ručně s přemístěním hmot na skládku na vzdálenost do 3 m nebo s naložením na dopravní prostředek živičných, o tl. vrstvy přes 150 do 200 mm</t>
  </si>
  <si>
    <t>-1774832085</t>
  </si>
  <si>
    <t>https://podminky.urs.cz/item/CS_URS_2021_02/113107144</t>
  </si>
  <si>
    <t>113154113</t>
  </si>
  <si>
    <t>Frézování živičného podkladu nebo krytu s naložením na dopravní prostředek plochy do 500 m2 bez překážek v trase pruhu šířky do 0,5 m, tloušťky vrstvy 50 mm</t>
  </si>
  <si>
    <t>-934502661</t>
  </si>
  <si>
    <t>https://podminky.urs.cz/item/CS_URS_2021_02/113154113</t>
  </si>
  <si>
    <t>113154114</t>
  </si>
  <si>
    <t>Frézování živičného podkladu nebo krytu s naložením na dopravní prostředek plochy do 500 m2 bez překážek v trase pruhu šířky do 0,5 m, tloušťky vrstvy 100 mm</t>
  </si>
  <si>
    <t>-428674023</t>
  </si>
  <si>
    <t>https://podminky.urs.cz/item/CS_URS_2021_02/113154114</t>
  </si>
  <si>
    <t>131212501</t>
  </si>
  <si>
    <t>Hloubení jamek pro spodní stavbu železnic ručně pro sloupky zábradlí, značky, apod. objemu do 0,5 m3 s odhozením výkopku nebo naložením na dopravní prostředek v hornině třídy těžitelnosti I skupiny 3 soudržných</t>
  </si>
  <si>
    <t>1572392678</t>
  </si>
  <si>
    <t>https://podminky.urs.cz/item/CS_URS_2021_02/131212501</t>
  </si>
  <si>
    <t>131212502</t>
  </si>
  <si>
    <t>Hloubení jamek pro spodní stavbu železnic ručně pro sloupky zábradlí, značky, apod. objemu do 0,5 m3 s odhozením výkopku nebo naložením na dopravní prostředek v hornině třídy těžitelnosti I skupiny 3 nesoudržných</t>
  </si>
  <si>
    <t>430047213</t>
  </si>
  <si>
    <t>https://podminky.urs.cz/item/CS_URS_2021_02/131212502</t>
  </si>
  <si>
    <t>131212509</t>
  </si>
  <si>
    <t>Hloubení jam pro spodní stavbu železnic ručně pro sloupky zábradlí, značky, apod. objemu do 0,5 m3 s odhozením výkopku nebo naložením na dopravní prostředek v horninách tř. 3 Příplatek k cenám za lepivost horniny tř. 3</t>
  </si>
  <si>
    <t>-1067196077</t>
  </si>
  <si>
    <t>131312509</t>
  </si>
  <si>
    <t>Hloubení jam pro spodní stavbu železnic ručně pro sloupky zábradlí, značky, apod. objemu do 0,5 m3 s odhozením výkopku nebo naložením na dopravní prostředek v horninách tř. 4 Příplatek k cenám za lepivost horniny tř. 4</t>
  </si>
  <si>
    <t>-1773738847</t>
  </si>
  <si>
    <t>131312501</t>
  </si>
  <si>
    <t>Hloubení jamek pro spodní stavbu železnic ručně pro sloupky zábradlí, značky, apod. objemu do 0,5 m3 s odhozením výkopku nebo naložením na dopravní prostředek v hornině třídy těžitelnosti II skupiny 4 soudržných</t>
  </si>
  <si>
    <t>-1347308429</t>
  </si>
  <si>
    <t>https://podminky.urs.cz/item/CS_URS_2021_02/131312501</t>
  </si>
  <si>
    <t>132202601</t>
  </si>
  <si>
    <t>Hloubení rýh vedle kolejí šířky do 600 mm ručně zapažených i nezapažených hloubky do 1,5 m, s urovnáním dna do předepsaného profilu a spádu, s přehozením výkopku na přilehlém terénu na vzdálenost do 3 m od podélné osy rýhy nebo s naložením na dopravní prostředek objemu do 2 m3 v hornině tř. 3</t>
  </si>
  <si>
    <t>-1858930734</t>
  </si>
  <si>
    <t>132202609</t>
  </si>
  <si>
    <t>Hloubení rýh vedle kolejí šířky do 600 mm ručně zapažených i nezapažených hloubky do 1,5 m, s urovnáním dna do předepsaného profilu a spádu, s přehozením výkopku na přilehlém terénu na vzdálenost do 3 m od podélné osy rýhy nebo s naložením na dopravní prostředek objemu do 2 m3 Příplatek k ceně za lepivost hornin tř. 3</t>
  </si>
  <si>
    <t>-254702985</t>
  </si>
  <si>
    <t>132302601</t>
  </si>
  <si>
    <t>Hloubení rýh vedle kolejí šířky do 600 mm ručně zapažených i nezapažených hloubky do 1,5 m, s urovnáním dna do předepsaného profilu a spádu, s přehozením výkopku na přilehlém terénu na vzdálenost do 3 m od podélné osy rýhy nebo s naložením na dopravní prostředek objemu do 2 m3 v hornině tř. 4 jakéhokoliv objemu</t>
  </si>
  <si>
    <t>1475725272</t>
  </si>
  <si>
    <t>132302609</t>
  </si>
  <si>
    <t>Hloubení rýh vedle kolejí šířky do 600 mm ručně zapažených i nezapažených hloubky do 1,5 m, s urovnáním dna do předepsaného profilu a spádu, s přehozením výkopku na přilehlém terénu na vzdálenost do 3 m od podélné osy rýhy nebo s naložením na dopravní prostředek objemu do 2 m3 v hornině tř. 4 Příplatek k ceně za lepivost horniny tř. 4</t>
  </si>
  <si>
    <t>-475505376</t>
  </si>
  <si>
    <t>174101101</t>
  </si>
  <si>
    <t>Zásyp sypaninou z jakékoliv horniny strojně s uložením výkopku ve vrstvách se zhutněním jam, šachet, rýh nebo kolem objektů v těchto vykopávkách</t>
  </si>
  <si>
    <t>748917101</t>
  </si>
  <si>
    <t>https://podminky.urs.cz/item/CS_URS_2021_02/174101101</t>
  </si>
  <si>
    <t>174201101</t>
  </si>
  <si>
    <t>Zásyp sypaninou z jakékoliv horniny strojně s uložením výkopku ve vrstvách bez zhutnění jam, šachet, rýh nebo kolem objektů v těchto vykopávkách</t>
  </si>
  <si>
    <t>-1861558228</t>
  </si>
  <si>
    <t>https://podminky.urs.cz/item/CS_URS_2021_02/174201101</t>
  </si>
  <si>
    <t>Komunikace pozemní</t>
  </si>
  <si>
    <t>589424060</t>
  </si>
  <si>
    <t xml:space="preserve">Směsi silniční živičné stavební směs pro asfaltový beton  AC (AB) ACO 11+ pojivo 50/70 do 11 mm  vrstva obrusná</t>
  </si>
  <si>
    <t>476647854</t>
  </si>
  <si>
    <t>589431150</t>
  </si>
  <si>
    <t xml:space="preserve">Směsi silniční živičné stavební pro podklady směs pro asfaltový beton podkladní ACP (obalované kamenivo OK) třída - I   EN 13108-1 ACP 16 S  pojivo  50/70  do 16 mm</t>
  </si>
  <si>
    <t>1777200662</t>
  </si>
  <si>
    <t>589425020</t>
  </si>
  <si>
    <t xml:space="preserve">Směsi silniční živičné stavební směs pro asfaltový beton  AC (AB) s asfaltem modifikovaným ACO 11 S  PMB 25/55-60  do 11 mm obrusná</t>
  </si>
  <si>
    <t>-2142337203</t>
  </si>
  <si>
    <t>Ostatní konstrukce a práce, bourání</t>
  </si>
  <si>
    <t>919735113</t>
  </si>
  <si>
    <t>Řezání stávajícího živičného krytu nebo podkladu hloubky přes 100 do 150 mm</t>
  </si>
  <si>
    <t>-1050056445</t>
  </si>
  <si>
    <t>https://podminky.urs.cz/item/CS_URS_2021_02/919735113</t>
  </si>
  <si>
    <t>919735114</t>
  </si>
  <si>
    <t>Řezání stávajícího živičného krytu nebo podkladu hloubky přes 150 do 200 mm</t>
  </si>
  <si>
    <t>1227661847</t>
  </si>
  <si>
    <t>https://podminky.urs.cz/item/CS_URS_2021_02/919735114</t>
  </si>
  <si>
    <t>919735115</t>
  </si>
  <si>
    <t>Řezání stávajícího živičného krytu nebo podkladu hloubky přes 200 do 250 mm</t>
  </si>
  <si>
    <t>431471377</t>
  </si>
  <si>
    <t>https://podminky.urs.cz/item/CS_URS_2021_02/919735115</t>
  </si>
  <si>
    <t>Přesuny hmot a suti</t>
  </si>
  <si>
    <t>997221551</t>
  </si>
  <si>
    <t>Vodorovná doprava suti bez naložení, ale se složením a s hrubým urovnáním ze sypkých materiálů, na vzdálenost do 1 km</t>
  </si>
  <si>
    <t>199257031</t>
  </si>
  <si>
    <t>https://podminky.urs.cz/item/CS_URS_2021_02/997221551</t>
  </si>
  <si>
    <t>997221559</t>
  </si>
  <si>
    <t>Vodorovná doprava suti bez naložení, ale se složením a s hrubým urovnáním Příplatek k ceně za každý další i započatý 1 km přes 1 km</t>
  </si>
  <si>
    <t>-795805653</t>
  </si>
  <si>
    <t>https://podminky.urs.cz/item/CS_URS_2021_02/997221559</t>
  </si>
  <si>
    <t>997221561</t>
  </si>
  <si>
    <t>Vodorovná doprava suti bez naložení, ale se složením a s hrubým urovnáním z kusových materiálů, na vzdálenost do 1 km</t>
  </si>
  <si>
    <t>1077276933</t>
  </si>
  <si>
    <t>https://podminky.urs.cz/item/CS_URS_2021_02/997221561</t>
  </si>
  <si>
    <t>997221569</t>
  </si>
  <si>
    <t>-1514987949</t>
  </si>
  <si>
    <t>https://podminky.urs.cz/item/CS_URS_2021_02/997221569</t>
  </si>
  <si>
    <t>997221611</t>
  </si>
  <si>
    <t>Nakládání na dopravní prostředky pro vodorovnou dopravu suti</t>
  </si>
  <si>
    <t>792121358</t>
  </si>
  <si>
    <t>https://podminky.urs.cz/item/CS_URS_2021_02/997221611</t>
  </si>
  <si>
    <t>997221612</t>
  </si>
  <si>
    <t>Nakládání na dopravní prostředky pro vodorovnou dopravu vybouraných hmot</t>
  </si>
  <si>
    <t>-582654015</t>
  </si>
  <si>
    <t>https://podminky.urs.cz/item/CS_URS_2021_02/997221612</t>
  </si>
  <si>
    <t>997221845</t>
  </si>
  <si>
    <t>Poplatek za uložení stavebního odpadu na skládce (skládkovné) z asfaltových povrchů</t>
  </si>
  <si>
    <t>-864074546</t>
  </si>
  <si>
    <t>997221855</t>
  </si>
  <si>
    <t>Poplatek za uložení stavebního odpadu na skládce (skládkovné) z kameniva</t>
  </si>
  <si>
    <t>1578252297</t>
  </si>
  <si>
    <t>B - VRN</t>
  </si>
  <si>
    <t>04 - Mimostaveništní doprava materiálu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</si>
  <si>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</si>
  <si>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</si>
  <si>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327750932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</si>
  <si>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</si>
  <si>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</si>
  <si>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337410440</t>
  </si>
  <si>
    <t>9902900300</t>
  </si>
  <si>
    <t>Složení sypanin, drobného kusového materiálu, suti Poznámka: 1. Ceny jsou určeny pro skládání materiálu z vlastních zásob objednatele.</t>
  </si>
  <si>
    <t>-269004869</t>
  </si>
  <si>
    <t>9902900400</t>
  </si>
  <si>
    <t>Složení objemnějšího kusového materiálu, vybouraných hmot Poznámka: 1. Ceny jsou určeny pro skládání materiálu z vlastních zásob objednatele.</t>
  </si>
  <si>
    <t>-326714761</t>
  </si>
  <si>
    <t>9901000100</t>
  </si>
  <si>
    <t>Doprava obousměrná (např. dodávek z vlastních zásob zhotovitele nebo objednatele nebo výzisku) mechanizací o nosnosti do 3,5 t elektrosoučástek, montážního materiálu, kameniva, písku, dlažebních kostek, suti, atd.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</si>
  <si>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-1065080030</t>
  </si>
  <si>
    <t>Poznámka k položce:_x000d_
Přeprava z TO na stavbu</t>
  </si>
  <si>
    <t>9901000200</t>
  </si>
  <si>
    <t>Doprava obousměrná (např. dodávek z vlastních zásob zhotovitele nebo objednatele nebo výzisku) mechanizací o nosnosti do 3,5 t elektrosoučástek, montážního materiálu, kameniva, písku, dlažebních kostek, suti, atd.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</si>
  <si>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135474292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</si>
  <si>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</si>
  <si>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</si>
  <si>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-1162061133</t>
  </si>
  <si>
    <t>Poznámka k položce:_x000d_
Přeprava z jiného TO nebo skladu na stavbu ( např. Most )</t>
  </si>
  <si>
    <t>9901000400</t>
  </si>
  <si>
    <t>Doprava obousměrná (např. dodávek z vlastních zásob zhotovitele nebo objednatele nebo výzisku) mechanizací o nosnosti do 3,5 t elektrosoučástek, montážního materiálu, kameniva, písku, dlažebních kostek, suti, atd.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</si>
  <si>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292011662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</si>
  <si>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</si>
  <si>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</si>
  <si>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1978203722</t>
  </si>
  <si>
    <t>Poznámka k položce:_x000d_
Přeprava z jiného skladu na stavbu ( např. Ústí nad Labem )</t>
  </si>
  <si>
    <t>9901000600</t>
  </si>
  <si>
    <t>Doprava obousměrná (např. dodávek z vlastních zásob zhotovitele nebo objednatele nebo výzisku) mechanizací o nosnosti do 3,5 t elektrosoučástek, montážního materiálu, kameniva, písku, dlažebních kostek, suti, atd.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</si>
  <si>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-1161053493</t>
  </si>
  <si>
    <t>9902100100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</si>
  <si>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</si>
  <si>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2038694152</t>
  </si>
  <si>
    <t>9902100200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</si>
  <si>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</si>
  <si>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-447443116</t>
  </si>
  <si>
    <t>9902100300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</si>
  <si>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</si>
  <si>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905152842</t>
  </si>
  <si>
    <t>9902100400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</si>
  <si>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</si>
  <si>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530945945</t>
  </si>
  <si>
    <t>Poznámka k položce:_x000d_
Kamenivo - předpoklad Bílina nebo Chraberce - průměrně 50 km</t>
  </si>
  <si>
    <t>9902100500</t>
  </si>
  <si>
    <t>Doprava obousměrná (např. dodávek z vlastních zásob zhotovitele nebo objednatele nebo výzisku) mechanizací o nosnosti přes 3,5 t sypanin (kameniva, písku, suti, dlažebních kostek,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</si>
  <si>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-213931027</t>
  </si>
  <si>
    <t>9902100600</t>
  </si>
  <si>
    <t>Doprava obousměrná (např. dodávek z vlastních zásob zhotovitele nebo objednatele nebo výzisku) mechanizací o nosnosti přes 3,5 t sypanin (kameniva, písku, suti, dlažebních kostek,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</si>
  <si>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661471568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</si>
  <si>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</si>
  <si>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</si>
  <si>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-1332186197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</si>
  <si>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</si>
  <si>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</si>
  <si>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-734367416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</si>
  <si>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</si>
  <si>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</si>
  <si>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1937812728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</si>
  <si>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</si>
  <si>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</si>
  <si>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1780585068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</si>
  <si>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</si>
  <si>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</si>
  <si>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1969514674</t>
  </si>
  <si>
    <t>9902200600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</si>
  <si>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</si>
  <si>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-987656888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</si>
  <si>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</si>
  <si>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</si>
  <si>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2015528633</t>
  </si>
  <si>
    <t>9902201000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</si>
  <si>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</si>
  <si>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-1695467883</t>
  </si>
  <si>
    <t>9902201200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</si>
  <si>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</si>
  <si>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1144898780</t>
  </si>
  <si>
    <t>9902209100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</si>
  <si>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příplatek za každý další 1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</si>
  <si>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-2070184958</t>
  </si>
  <si>
    <t>9902300100</t>
  </si>
  <si>
    <t>Doprava jednosměrná (např. nakupovaného materiálu) mechanizací o nosnosti přes 3,5 t sypanin (kameniva, písku, suti, dlažebních kostek,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</si>
  <si>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987812907</t>
  </si>
  <si>
    <t>9902300200</t>
  </si>
  <si>
    <t>Doprava jednosměrná (např. nakupovaného materiálu) mechanizací o nosnosti přes 3,5 t sypanin (kameniva, písku, suti, dlažebních kostek,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</si>
  <si>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1113942643</t>
  </si>
  <si>
    <t>9902300300</t>
  </si>
  <si>
    <t>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</si>
  <si>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2045178639</t>
  </si>
  <si>
    <t>9902300400</t>
  </si>
  <si>
    <t>Doprava jednosměrná (např. nakupovaného materiálu) mechanizací o nosnosti přes 3,5 t sypanin (kameniva, písku, suti, dlažebních kostek,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</si>
  <si>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-1801682822</t>
  </si>
  <si>
    <t>9902300500</t>
  </si>
  <si>
    <t>Doprava jednosměrná (např. nakupovaného materiálu) mechanizací o nosnosti přes 3,5 t sypanin (kameniva, písku, suti, dlažebních kostek,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</si>
  <si>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-422247338</t>
  </si>
  <si>
    <t>9902300600</t>
  </si>
  <si>
    <t>Doprava jednosměrná (např. nakupovaného materiálu) mechanizací o nosnosti přes 3,5 t sypanin (kameniva, písku, suti, dlažebních kostek,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</si>
  <si>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1711676910</t>
  </si>
  <si>
    <t>9902300700</t>
  </si>
  <si>
    <t>Doprava jednosměrná (např. nakupovaného materiálu) mechanizací o nosnosti přes 3,5 t sypanin (kameniva, písku, suti, dlažebních kostek,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</si>
  <si>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-1672247426</t>
  </si>
  <si>
    <t>9902400100</t>
  </si>
  <si>
    <t>Doprava jednosměrná (např. nakupovaného materiálu) mechanizací o nosnosti přes 3,5 t objemnějšího kusového materiálu (prefabrikátů, stožárů, výhybek, rozvaděčů, vybouraných hmot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</si>
  <si>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1348079043</t>
  </si>
  <si>
    <t>9902400200</t>
  </si>
  <si>
    <t>Doprava jednosměrná (např. nakupovaného materiálu) mechanizací o nosnosti přes 3,5 t objemnějšího kusového materiálu (prefabrikátů, stožárů, výhybek, rozvaděčů, vybouraných hmot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</si>
  <si>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-427653975</t>
  </si>
  <si>
    <t>9902400300</t>
  </si>
  <si>
    <t>Doprava jednosměrná (např. nakupovaného materiálu) mechanizací o nosnosti přes 3,5 t objemnějšího kusového materiálu (prefabrikátů, stožárů, výhybek, rozvaděčů, vybouraných hmot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</si>
  <si>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-241417884</t>
  </si>
  <si>
    <t>9902400400</t>
  </si>
  <si>
    <t>Doprava jednosměrná (např. nakupovaného materiálu) mechanizací o nosnosti přes 3,5 t objemnějšího kusového materiálu (prefabrikátů, stožárů, výhybek, rozvaděčů, vybouraných hmot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</si>
  <si>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-267297412</t>
  </si>
  <si>
    <t>9902400500</t>
  </si>
  <si>
    <t>Doprava jednosměrná (např. nakupovaného materiálu) mechanizací o nosnosti přes 3,5 t objemnějšího kusového materiálu (prefabrikátů, stožárů, výhybek, rozvaděčů, vybouraných hmot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</si>
  <si>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956550216</t>
  </si>
  <si>
    <t>9902400600</t>
  </si>
  <si>
    <t>Doprava jednosměrná (např. nakupovaného materiálu) mechanizací o nosnosti přes 3,5 t objemnějšího kusového materiálu (prefabrikátů, stožárů, výhybek, rozvaděčů, vybouraných hmot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</si>
  <si>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1668865749</t>
  </si>
  <si>
    <t>9902400700</t>
  </si>
  <si>
    <t>Doprava jednosměrná (např. nakupovaného materiálu) mechanizací o nosnosti přes 3,5 t objemnějšího kusového materiálu (prefabrikátů, stožárů, výhybek, rozvaděčů, vybouraných hmot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</si>
  <si>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-621185281</t>
  </si>
  <si>
    <t>9902401000</t>
  </si>
  <si>
    <t>Doprava jednosměrná (např. nakupovaného materiálu) mechanizací o nosnosti přes 3,5 t objemnějšího kusového materiálu (prefabrikátů, stožárů, výhybek, rozvaděčů, vybouraných hmot atd.) do 250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</si>
  <si>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-1262738647</t>
  </si>
  <si>
    <t>9902401200</t>
  </si>
  <si>
    <t>Doprava jednosměrná (např. nakupovaného materiálu) mechanizací o nosnosti přes 3,5 t objemnějšího kusového materiálu (prefabrikátů, stožárů, výhybek, rozvaděčů, vybouraných hmot atd.) do 350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</si>
  <si>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-2058241213</t>
  </si>
  <si>
    <t>9902409100</t>
  </si>
  <si>
    <t>Doprava jednosměrná (např. nakupovaného materiálu) mechanizací o nosnosti přes 3,5 t objemnějšího kusového materiálu (prefabrikátů, stožárů, výhybek, rozvaděčů, vybouraných hmot atd.) příplatek za každý další 1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</si>
  <si>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272699191</t>
  </si>
  <si>
    <t>05 - VON</t>
  </si>
  <si>
    <t>021102001</t>
  </si>
  <si>
    <t>Průzkumné práce pro opravy Geotechnický průzkum železničního spodku - zemního tělesa - V ceně jsou započteny náklady na posouzení stavu a zjištění složení, stavu a únosnosti konstrukčních vrstev tělesa železničního spodku a pro objasnění příčin jejich poruch a deformací.</t>
  </si>
  <si>
    <t>828190805</t>
  </si>
  <si>
    <t>021201001</t>
  </si>
  <si>
    <t>Průzkumné práce pro opravy Průzkum výskytu škodlivin kontaminace kameniva ropnými látkami</t>
  </si>
  <si>
    <t>1047817508</t>
  </si>
  <si>
    <t>022101001</t>
  </si>
  <si>
    <t>Geodetické práce Geodetické práce před opravou</t>
  </si>
  <si>
    <t>%</t>
  </si>
  <si>
    <t>1164378077</t>
  </si>
  <si>
    <t xml:space="preserve">Poznámka k položce:_x000d_
MNOŽSTVÍ = je uvedena předpokládaná hodnota ZRN (základní rozpočtové náklady celkové opravy) _x000d_
_x000d_
J. CENA = návrh procentuální sazby zhotovitele uvedené v des. čísle (př. 4% = 0,04)_x000d_
_x000d_
</t>
  </si>
  <si>
    <t>022101011</t>
  </si>
  <si>
    <t>Geodetické práce Geodetické práce v průběhu opravy</t>
  </si>
  <si>
    <t>-412473982</t>
  </si>
  <si>
    <t>022101021</t>
  </si>
  <si>
    <t>Geodetické práce Geodetické práce po ukončení opravy</t>
  </si>
  <si>
    <t>2076577685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</si>
  <si>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</si>
  <si>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</si>
  <si>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1858428454</t>
  </si>
  <si>
    <t>022111011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</si>
  <si>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</si>
  <si>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1030080822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</si>
  <si>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</si>
  <si>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</si>
  <si>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390709660</t>
  </si>
  <si>
    <t>023121001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</si>
  <si>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</si>
  <si>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1353069216</t>
  </si>
  <si>
    <t>023131001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</si>
  <si>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</si>
  <si>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1799552758</t>
  </si>
  <si>
    <t>024101001</t>
  </si>
  <si>
    <t>Inženýrská činnost střežení pracovní skupiny zaměstnanců</t>
  </si>
  <si>
    <t>1410665671</t>
  </si>
  <si>
    <t>031101001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</si>
  <si>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do 1 mil. Kč</t>
  </si>
  <si>
    <t>1880165410</t>
  </si>
  <si>
    <t>033111001</t>
  </si>
  <si>
    <t>Provozní vlivy Výluka silničního provozu se zajištěním objížďky</t>
  </si>
  <si>
    <t>1019324887</t>
  </si>
  <si>
    <t>033121021</t>
  </si>
  <si>
    <t>Provozní vlivy Rušení prací železničním provozem širá trať nebo dopravny s kolejovým rozvětvením s počtem vlaků za směnu 8,5 hod. přes 50 do 100</t>
  </si>
  <si>
    <t>430807075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</si>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</sst>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23" xfId="0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5" fillId="2" borderId="20" xfId="0" applyFont="1" applyFill="1" applyBorder="1" applyAlignment="1" applyProtection="1">
      <alignment horizontal="left" vertical="center"/>
      <protection locked="0"/>
    </xf>
    <xf numFmtId="0" fontId="35" fillId="0" borderId="21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6" fillId="0" borderId="22" xfId="0" applyFont="1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9" fillId="0" borderId="4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7" fillId="0" borderId="0" xfId="0" applyNumberFormat="1" applyFont="1" applyAlignment="1" applyProtection="1"/>
    <xf numFmtId="0" fontId="9" fillId="0" borderId="4" xfId="0" applyFont="1" applyBorder="1" applyAlignment="1"/>
    <xf numFmtId="0" fontId="9" fillId="0" borderId="15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6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07112" TargetMode="External" /><Relationship Id="rId2" Type="http://schemas.openxmlformats.org/officeDocument/2006/relationships/hyperlink" Target="https://podminky.urs.cz/item/CS_URS_2021_02/113107113" TargetMode="External" /><Relationship Id="rId3" Type="http://schemas.openxmlformats.org/officeDocument/2006/relationships/hyperlink" Target="https://podminky.urs.cz/item/CS_URS_2021_02/113107143" TargetMode="External" /><Relationship Id="rId4" Type="http://schemas.openxmlformats.org/officeDocument/2006/relationships/hyperlink" Target="https://podminky.urs.cz/item/CS_URS_2021_02/113107144" TargetMode="External" /><Relationship Id="rId5" Type="http://schemas.openxmlformats.org/officeDocument/2006/relationships/hyperlink" Target="https://podminky.urs.cz/item/CS_URS_2021_02/113154113" TargetMode="External" /><Relationship Id="rId6" Type="http://schemas.openxmlformats.org/officeDocument/2006/relationships/hyperlink" Target="https://podminky.urs.cz/item/CS_URS_2021_02/113154114" TargetMode="External" /><Relationship Id="rId7" Type="http://schemas.openxmlformats.org/officeDocument/2006/relationships/hyperlink" Target="https://podminky.urs.cz/item/CS_URS_2021_02/131212501" TargetMode="External" /><Relationship Id="rId8" Type="http://schemas.openxmlformats.org/officeDocument/2006/relationships/hyperlink" Target="https://podminky.urs.cz/item/CS_URS_2021_02/131212502" TargetMode="External" /><Relationship Id="rId9" Type="http://schemas.openxmlformats.org/officeDocument/2006/relationships/hyperlink" Target="https://podminky.urs.cz/item/CS_URS_2021_02/131312501" TargetMode="External" /><Relationship Id="rId10" Type="http://schemas.openxmlformats.org/officeDocument/2006/relationships/hyperlink" Target="https://podminky.urs.cz/item/CS_URS_2021_02/174101101" TargetMode="External" /><Relationship Id="rId11" Type="http://schemas.openxmlformats.org/officeDocument/2006/relationships/hyperlink" Target="https://podminky.urs.cz/item/CS_URS_2021_02/174201101" TargetMode="External" /><Relationship Id="rId12" Type="http://schemas.openxmlformats.org/officeDocument/2006/relationships/hyperlink" Target="https://podminky.urs.cz/item/CS_URS_2021_02/919735113" TargetMode="External" /><Relationship Id="rId13" Type="http://schemas.openxmlformats.org/officeDocument/2006/relationships/hyperlink" Target="https://podminky.urs.cz/item/CS_URS_2021_02/919735114" TargetMode="External" /><Relationship Id="rId14" Type="http://schemas.openxmlformats.org/officeDocument/2006/relationships/hyperlink" Target="https://podminky.urs.cz/item/CS_URS_2021_02/919735115" TargetMode="External" /><Relationship Id="rId15" Type="http://schemas.openxmlformats.org/officeDocument/2006/relationships/hyperlink" Target="https://podminky.urs.cz/item/CS_URS_2021_02/997221551" TargetMode="External" /><Relationship Id="rId16" Type="http://schemas.openxmlformats.org/officeDocument/2006/relationships/hyperlink" Target="https://podminky.urs.cz/item/CS_URS_2021_02/997221559" TargetMode="External" /><Relationship Id="rId17" Type="http://schemas.openxmlformats.org/officeDocument/2006/relationships/hyperlink" Target="https://podminky.urs.cz/item/CS_URS_2021_02/997221561" TargetMode="External" /><Relationship Id="rId18" Type="http://schemas.openxmlformats.org/officeDocument/2006/relationships/hyperlink" Target="https://podminky.urs.cz/item/CS_URS_2021_02/997221569" TargetMode="External" /><Relationship Id="rId19" Type="http://schemas.openxmlformats.org/officeDocument/2006/relationships/hyperlink" Target="https://podminky.urs.cz/item/CS_URS_2021_02/997221611" TargetMode="External" /><Relationship Id="rId20" Type="http://schemas.openxmlformats.org/officeDocument/2006/relationships/hyperlink" Target="https://podminky.urs.cz/item/CS_URS_2021_02/997221612" TargetMode="External" /><Relationship Id="rId2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35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49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1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Údržba, opravy a odstraňování závad u ST OŘ UNL 2022 - 2023 - OBLAST č.1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25. 8. 2021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30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50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28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32</v>
      </c>
      <c r="AJ50" s="39"/>
      <c r="AK50" s="39"/>
      <c r="AL50" s="39"/>
      <c r="AM50" s="72" t="str">
        <f>IF(E20="","",E20)</f>
        <v>Věra Trnková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51</v>
      </c>
      <c r="D52" s="86"/>
      <c r="E52" s="86"/>
      <c r="F52" s="86"/>
      <c r="G52" s="86"/>
      <c r="H52" s="87"/>
      <c r="I52" s="88" t="s">
        <v>52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53</v>
      </c>
      <c r="AH52" s="86"/>
      <c r="AI52" s="86"/>
      <c r="AJ52" s="86"/>
      <c r="AK52" s="86"/>
      <c r="AL52" s="86"/>
      <c r="AM52" s="86"/>
      <c r="AN52" s="88" t="s">
        <v>54</v>
      </c>
      <c r="AO52" s="86"/>
      <c r="AP52" s="86"/>
      <c r="AQ52" s="90" t="s">
        <v>55</v>
      </c>
      <c r="AR52" s="43"/>
      <c r="AS52" s="91" t="s">
        <v>56</v>
      </c>
      <c r="AT52" s="92" t="s">
        <v>57</v>
      </c>
      <c r="AU52" s="92" t="s">
        <v>58</v>
      </c>
      <c r="AV52" s="92" t="s">
        <v>59</v>
      </c>
      <c r="AW52" s="92" t="s">
        <v>60</v>
      </c>
      <c r="AX52" s="92" t="s">
        <v>61</v>
      </c>
      <c r="AY52" s="92" t="s">
        <v>62</v>
      </c>
      <c r="AZ52" s="92" t="s">
        <v>63</v>
      </c>
      <c r="BA52" s="92" t="s">
        <v>64</v>
      </c>
      <c r="BB52" s="92" t="s">
        <v>65</v>
      </c>
      <c r="BC52" s="92" t="s">
        <v>66</v>
      </c>
      <c r="BD52" s="93" t="s">
        <v>67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68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ROUND(AG55+AG60,2)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ROUND(AS55+AS60,2)</f>
        <v>0</v>
      </c>
      <c r="AT54" s="105">
        <f>ROUND(SUM(AV54:AW54),2)</f>
        <v>0</v>
      </c>
      <c r="AU54" s="106">
        <f>ROUND(AU55+AU60,5)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ROUND(AZ55+AZ60,2)</f>
        <v>0</v>
      </c>
      <c r="BA54" s="105">
        <f>ROUND(BA55+BA60,2)</f>
        <v>0</v>
      </c>
      <c r="BB54" s="105">
        <f>ROUND(BB55+BB60,2)</f>
        <v>0</v>
      </c>
      <c r="BC54" s="105">
        <f>ROUND(BC55+BC60,2)</f>
        <v>0</v>
      </c>
      <c r="BD54" s="107">
        <f>ROUND(BD55+BD60,2)</f>
        <v>0</v>
      </c>
      <c r="BE54" s="6"/>
      <c r="BS54" s="108" t="s">
        <v>69</v>
      </c>
      <c r="BT54" s="108" t="s">
        <v>70</v>
      </c>
      <c r="BU54" s="109" t="s">
        <v>71</v>
      </c>
      <c r="BV54" s="108" t="s">
        <v>72</v>
      </c>
      <c r="BW54" s="108" t="s">
        <v>5</v>
      </c>
      <c r="BX54" s="108" t="s">
        <v>73</v>
      </c>
      <c r="CL54" s="108" t="s">
        <v>19</v>
      </c>
    </row>
    <row r="55" s="7" customFormat="1" ht="16.5" customHeight="1">
      <c r="A55" s="7"/>
      <c r="B55" s="110"/>
      <c r="C55" s="111"/>
      <c r="D55" s="112" t="s">
        <v>74</v>
      </c>
      <c r="E55" s="112"/>
      <c r="F55" s="112"/>
      <c r="G55" s="112"/>
      <c r="H55" s="112"/>
      <c r="I55" s="113"/>
      <c r="J55" s="112" t="s">
        <v>75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ROUND(SUM(AG56:AG59),2)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76</v>
      </c>
      <c r="AR55" s="117"/>
      <c r="AS55" s="118">
        <f>ROUND(SUM(AS56:AS59),2)</f>
        <v>0</v>
      </c>
      <c r="AT55" s="119">
        <f>ROUND(SUM(AV55:AW55),2)</f>
        <v>0</v>
      </c>
      <c r="AU55" s="120">
        <f>ROUND(SUM(AU56:AU59),5)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ROUND(SUM(AZ56:AZ59),2)</f>
        <v>0</v>
      </c>
      <c r="BA55" s="119">
        <f>ROUND(SUM(BA56:BA59),2)</f>
        <v>0</v>
      </c>
      <c r="BB55" s="119">
        <f>ROUND(SUM(BB56:BB59),2)</f>
        <v>0</v>
      </c>
      <c r="BC55" s="119">
        <f>ROUND(SUM(BC56:BC59),2)</f>
        <v>0</v>
      </c>
      <c r="BD55" s="121">
        <f>ROUND(SUM(BD56:BD59),2)</f>
        <v>0</v>
      </c>
      <c r="BE55" s="7"/>
      <c r="BS55" s="122" t="s">
        <v>69</v>
      </c>
      <c r="BT55" s="122" t="s">
        <v>14</v>
      </c>
      <c r="BU55" s="122" t="s">
        <v>71</v>
      </c>
      <c r="BV55" s="122" t="s">
        <v>72</v>
      </c>
      <c r="BW55" s="122" t="s">
        <v>77</v>
      </c>
      <c r="BX55" s="122" t="s">
        <v>5</v>
      </c>
      <c r="CL55" s="122" t="s">
        <v>19</v>
      </c>
      <c r="CM55" s="122" t="s">
        <v>78</v>
      </c>
    </row>
    <row r="56" s="4" customFormat="1" ht="23.25" customHeight="1">
      <c r="A56" s="123" t="s">
        <v>79</v>
      </c>
      <c r="B56" s="62"/>
      <c r="C56" s="124"/>
      <c r="D56" s="124"/>
      <c r="E56" s="125" t="s">
        <v>80</v>
      </c>
      <c r="F56" s="125"/>
      <c r="G56" s="125"/>
      <c r="H56" s="125"/>
      <c r="I56" s="125"/>
      <c r="J56" s="124"/>
      <c r="K56" s="125" t="s">
        <v>81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'01 - Požadované práce (Sb...'!J32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82</v>
      </c>
      <c r="AR56" s="64"/>
      <c r="AS56" s="128">
        <v>0</v>
      </c>
      <c r="AT56" s="129">
        <f>ROUND(SUM(AV56:AW56),2)</f>
        <v>0</v>
      </c>
      <c r="AU56" s="130">
        <f>'01 - Požadované práce (Sb...'!P85</f>
        <v>0</v>
      </c>
      <c r="AV56" s="129">
        <f>'01 - Požadované práce (Sb...'!J35</f>
        <v>0</v>
      </c>
      <c r="AW56" s="129">
        <f>'01 - Požadované práce (Sb...'!J36</f>
        <v>0</v>
      </c>
      <c r="AX56" s="129">
        <f>'01 - Požadované práce (Sb...'!J37</f>
        <v>0</v>
      </c>
      <c r="AY56" s="129">
        <f>'01 - Požadované práce (Sb...'!J38</f>
        <v>0</v>
      </c>
      <c r="AZ56" s="129">
        <f>'01 - Požadované práce (Sb...'!F35</f>
        <v>0</v>
      </c>
      <c r="BA56" s="129">
        <f>'01 - Požadované práce (Sb...'!F36</f>
        <v>0</v>
      </c>
      <c r="BB56" s="129">
        <f>'01 - Požadované práce (Sb...'!F37</f>
        <v>0</v>
      </c>
      <c r="BC56" s="129">
        <f>'01 - Požadované práce (Sb...'!F38</f>
        <v>0</v>
      </c>
      <c r="BD56" s="131">
        <f>'01 - Požadované práce (Sb...'!F39</f>
        <v>0</v>
      </c>
      <c r="BE56" s="4"/>
      <c r="BT56" s="132" t="s">
        <v>78</v>
      </c>
      <c r="BV56" s="132" t="s">
        <v>72</v>
      </c>
      <c r="BW56" s="132" t="s">
        <v>83</v>
      </c>
      <c r="BX56" s="132" t="s">
        <v>77</v>
      </c>
      <c r="CL56" s="132" t="s">
        <v>19</v>
      </c>
    </row>
    <row r="57" s="4" customFormat="1" ht="16.5" customHeight="1">
      <c r="A57" s="123" t="s">
        <v>79</v>
      </c>
      <c r="B57" s="62"/>
      <c r="C57" s="124"/>
      <c r="D57" s="124"/>
      <c r="E57" s="125" t="s">
        <v>84</v>
      </c>
      <c r="F57" s="125"/>
      <c r="G57" s="125"/>
      <c r="H57" s="125"/>
      <c r="I57" s="125"/>
      <c r="J57" s="124"/>
      <c r="K57" s="125" t="s">
        <v>85</v>
      </c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6">
        <f>'02 - Materiál (Sborník ÚO...'!J32</f>
        <v>0</v>
      </c>
      <c r="AH57" s="124"/>
      <c r="AI57" s="124"/>
      <c r="AJ57" s="124"/>
      <c r="AK57" s="124"/>
      <c r="AL57" s="124"/>
      <c r="AM57" s="124"/>
      <c r="AN57" s="126">
        <f>SUM(AG57,AT57)</f>
        <v>0</v>
      </c>
      <c r="AO57" s="124"/>
      <c r="AP57" s="124"/>
      <c r="AQ57" s="127" t="s">
        <v>82</v>
      </c>
      <c r="AR57" s="64"/>
      <c r="AS57" s="128">
        <v>0</v>
      </c>
      <c r="AT57" s="129">
        <f>ROUND(SUM(AV57:AW57),2)</f>
        <v>0</v>
      </c>
      <c r="AU57" s="130">
        <f>'02 - Materiál (Sborník ÚO...'!P85</f>
        <v>0</v>
      </c>
      <c r="AV57" s="129">
        <f>'02 - Materiál (Sborník ÚO...'!J35</f>
        <v>0</v>
      </c>
      <c r="AW57" s="129">
        <f>'02 - Materiál (Sborník ÚO...'!J36</f>
        <v>0</v>
      </c>
      <c r="AX57" s="129">
        <f>'02 - Materiál (Sborník ÚO...'!J37</f>
        <v>0</v>
      </c>
      <c r="AY57" s="129">
        <f>'02 - Materiál (Sborník ÚO...'!J38</f>
        <v>0</v>
      </c>
      <c r="AZ57" s="129">
        <f>'02 - Materiál (Sborník ÚO...'!F35</f>
        <v>0</v>
      </c>
      <c r="BA57" s="129">
        <f>'02 - Materiál (Sborník ÚO...'!F36</f>
        <v>0</v>
      </c>
      <c r="BB57" s="129">
        <f>'02 - Materiál (Sborník ÚO...'!F37</f>
        <v>0</v>
      </c>
      <c r="BC57" s="129">
        <f>'02 - Materiál (Sborník ÚO...'!F38</f>
        <v>0</v>
      </c>
      <c r="BD57" s="131">
        <f>'02 - Materiál (Sborník ÚO...'!F39</f>
        <v>0</v>
      </c>
      <c r="BE57" s="4"/>
      <c r="BT57" s="132" t="s">
        <v>78</v>
      </c>
      <c r="BV57" s="132" t="s">
        <v>72</v>
      </c>
      <c r="BW57" s="132" t="s">
        <v>86</v>
      </c>
      <c r="BX57" s="132" t="s">
        <v>77</v>
      </c>
      <c r="CL57" s="132" t="s">
        <v>19</v>
      </c>
    </row>
    <row r="58" s="4" customFormat="1" ht="23.25" customHeight="1">
      <c r="A58" s="123" t="s">
        <v>79</v>
      </c>
      <c r="B58" s="62"/>
      <c r="C58" s="124"/>
      <c r="D58" s="124"/>
      <c r="E58" s="125" t="s">
        <v>87</v>
      </c>
      <c r="F58" s="125"/>
      <c r="G58" s="125"/>
      <c r="H58" s="125"/>
      <c r="I58" s="125"/>
      <c r="J58" s="124"/>
      <c r="K58" s="125" t="s">
        <v>88</v>
      </c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6">
        <f>'03 - Mazníky - práce a ma...'!J32</f>
        <v>0</v>
      </c>
      <c r="AH58" s="124"/>
      <c r="AI58" s="124"/>
      <c r="AJ58" s="124"/>
      <c r="AK58" s="124"/>
      <c r="AL58" s="124"/>
      <c r="AM58" s="124"/>
      <c r="AN58" s="126">
        <f>SUM(AG58,AT58)</f>
        <v>0</v>
      </c>
      <c r="AO58" s="124"/>
      <c r="AP58" s="124"/>
      <c r="AQ58" s="127" t="s">
        <v>82</v>
      </c>
      <c r="AR58" s="64"/>
      <c r="AS58" s="128">
        <v>0</v>
      </c>
      <c r="AT58" s="129">
        <f>ROUND(SUM(AV58:AW58),2)</f>
        <v>0</v>
      </c>
      <c r="AU58" s="130">
        <f>'03 - Mazníky - práce a ma...'!P85</f>
        <v>0</v>
      </c>
      <c r="AV58" s="129">
        <f>'03 - Mazníky - práce a ma...'!J35</f>
        <v>0</v>
      </c>
      <c r="AW58" s="129">
        <f>'03 - Mazníky - práce a ma...'!J36</f>
        <v>0</v>
      </c>
      <c r="AX58" s="129">
        <f>'03 - Mazníky - práce a ma...'!J37</f>
        <v>0</v>
      </c>
      <c r="AY58" s="129">
        <f>'03 - Mazníky - práce a ma...'!J38</f>
        <v>0</v>
      </c>
      <c r="AZ58" s="129">
        <f>'03 - Mazníky - práce a ma...'!F35</f>
        <v>0</v>
      </c>
      <c r="BA58" s="129">
        <f>'03 - Mazníky - práce a ma...'!F36</f>
        <v>0</v>
      </c>
      <c r="BB58" s="129">
        <f>'03 - Mazníky - práce a ma...'!F37</f>
        <v>0</v>
      </c>
      <c r="BC58" s="129">
        <f>'03 - Mazníky - práce a ma...'!F38</f>
        <v>0</v>
      </c>
      <c r="BD58" s="131">
        <f>'03 - Mazníky - práce a ma...'!F39</f>
        <v>0</v>
      </c>
      <c r="BE58" s="4"/>
      <c r="BT58" s="132" t="s">
        <v>78</v>
      </c>
      <c r="BV58" s="132" t="s">
        <v>72</v>
      </c>
      <c r="BW58" s="132" t="s">
        <v>89</v>
      </c>
      <c r="BX58" s="132" t="s">
        <v>77</v>
      </c>
      <c r="CL58" s="132" t="s">
        <v>19</v>
      </c>
    </row>
    <row r="59" s="4" customFormat="1" ht="23.25" customHeight="1">
      <c r="A59" s="123" t="s">
        <v>79</v>
      </c>
      <c r="B59" s="62"/>
      <c r="C59" s="124"/>
      <c r="D59" s="124"/>
      <c r="E59" s="125" t="s">
        <v>90</v>
      </c>
      <c r="F59" s="125"/>
      <c r="G59" s="125"/>
      <c r="H59" s="125"/>
      <c r="I59" s="125"/>
      <c r="J59" s="124"/>
      <c r="K59" s="125" t="s">
        <v>91</v>
      </c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  <c r="W59" s="125"/>
      <c r="X59" s="125"/>
      <c r="Y59" s="125"/>
      <c r="Z59" s="125"/>
      <c r="AA59" s="125"/>
      <c r="AB59" s="125"/>
      <c r="AC59" s="125"/>
      <c r="AD59" s="125"/>
      <c r="AE59" s="125"/>
      <c r="AF59" s="125"/>
      <c r="AG59" s="126">
        <f>'04 - Doplnění k zemním pr...'!J32</f>
        <v>0</v>
      </c>
      <c r="AH59" s="124"/>
      <c r="AI59" s="124"/>
      <c r="AJ59" s="124"/>
      <c r="AK59" s="124"/>
      <c r="AL59" s="124"/>
      <c r="AM59" s="124"/>
      <c r="AN59" s="126">
        <f>SUM(AG59,AT59)</f>
        <v>0</v>
      </c>
      <c r="AO59" s="124"/>
      <c r="AP59" s="124"/>
      <c r="AQ59" s="127" t="s">
        <v>82</v>
      </c>
      <c r="AR59" s="64"/>
      <c r="AS59" s="128">
        <v>0</v>
      </c>
      <c r="AT59" s="129">
        <f>ROUND(SUM(AV59:AW59),2)</f>
        <v>0</v>
      </c>
      <c r="AU59" s="130">
        <f>'04 - Doplnění k zemním pr...'!P90</f>
        <v>0</v>
      </c>
      <c r="AV59" s="129">
        <f>'04 - Doplnění k zemním pr...'!J35</f>
        <v>0</v>
      </c>
      <c r="AW59" s="129">
        <f>'04 - Doplnění k zemním pr...'!J36</f>
        <v>0</v>
      </c>
      <c r="AX59" s="129">
        <f>'04 - Doplnění k zemním pr...'!J37</f>
        <v>0</v>
      </c>
      <c r="AY59" s="129">
        <f>'04 - Doplnění k zemním pr...'!J38</f>
        <v>0</v>
      </c>
      <c r="AZ59" s="129">
        <f>'04 - Doplnění k zemním pr...'!F35</f>
        <v>0</v>
      </c>
      <c r="BA59" s="129">
        <f>'04 - Doplnění k zemním pr...'!F36</f>
        <v>0</v>
      </c>
      <c r="BB59" s="129">
        <f>'04 - Doplnění k zemním pr...'!F37</f>
        <v>0</v>
      </c>
      <c r="BC59" s="129">
        <f>'04 - Doplnění k zemním pr...'!F38</f>
        <v>0</v>
      </c>
      <c r="BD59" s="131">
        <f>'04 - Doplnění k zemním pr...'!F39</f>
        <v>0</v>
      </c>
      <c r="BE59" s="4"/>
      <c r="BT59" s="132" t="s">
        <v>78</v>
      </c>
      <c r="BV59" s="132" t="s">
        <v>72</v>
      </c>
      <c r="BW59" s="132" t="s">
        <v>92</v>
      </c>
      <c r="BX59" s="132" t="s">
        <v>77</v>
      </c>
      <c r="CL59" s="132" t="s">
        <v>19</v>
      </c>
    </row>
    <row r="60" s="7" customFormat="1" ht="16.5" customHeight="1">
      <c r="A60" s="7"/>
      <c r="B60" s="110"/>
      <c r="C60" s="111"/>
      <c r="D60" s="112" t="s">
        <v>93</v>
      </c>
      <c r="E60" s="112"/>
      <c r="F60" s="112"/>
      <c r="G60" s="112"/>
      <c r="H60" s="112"/>
      <c r="I60" s="113"/>
      <c r="J60" s="112" t="s">
        <v>94</v>
      </c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4">
        <f>ROUND(SUM(AG61:AG62),2)</f>
        <v>0</v>
      </c>
      <c r="AH60" s="113"/>
      <c r="AI60" s="113"/>
      <c r="AJ60" s="113"/>
      <c r="AK60" s="113"/>
      <c r="AL60" s="113"/>
      <c r="AM60" s="113"/>
      <c r="AN60" s="115">
        <f>SUM(AG60,AT60)</f>
        <v>0</v>
      </c>
      <c r="AO60" s="113"/>
      <c r="AP60" s="113"/>
      <c r="AQ60" s="116" t="s">
        <v>76</v>
      </c>
      <c r="AR60" s="117"/>
      <c r="AS60" s="118">
        <f>ROUND(SUM(AS61:AS62),2)</f>
        <v>0</v>
      </c>
      <c r="AT60" s="119">
        <f>ROUND(SUM(AV60:AW60),2)</f>
        <v>0</v>
      </c>
      <c r="AU60" s="120">
        <f>ROUND(SUM(AU61:AU62),5)</f>
        <v>0</v>
      </c>
      <c r="AV60" s="119">
        <f>ROUND(AZ60*L29,2)</f>
        <v>0</v>
      </c>
      <c r="AW60" s="119">
        <f>ROUND(BA60*L30,2)</f>
        <v>0</v>
      </c>
      <c r="AX60" s="119">
        <f>ROUND(BB60*L29,2)</f>
        <v>0</v>
      </c>
      <c r="AY60" s="119">
        <f>ROUND(BC60*L30,2)</f>
        <v>0</v>
      </c>
      <c r="AZ60" s="119">
        <f>ROUND(SUM(AZ61:AZ62),2)</f>
        <v>0</v>
      </c>
      <c r="BA60" s="119">
        <f>ROUND(SUM(BA61:BA62),2)</f>
        <v>0</v>
      </c>
      <c r="BB60" s="119">
        <f>ROUND(SUM(BB61:BB62),2)</f>
        <v>0</v>
      </c>
      <c r="BC60" s="119">
        <f>ROUND(SUM(BC61:BC62),2)</f>
        <v>0</v>
      </c>
      <c r="BD60" s="121">
        <f>ROUND(SUM(BD61:BD62),2)</f>
        <v>0</v>
      </c>
      <c r="BE60" s="7"/>
      <c r="BS60" s="122" t="s">
        <v>69</v>
      </c>
      <c r="BT60" s="122" t="s">
        <v>14</v>
      </c>
      <c r="BU60" s="122" t="s">
        <v>71</v>
      </c>
      <c r="BV60" s="122" t="s">
        <v>72</v>
      </c>
      <c r="BW60" s="122" t="s">
        <v>95</v>
      </c>
      <c r="BX60" s="122" t="s">
        <v>5</v>
      </c>
      <c r="CL60" s="122" t="s">
        <v>19</v>
      </c>
      <c r="CM60" s="122" t="s">
        <v>78</v>
      </c>
    </row>
    <row r="61" s="4" customFormat="1" ht="16.5" customHeight="1">
      <c r="A61" s="123" t="s">
        <v>79</v>
      </c>
      <c r="B61" s="62"/>
      <c r="C61" s="124"/>
      <c r="D61" s="124"/>
      <c r="E61" s="125" t="s">
        <v>90</v>
      </c>
      <c r="F61" s="125"/>
      <c r="G61" s="125"/>
      <c r="H61" s="125"/>
      <c r="I61" s="125"/>
      <c r="J61" s="124"/>
      <c r="K61" s="125" t="s">
        <v>96</v>
      </c>
      <c r="L61" s="125"/>
      <c r="M61" s="125"/>
      <c r="N61" s="125"/>
      <c r="O61" s="125"/>
      <c r="P61" s="125"/>
      <c r="Q61" s="125"/>
      <c r="R61" s="125"/>
      <c r="S61" s="125"/>
      <c r="T61" s="125"/>
      <c r="U61" s="125"/>
      <c r="V61" s="125"/>
      <c r="W61" s="125"/>
      <c r="X61" s="125"/>
      <c r="Y61" s="125"/>
      <c r="Z61" s="125"/>
      <c r="AA61" s="125"/>
      <c r="AB61" s="125"/>
      <c r="AC61" s="125"/>
      <c r="AD61" s="125"/>
      <c r="AE61" s="125"/>
      <c r="AF61" s="125"/>
      <c r="AG61" s="126">
        <f>'04 - Mimostaveništní dopr...'!J32</f>
        <v>0</v>
      </c>
      <c r="AH61" s="124"/>
      <c r="AI61" s="124"/>
      <c r="AJ61" s="124"/>
      <c r="AK61" s="124"/>
      <c r="AL61" s="124"/>
      <c r="AM61" s="124"/>
      <c r="AN61" s="126">
        <f>SUM(AG61,AT61)</f>
        <v>0</v>
      </c>
      <c r="AO61" s="124"/>
      <c r="AP61" s="124"/>
      <c r="AQ61" s="127" t="s">
        <v>82</v>
      </c>
      <c r="AR61" s="64"/>
      <c r="AS61" s="128">
        <v>0</v>
      </c>
      <c r="AT61" s="129">
        <f>ROUND(SUM(AV61:AW61),2)</f>
        <v>0</v>
      </c>
      <c r="AU61" s="130">
        <f>'04 - Mimostaveništní dopr...'!P85</f>
        <v>0</v>
      </c>
      <c r="AV61" s="129">
        <f>'04 - Mimostaveništní dopr...'!J35</f>
        <v>0</v>
      </c>
      <c r="AW61" s="129">
        <f>'04 - Mimostaveništní dopr...'!J36</f>
        <v>0</v>
      </c>
      <c r="AX61" s="129">
        <f>'04 - Mimostaveništní dopr...'!J37</f>
        <v>0</v>
      </c>
      <c r="AY61" s="129">
        <f>'04 - Mimostaveništní dopr...'!J38</f>
        <v>0</v>
      </c>
      <c r="AZ61" s="129">
        <f>'04 - Mimostaveništní dopr...'!F35</f>
        <v>0</v>
      </c>
      <c r="BA61" s="129">
        <f>'04 - Mimostaveništní dopr...'!F36</f>
        <v>0</v>
      </c>
      <c r="BB61" s="129">
        <f>'04 - Mimostaveništní dopr...'!F37</f>
        <v>0</v>
      </c>
      <c r="BC61" s="129">
        <f>'04 - Mimostaveništní dopr...'!F38</f>
        <v>0</v>
      </c>
      <c r="BD61" s="131">
        <f>'04 - Mimostaveništní dopr...'!F39</f>
        <v>0</v>
      </c>
      <c r="BE61" s="4"/>
      <c r="BT61" s="132" t="s">
        <v>78</v>
      </c>
      <c r="BV61" s="132" t="s">
        <v>72</v>
      </c>
      <c r="BW61" s="132" t="s">
        <v>97</v>
      </c>
      <c r="BX61" s="132" t="s">
        <v>95</v>
      </c>
      <c r="CL61" s="132" t="s">
        <v>19</v>
      </c>
    </row>
    <row r="62" s="4" customFormat="1" ht="16.5" customHeight="1">
      <c r="A62" s="123" t="s">
        <v>79</v>
      </c>
      <c r="B62" s="62"/>
      <c r="C62" s="124"/>
      <c r="D62" s="124"/>
      <c r="E62" s="125" t="s">
        <v>98</v>
      </c>
      <c r="F62" s="125"/>
      <c r="G62" s="125"/>
      <c r="H62" s="125"/>
      <c r="I62" s="125"/>
      <c r="J62" s="124"/>
      <c r="K62" s="125" t="s">
        <v>99</v>
      </c>
      <c r="L62" s="125"/>
      <c r="M62" s="125"/>
      <c r="N62" s="125"/>
      <c r="O62" s="125"/>
      <c r="P62" s="125"/>
      <c r="Q62" s="125"/>
      <c r="R62" s="125"/>
      <c r="S62" s="125"/>
      <c r="T62" s="125"/>
      <c r="U62" s="125"/>
      <c r="V62" s="125"/>
      <c r="W62" s="125"/>
      <c r="X62" s="125"/>
      <c r="Y62" s="125"/>
      <c r="Z62" s="125"/>
      <c r="AA62" s="125"/>
      <c r="AB62" s="125"/>
      <c r="AC62" s="125"/>
      <c r="AD62" s="125"/>
      <c r="AE62" s="125"/>
      <c r="AF62" s="125"/>
      <c r="AG62" s="126">
        <f>'05 - VON'!J32</f>
        <v>0</v>
      </c>
      <c r="AH62" s="124"/>
      <c r="AI62" s="124"/>
      <c r="AJ62" s="124"/>
      <c r="AK62" s="124"/>
      <c r="AL62" s="124"/>
      <c r="AM62" s="124"/>
      <c r="AN62" s="126">
        <f>SUM(AG62,AT62)</f>
        <v>0</v>
      </c>
      <c r="AO62" s="124"/>
      <c r="AP62" s="124"/>
      <c r="AQ62" s="127" t="s">
        <v>82</v>
      </c>
      <c r="AR62" s="64"/>
      <c r="AS62" s="133">
        <v>0</v>
      </c>
      <c r="AT62" s="134">
        <f>ROUND(SUM(AV62:AW62),2)</f>
        <v>0</v>
      </c>
      <c r="AU62" s="135">
        <f>'05 - VON'!P85</f>
        <v>0</v>
      </c>
      <c r="AV62" s="134">
        <f>'05 - VON'!J35</f>
        <v>0</v>
      </c>
      <c r="AW62" s="134">
        <f>'05 - VON'!J36</f>
        <v>0</v>
      </c>
      <c r="AX62" s="134">
        <f>'05 - VON'!J37</f>
        <v>0</v>
      </c>
      <c r="AY62" s="134">
        <f>'05 - VON'!J38</f>
        <v>0</v>
      </c>
      <c r="AZ62" s="134">
        <f>'05 - VON'!F35</f>
        <v>0</v>
      </c>
      <c r="BA62" s="134">
        <f>'05 - VON'!F36</f>
        <v>0</v>
      </c>
      <c r="BB62" s="134">
        <f>'05 - VON'!F37</f>
        <v>0</v>
      </c>
      <c r="BC62" s="134">
        <f>'05 - VON'!F38</f>
        <v>0</v>
      </c>
      <c r="BD62" s="136">
        <f>'05 - VON'!F39</f>
        <v>0</v>
      </c>
      <c r="BE62" s="4"/>
      <c r="BT62" s="132" t="s">
        <v>78</v>
      </c>
      <c r="BV62" s="132" t="s">
        <v>72</v>
      </c>
      <c r="BW62" s="132" t="s">
        <v>100</v>
      </c>
      <c r="BX62" s="132" t="s">
        <v>95</v>
      </c>
      <c r="CL62" s="132" t="s">
        <v>19</v>
      </c>
    </row>
    <row r="63" s="2" customFormat="1" ht="30" customHeight="1">
      <c r="A63" s="37"/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  <c r="AR63" s="43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</row>
    <row r="64" s="2" customFormat="1" ht="6.96" customHeight="1">
      <c r="A64" s="37"/>
      <c r="B64" s="58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43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</row>
  </sheetData>
  <sheetProtection sheet="1" formatColumns="0" formatRows="0" objects="1" scenarios="1" spinCount="100000" saltValue="4ff3icvZWOqi9kXeeSk2D2XdxjXP4Mp0ieM4eXt+i4lIoTssEx9cgqgibOpkHkkbW+YBbP6AEC34ZItFxhIqnA==" hashValue="eaNv+nNv3gPeeKmm2GRIfAsw/m2gzBEB57K8gyZ/elQYUUJw1xOUZ1LL0UPF8QSeYkNqplGWNVSZoROszMrLwA==" algorithmName="SHA-512" password="CC35"/>
  <mergeCells count="70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1 - Požadované práce (Sb...'!C2" display="/"/>
    <hyperlink ref="A57" location="'02 - Materiál (Sborník ÚO...'!C2" display="/"/>
    <hyperlink ref="A58" location="'03 - Mazníky - práce a ma...'!C2" display="/"/>
    <hyperlink ref="A59" location="'04 - Doplnění k zemním pr...'!C2" display="/"/>
    <hyperlink ref="A61" location="'04 - Mimostaveništní dopr...'!C2" display="/"/>
    <hyperlink ref="A62" location="'05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78</v>
      </c>
    </row>
    <row r="4" s="1" customFormat="1" ht="24.96" customHeight="1">
      <c r="B4" s="19"/>
      <c r="D4" s="139" t="s">
        <v>101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zakázky'!K6</f>
        <v>Údržba, opravy a odstraňování závad u ST OŘ UNL 2022 - 2023 - OBLAST č.1</v>
      </c>
      <c r="F7" s="141"/>
      <c r="G7" s="141"/>
      <c r="H7" s="141"/>
      <c r="L7" s="19"/>
    </row>
    <row r="8" s="1" customFormat="1" ht="12" customHeight="1">
      <c r="B8" s="19"/>
      <c r="D8" s="141" t="s">
        <v>102</v>
      </c>
      <c r="L8" s="19"/>
    </row>
    <row r="9" s="2" customFormat="1" ht="16.5" customHeight="1">
      <c r="A9" s="37"/>
      <c r="B9" s="43"/>
      <c r="C9" s="37"/>
      <c r="D9" s="37"/>
      <c r="E9" s="142" t="s">
        <v>103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104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105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zakázky'!AN8</f>
        <v>25. 8. 2021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tr">
        <f>IF('Rekapitulace zakázky'!AN10="","",'Rekapitulace zakázky'!AN10)</f>
        <v/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tr">
        <f>IF('Rekapitulace zakázky'!E11="","",'Rekapitulace zakázky'!E11)</f>
        <v xml:space="preserve"> </v>
      </c>
      <c r="F17" s="37"/>
      <c r="G17" s="37"/>
      <c r="H17" s="37"/>
      <c r="I17" s="141" t="s">
        <v>27</v>
      </c>
      <c r="J17" s="132" t="str">
        <f>IF('Rekapitulace zakázky'!AN11="","",'Rekapitulace zakázky'!AN11)</f>
        <v/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28</v>
      </c>
      <c r="E19" s="37"/>
      <c r="F19" s="37"/>
      <c r="G19" s="37"/>
      <c r="H19" s="37"/>
      <c r="I19" s="141" t="s">
        <v>26</v>
      </c>
      <c r="J19" s="32" t="str">
        <f>'Rekapitulace zakázky'!AN13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zakázky'!E14</f>
        <v>Vyplň údaj</v>
      </c>
      <c r="F20" s="132"/>
      <c r="G20" s="132"/>
      <c r="H20" s="132"/>
      <c r="I20" s="141" t="s">
        <v>27</v>
      </c>
      <c r="J20" s="32" t="str">
        <f>'Rekapitulace zakázky'!AN14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30</v>
      </c>
      <c r="E22" s="37"/>
      <c r="F22" s="37"/>
      <c r="G22" s="37"/>
      <c r="H22" s="37"/>
      <c r="I22" s="141" t="s">
        <v>26</v>
      </c>
      <c r="J22" s="132" t="str">
        <f>IF('Rekapitulace zakázky'!AN16="","",'Rekapitulace zakázky'!AN16)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zakázky'!E17="","",'Rekapitulace zakázky'!E17)</f>
        <v xml:space="preserve"> </v>
      </c>
      <c r="F23" s="37"/>
      <c r="G23" s="37"/>
      <c r="H23" s="37"/>
      <c r="I23" s="141" t="s">
        <v>27</v>
      </c>
      <c r="J23" s="132" t="str">
        <f>IF('Rekapitulace zakázky'!AN17="","",'Rekapitulace zakázky'!AN17)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32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33</v>
      </c>
      <c r="F26" s="37"/>
      <c r="G26" s="37"/>
      <c r="H26" s="37"/>
      <c r="I26" s="141" t="s">
        <v>27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34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36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38</v>
      </c>
      <c r="G34" s="37"/>
      <c r="H34" s="37"/>
      <c r="I34" s="153" t="s">
        <v>37</v>
      </c>
      <c r="J34" s="153" t="s">
        <v>39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40</v>
      </c>
      <c r="E35" s="141" t="s">
        <v>41</v>
      </c>
      <c r="F35" s="155">
        <f>ROUND((SUM(BE85:BE1075)),  2)</f>
        <v>0</v>
      </c>
      <c r="G35" s="37"/>
      <c r="H35" s="37"/>
      <c r="I35" s="156">
        <v>0.20999999999999999</v>
      </c>
      <c r="J35" s="155">
        <f>ROUND(((SUM(BE85:BE1075))*I35),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42</v>
      </c>
      <c r="F36" s="155">
        <f>ROUND((SUM(BF85:BF1075)),  2)</f>
        <v>0</v>
      </c>
      <c r="G36" s="37"/>
      <c r="H36" s="37"/>
      <c r="I36" s="156">
        <v>0.14999999999999999</v>
      </c>
      <c r="J36" s="155">
        <f>ROUND(((SUM(BF85:BF1075))*I36),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43</v>
      </c>
      <c r="F37" s="155">
        <f>ROUND((SUM(BG85:BG1075)),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44</v>
      </c>
      <c r="F38" s="155">
        <f>ROUND((SUM(BH85:BH1075)),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45</v>
      </c>
      <c r="F39" s="155">
        <f>ROUND((SUM(BI85:BI1075)),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46</v>
      </c>
      <c r="E41" s="159"/>
      <c r="F41" s="159"/>
      <c r="G41" s="160" t="s">
        <v>47</v>
      </c>
      <c r="H41" s="161" t="s">
        <v>48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Údržba, opravy a odstraňování závad u ST OŘ UNL 2022 - 2023 - OBLAST č.1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103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104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01 - Požadované práce (Sborník ÚOŽI 2021 01)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25. 8. 2021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 xml:space="preserve"> </v>
      </c>
      <c r="G58" s="39"/>
      <c r="H58" s="39"/>
      <c r="I58" s="31" t="s">
        <v>30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28</v>
      </c>
      <c r="D59" s="39"/>
      <c r="E59" s="39"/>
      <c r="F59" s="26" t="str">
        <f>IF(E20="","",E20)</f>
        <v>Vyplň údaj</v>
      </c>
      <c r="G59" s="39"/>
      <c r="H59" s="39"/>
      <c r="I59" s="31" t="s">
        <v>32</v>
      </c>
      <c r="J59" s="35" t="str">
        <f>E26</f>
        <v>Věra Trnková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107</v>
      </c>
      <c r="D61" s="170"/>
      <c r="E61" s="170"/>
      <c r="F61" s="170"/>
      <c r="G61" s="170"/>
      <c r="H61" s="170"/>
      <c r="I61" s="170"/>
      <c r="J61" s="171" t="s">
        <v>108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68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109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110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Údržba, opravy a odstraňování závad u ST OŘ UNL 2022 - 2023 - OBLAST č.1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102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103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104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01 - Požadované práce (Sborník ÚOŽI 2021 01)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 xml:space="preserve"> </v>
      </c>
      <c r="G79" s="39"/>
      <c r="H79" s="39"/>
      <c r="I79" s="31" t="s">
        <v>23</v>
      </c>
      <c r="J79" s="71" t="str">
        <f>IF(J14="","",J14)</f>
        <v>25. 8. 2021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E17</f>
        <v xml:space="preserve"> </v>
      </c>
      <c r="G81" s="39"/>
      <c r="H81" s="39"/>
      <c r="I81" s="31" t="s">
        <v>30</v>
      </c>
      <c r="J81" s="35" t="str">
        <f>E23</f>
        <v xml:space="preserve">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28</v>
      </c>
      <c r="D82" s="39"/>
      <c r="E82" s="39"/>
      <c r="F82" s="26" t="str">
        <f>IF(E20="","",E20)</f>
        <v>Vyplň údaj</v>
      </c>
      <c r="G82" s="39"/>
      <c r="H82" s="39"/>
      <c r="I82" s="31" t="s">
        <v>32</v>
      </c>
      <c r="J82" s="35" t="str">
        <f>E26</f>
        <v>Věra Trnková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111</v>
      </c>
      <c r="D84" s="176" t="s">
        <v>55</v>
      </c>
      <c r="E84" s="176" t="s">
        <v>51</v>
      </c>
      <c r="F84" s="176" t="s">
        <v>52</v>
      </c>
      <c r="G84" s="176" t="s">
        <v>112</v>
      </c>
      <c r="H84" s="176" t="s">
        <v>113</v>
      </c>
      <c r="I84" s="176" t="s">
        <v>114</v>
      </c>
      <c r="J84" s="177" t="s">
        <v>108</v>
      </c>
      <c r="K84" s="178" t="s">
        <v>115</v>
      </c>
      <c r="L84" s="179"/>
      <c r="M84" s="91" t="s">
        <v>19</v>
      </c>
      <c r="N84" s="92" t="s">
        <v>40</v>
      </c>
      <c r="O84" s="92" t="s">
        <v>116</v>
      </c>
      <c r="P84" s="92" t="s">
        <v>117</v>
      </c>
      <c r="Q84" s="92" t="s">
        <v>118</v>
      </c>
      <c r="R84" s="92" t="s">
        <v>119</v>
      </c>
      <c r="S84" s="92" t="s">
        <v>120</v>
      </c>
      <c r="T84" s="93" t="s">
        <v>121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122</v>
      </c>
      <c r="D85" s="39"/>
      <c r="E85" s="39"/>
      <c r="F85" s="39"/>
      <c r="G85" s="39"/>
      <c r="H85" s="39"/>
      <c r="I85" s="39"/>
      <c r="J85" s="180">
        <f>BK85</f>
        <v>0</v>
      </c>
      <c r="K85" s="39"/>
      <c r="L85" s="43"/>
      <c r="M85" s="94"/>
      <c r="N85" s="181"/>
      <c r="O85" s="95"/>
      <c r="P85" s="182">
        <f>SUM(P86:P1075)</f>
        <v>0</v>
      </c>
      <c r="Q85" s="95"/>
      <c r="R85" s="182">
        <f>SUM(R86:R1075)</f>
        <v>0</v>
      </c>
      <c r="S85" s="95"/>
      <c r="T85" s="183">
        <f>SUM(T86:T1075)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69</v>
      </c>
      <c r="AU85" s="16" t="s">
        <v>109</v>
      </c>
      <c r="BK85" s="184">
        <f>SUM(BK86:BK1075)</f>
        <v>0</v>
      </c>
    </row>
    <row r="86" s="2" customFormat="1" ht="37.8" customHeight="1">
      <c r="A86" s="37"/>
      <c r="B86" s="38"/>
      <c r="C86" s="185" t="s">
        <v>14</v>
      </c>
      <c r="D86" s="185" t="s">
        <v>123</v>
      </c>
      <c r="E86" s="186" t="s">
        <v>124</v>
      </c>
      <c r="F86" s="187" t="s">
        <v>125</v>
      </c>
      <c r="G86" s="188" t="s">
        <v>126</v>
      </c>
      <c r="H86" s="189">
        <v>600</v>
      </c>
      <c r="I86" s="190"/>
      <c r="J86" s="191">
        <f>ROUND(I86*H86,2)</f>
        <v>0</v>
      </c>
      <c r="K86" s="192"/>
      <c r="L86" s="43"/>
      <c r="M86" s="193" t="s">
        <v>19</v>
      </c>
      <c r="N86" s="194" t="s">
        <v>41</v>
      </c>
      <c r="O86" s="83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7" t="s">
        <v>127</v>
      </c>
      <c r="AT86" s="197" t="s">
        <v>123</v>
      </c>
      <c r="AU86" s="197" t="s">
        <v>70</v>
      </c>
      <c r="AY86" s="16" t="s">
        <v>128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6" t="s">
        <v>14</v>
      </c>
      <c r="BK86" s="198">
        <f>ROUND(I86*H86,2)</f>
        <v>0</v>
      </c>
      <c r="BL86" s="16" t="s">
        <v>127</v>
      </c>
      <c r="BM86" s="197" t="s">
        <v>129</v>
      </c>
    </row>
    <row r="87" s="2" customFormat="1" ht="55.5" customHeight="1">
      <c r="A87" s="37"/>
      <c r="B87" s="38"/>
      <c r="C87" s="185" t="s">
        <v>78</v>
      </c>
      <c r="D87" s="185" t="s">
        <v>123</v>
      </c>
      <c r="E87" s="186" t="s">
        <v>130</v>
      </c>
      <c r="F87" s="187" t="s">
        <v>131</v>
      </c>
      <c r="G87" s="188" t="s">
        <v>132</v>
      </c>
      <c r="H87" s="189">
        <v>40</v>
      </c>
      <c r="I87" s="190"/>
      <c r="J87" s="191">
        <f>ROUND(I87*H87,2)</f>
        <v>0</v>
      </c>
      <c r="K87" s="192"/>
      <c r="L87" s="43"/>
      <c r="M87" s="193" t="s">
        <v>19</v>
      </c>
      <c r="N87" s="194" t="s">
        <v>41</v>
      </c>
      <c r="O87" s="83"/>
      <c r="P87" s="195">
        <f>O87*H87</f>
        <v>0</v>
      </c>
      <c r="Q87" s="195">
        <v>0</v>
      </c>
      <c r="R87" s="195">
        <f>Q87*H87</f>
        <v>0</v>
      </c>
      <c r="S87" s="195">
        <v>0</v>
      </c>
      <c r="T87" s="196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97" t="s">
        <v>127</v>
      </c>
      <c r="AT87" s="197" t="s">
        <v>123</v>
      </c>
      <c r="AU87" s="197" t="s">
        <v>70</v>
      </c>
      <c r="AY87" s="16" t="s">
        <v>128</v>
      </c>
      <c r="BE87" s="198">
        <f>IF(N87="základní",J87,0)</f>
        <v>0</v>
      </c>
      <c r="BF87" s="198">
        <f>IF(N87="snížená",J87,0)</f>
        <v>0</v>
      </c>
      <c r="BG87" s="198">
        <f>IF(N87="zákl. přenesená",J87,0)</f>
        <v>0</v>
      </c>
      <c r="BH87" s="198">
        <f>IF(N87="sníž. přenesená",J87,0)</f>
        <v>0</v>
      </c>
      <c r="BI87" s="198">
        <f>IF(N87="nulová",J87,0)</f>
        <v>0</v>
      </c>
      <c r="BJ87" s="16" t="s">
        <v>14</v>
      </c>
      <c r="BK87" s="198">
        <f>ROUND(I87*H87,2)</f>
        <v>0</v>
      </c>
      <c r="BL87" s="16" t="s">
        <v>127</v>
      </c>
      <c r="BM87" s="197" t="s">
        <v>133</v>
      </c>
    </row>
    <row r="88" s="2" customFormat="1" ht="55.5" customHeight="1">
      <c r="A88" s="37"/>
      <c r="B88" s="38"/>
      <c r="C88" s="185" t="s">
        <v>134</v>
      </c>
      <c r="D88" s="185" t="s">
        <v>123</v>
      </c>
      <c r="E88" s="186" t="s">
        <v>135</v>
      </c>
      <c r="F88" s="187" t="s">
        <v>136</v>
      </c>
      <c r="G88" s="188" t="s">
        <v>132</v>
      </c>
      <c r="H88" s="189">
        <v>10</v>
      </c>
      <c r="I88" s="190"/>
      <c r="J88" s="191">
        <f>ROUND(I88*H88,2)</f>
        <v>0</v>
      </c>
      <c r="K88" s="192"/>
      <c r="L88" s="43"/>
      <c r="M88" s="193" t="s">
        <v>19</v>
      </c>
      <c r="N88" s="194" t="s">
        <v>41</v>
      </c>
      <c r="O88" s="83"/>
      <c r="P88" s="195">
        <f>O88*H88</f>
        <v>0</v>
      </c>
      <c r="Q88" s="195">
        <v>0</v>
      </c>
      <c r="R88" s="195">
        <f>Q88*H88</f>
        <v>0</v>
      </c>
      <c r="S88" s="195">
        <v>0</v>
      </c>
      <c r="T88" s="196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97" t="s">
        <v>127</v>
      </c>
      <c r="AT88" s="197" t="s">
        <v>123</v>
      </c>
      <c r="AU88" s="197" t="s">
        <v>70</v>
      </c>
      <c r="AY88" s="16" t="s">
        <v>128</v>
      </c>
      <c r="BE88" s="198">
        <f>IF(N88="základní",J88,0)</f>
        <v>0</v>
      </c>
      <c r="BF88" s="198">
        <f>IF(N88="snížená",J88,0)</f>
        <v>0</v>
      </c>
      <c r="BG88" s="198">
        <f>IF(N88="zákl. přenesená",J88,0)</f>
        <v>0</v>
      </c>
      <c r="BH88" s="198">
        <f>IF(N88="sníž. přenesená",J88,0)</f>
        <v>0</v>
      </c>
      <c r="BI88" s="198">
        <f>IF(N88="nulová",J88,0)</f>
        <v>0</v>
      </c>
      <c r="BJ88" s="16" t="s">
        <v>14</v>
      </c>
      <c r="BK88" s="198">
        <f>ROUND(I88*H88,2)</f>
        <v>0</v>
      </c>
      <c r="BL88" s="16" t="s">
        <v>127</v>
      </c>
      <c r="BM88" s="197" t="s">
        <v>137</v>
      </c>
    </row>
    <row r="89" s="2" customFormat="1" ht="55.5" customHeight="1">
      <c r="A89" s="37"/>
      <c r="B89" s="38"/>
      <c r="C89" s="185" t="s">
        <v>127</v>
      </c>
      <c r="D89" s="185" t="s">
        <v>123</v>
      </c>
      <c r="E89" s="186" t="s">
        <v>138</v>
      </c>
      <c r="F89" s="187" t="s">
        <v>139</v>
      </c>
      <c r="G89" s="188" t="s">
        <v>132</v>
      </c>
      <c r="H89" s="189">
        <v>10</v>
      </c>
      <c r="I89" s="190"/>
      <c r="J89" s="191">
        <f>ROUND(I89*H89,2)</f>
        <v>0</v>
      </c>
      <c r="K89" s="192"/>
      <c r="L89" s="43"/>
      <c r="M89" s="193" t="s">
        <v>19</v>
      </c>
      <c r="N89" s="194" t="s">
        <v>41</v>
      </c>
      <c r="O89" s="83"/>
      <c r="P89" s="195">
        <f>O89*H89</f>
        <v>0</v>
      </c>
      <c r="Q89" s="195">
        <v>0</v>
      </c>
      <c r="R89" s="195">
        <f>Q89*H89</f>
        <v>0</v>
      </c>
      <c r="S89" s="195">
        <v>0</v>
      </c>
      <c r="T89" s="196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7" t="s">
        <v>127</v>
      </c>
      <c r="AT89" s="197" t="s">
        <v>123</v>
      </c>
      <c r="AU89" s="197" t="s">
        <v>70</v>
      </c>
      <c r="AY89" s="16" t="s">
        <v>128</v>
      </c>
      <c r="BE89" s="198">
        <f>IF(N89="základní",J89,0)</f>
        <v>0</v>
      </c>
      <c r="BF89" s="198">
        <f>IF(N89="snížená",J89,0)</f>
        <v>0</v>
      </c>
      <c r="BG89" s="198">
        <f>IF(N89="zákl. přenesená",J89,0)</f>
        <v>0</v>
      </c>
      <c r="BH89" s="198">
        <f>IF(N89="sníž. přenesená",J89,0)</f>
        <v>0</v>
      </c>
      <c r="BI89" s="198">
        <f>IF(N89="nulová",J89,0)</f>
        <v>0</v>
      </c>
      <c r="BJ89" s="16" t="s">
        <v>14</v>
      </c>
      <c r="BK89" s="198">
        <f>ROUND(I89*H89,2)</f>
        <v>0</v>
      </c>
      <c r="BL89" s="16" t="s">
        <v>127</v>
      </c>
      <c r="BM89" s="197" t="s">
        <v>140</v>
      </c>
    </row>
    <row r="90" s="2" customFormat="1" ht="55.5" customHeight="1">
      <c r="A90" s="37"/>
      <c r="B90" s="38"/>
      <c r="C90" s="185" t="s">
        <v>141</v>
      </c>
      <c r="D90" s="185" t="s">
        <v>123</v>
      </c>
      <c r="E90" s="186" t="s">
        <v>142</v>
      </c>
      <c r="F90" s="187" t="s">
        <v>143</v>
      </c>
      <c r="G90" s="188" t="s">
        <v>132</v>
      </c>
      <c r="H90" s="189">
        <v>6</v>
      </c>
      <c r="I90" s="190"/>
      <c r="J90" s="191">
        <f>ROUND(I90*H90,2)</f>
        <v>0</v>
      </c>
      <c r="K90" s="192"/>
      <c r="L90" s="43"/>
      <c r="M90" s="193" t="s">
        <v>19</v>
      </c>
      <c r="N90" s="194" t="s">
        <v>41</v>
      </c>
      <c r="O90" s="83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7" t="s">
        <v>127</v>
      </c>
      <c r="AT90" s="197" t="s">
        <v>123</v>
      </c>
      <c r="AU90" s="197" t="s">
        <v>70</v>
      </c>
      <c r="AY90" s="16" t="s">
        <v>128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6" t="s">
        <v>14</v>
      </c>
      <c r="BK90" s="198">
        <f>ROUND(I90*H90,2)</f>
        <v>0</v>
      </c>
      <c r="BL90" s="16" t="s">
        <v>127</v>
      </c>
      <c r="BM90" s="197" t="s">
        <v>144</v>
      </c>
    </row>
    <row r="91" s="2" customFormat="1" ht="49.05" customHeight="1">
      <c r="A91" s="37"/>
      <c r="B91" s="38"/>
      <c r="C91" s="185" t="s">
        <v>145</v>
      </c>
      <c r="D91" s="185" t="s">
        <v>123</v>
      </c>
      <c r="E91" s="186" t="s">
        <v>146</v>
      </c>
      <c r="F91" s="187" t="s">
        <v>147</v>
      </c>
      <c r="G91" s="188" t="s">
        <v>132</v>
      </c>
      <c r="H91" s="189">
        <v>6</v>
      </c>
      <c r="I91" s="190"/>
      <c r="J91" s="191">
        <f>ROUND(I91*H91,2)</f>
        <v>0</v>
      </c>
      <c r="K91" s="192"/>
      <c r="L91" s="43"/>
      <c r="M91" s="193" t="s">
        <v>19</v>
      </c>
      <c r="N91" s="194" t="s">
        <v>41</v>
      </c>
      <c r="O91" s="83"/>
      <c r="P91" s="195">
        <f>O91*H91</f>
        <v>0</v>
      </c>
      <c r="Q91" s="195">
        <v>0</v>
      </c>
      <c r="R91" s="195">
        <f>Q91*H91</f>
        <v>0</v>
      </c>
      <c r="S91" s="195">
        <v>0</v>
      </c>
      <c r="T91" s="196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7" t="s">
        <v>127</v>
      </c>
      <c r="AT91" s="197" t="s">
        <v>123</v>
      </c>
      <c r="AU91" s="197" t="s">
        <v>70</v>
      </c>
      <c r="AY91" s="16" t="s">
        <v>128</v>
      </c>
      <c r="BE91" s="198">
        <f>IF(N91="základní",J91,0)</f>
        <v>0</v>
      </c>
      <c r="BF91" s="198">
        <f>IF(N91="snížená",J91,0)</f>
        <v>0</v>
      </c>
      <c r="BG91" s="198">
        <f>IF(N91="zákl. přenesená",J91,0)</f>
        <v>0</v>
      </c>
      <c r="BH91" s="198">
        <f>IF(N91="sníž. přenesená",J91,0)</f>
        <v>0</v>
      </c>
      <c r="BI91" s="198">
        <f>IF(N91="nulová",J91,0)</f>
        <v>0</v>
      </c>
      <c r="BJ91" s="16" t="s">
        <v>14</v>
      </c>
      <c r="BK91" s="198">
        <f>ROUND(I91*H91,2)</f>
        <v>0</v>
      </c>
      <c r="BL91" s="16" t="s">
        <v>127</v>
      </c>
      <c r="BM91" s="197" t="s">
        <v>148</v>
      </c>
    </row>
    <row r="92" s="2" customFormat="1" ht="55.5" customHeight="1">
      <c r="A92" s="37"/>
      <c r="B92" s="38"/>
      <c r="C92" s="185" t="s">
        <v>149</v>
      </c>
      <c r="D92" s="185" t="s">
        <v>123</v>
      </c>
      <c r="E92" s="186" t="s">
        <v>150</v>
      </c>
      <c r="F92" s="187" t="s">
        <v>151</v>
      </c>
      <c r="G92" s="188" t="s">
        <v>132</v>
      </c>
      <c r="H92" s="189">
        <v>6</v>
      </c>
      <c r="I92" s="190"/>
      <c r="J92" s="191">
        <f>ROUND(I92*H92,2)</f>
        <v>0</v>
      </c>
      <c r="K92" s="192"/>
      <c r="L92" s="43"/>
      <c r="M92" s="193" t="s">
        <v>19</v>
      </c>
      <c r="N92" s="194" t="s">
        <v>41</v>
      </c>
      <c r="O92" s="83"/>
      <c r="P92" s="195">
        <f>O92*H92</f>
        <v>0</v>
      </c>
      <c r="Q92" s="195">
        <v>0</v>
      </c>
      <c r="R92" s="195">
        <f>Q92*H92</f>
        <v>0</v>
      </c>
      <c r="S92" s="195">
        <v>0</v>
      </c>
      <c r="T92" s="196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7" t="s">
        <v>127</v>
      </c>
      <c r="AT92" s="197" t="s">
        <v>123</v>
      </c>
      <c r="AU92" s="197" t="s">
        <v>70</v>
      </c>
      <c r="AY92" s="16" t="s">
        <v>128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6" t="s">
        <v>14</v>
      </c>
      <c r="BK92" s="198">
        <f>ROUND(I92*H92,2)</f>
        <v>0</v>
      </c>
      <c r="BL92" s="16" t="s">
        <v>127</v>
      </c>
      <c r="BM92" s="197" t="s">
        <v>152</v>
      </c>
    </row>
    <row r="93" s="2" customFormat="1" ht="49.05" customHeight="1">
      <c r="A93" s="37"/>
      <c r="B93" s="38"/>
      <c r="C93" s="185" t="s">
        <v>153</v>
      </c>
      <c r="D93" s="185" t="s">
        <v>123</v>
      </c>
      <c r="E93" s="186" t="s">
        <v>154</v>
      </c>
      <c r="F93" s="187" t="s">
        <v>155</v>
      </c>
      <c r="G93" s="188" t="s">
        <v>132</v>
      </c>
      <c r="H93" s="189">
        <v>10</v>
      </c>
      <c r="I93" s="190"/>
      <c r="J93" s="191">
        <f>ROUND(I93*H93,2)</f>
        <v>0</v>
      </c>
      <c r="K93" s="192"/>
      <c r="L93" s="43"/>
      <c r="M93" s="193" t="s">
        <v>19</v>
      </c>
      <c r="N93" s="194" t="s">
        <v>41</v>
      </c>
      <c r="O93" s="83"/>
      <c r="P93" s="195">
        <f>O93*H93</f>
        <v>0</v>
      </c>
      <c r="Q93" s="195">
        <v>0</v>
      </c>
      <c r="R93" s="195">
        <f>Q93*H93</f>
        <v>0</v>
      </c>
      <c r="S93" s="195">
        <v>0</v>
      </c>
      <c r="T93" s="196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97" t="s">
        <v>127</v>
      </c>
      <c r="AT93" s="197" t="s">
        <v>123</v>
      </c>
      <c r="AU93" s="197" t="s">
        <v>70</v>
      </c>
      <c r="AY93" s="16" t="s">
        <v>128</v>
      </c>
      <c r="BE93" s="198">
        <f>IF(N93="základní",J93,0)</f>
        <v>0</v>
      </c>
      <c r="BF93" s="198">
        <f>IF(N93="snížená",J93,0)</f>
        <v>0</v>
      </c>
      <c r="BG93" s="198">
        <f>IF(N93="zákl. přenesená",J93,0)</f>
        <v>0</v>
      </c>
      <c r="BH93" s="198">
        <f>IF(N93="sníž. přenesená",J93,0)</f>
        <v>0</v>
      </c>
      <c r="BI93" s="198">
        <f>IF(N93="nulová",J93,0)</f>
        <v>0</v>
      </c>
      <c r="BJ93" s="16" t="s">
        <v>14</v>
      </c>
      <c r="BK93" s="198">
        <f>ROUND(I93*H93,2)</f>
        <v>0</v>
      </c>
      <c r="BL93" s="16" t="s">
        <v>127</v>
      </c>
      <c r="BM93" s="197" t="s">
        <v>156</v>
      </c>
    </row>
    <row r="94" s="2" customFormat="1">
      <c r="A94" s="37"/>
      <c r="B94" s="38"/>
      <c r="C94" s="39"/>
      <c r="D94" s="199" t="s">
        <v>157</v>
      </c>
      <c r="E94" s="39"/>
      <c r="F94" s="200" t="s">
        <v>158</v>
      </c>
      <c r="G94" s="39"/>
      <c r="H94" s="39"/>
      <c r="I94" s="201"/>
      <c r="J94" s="39"/>
      <c r="K94" s="39"/>
      <c r="L94" s="43"/>
      <c r="M94" s="202"/>
      <c r="N94" s="203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157</v>
      </c>
      <c r="AU94" s="16" t="s">
        <v>70</v>
      </c>
    </row>
    <row r="95" s="2" customFormat="1" ht="49.05" customHeight="1">
      <c r="A95" s="37"/>
      <c r="B95" s="38"/>
      <c r="C95" s="185" t="s">
        <v>159</v>
      </c>
      <c r="D95" s="185" t="s">
        <v>123</v>
      </c>
      <c r="E95" s="186" t="s">
        <v>160</v>
      </c>
      <c r="F95" s="187" t="s">
        <v>161</v>
      </c>
      <c r="G95" s="188" t="s">
        <v>132</v>
      </c>
      <c r="H95" s="189">
        <v>4</v>
      </c>
      <c r="I95" s="190"/>
      <c r="J95" s="191">
        <f>ROUND(I95*H95,2)</f>
        <v>0</v>
      </c>
      <c r="K95" s="192"/>
      <c r="L95" s="43"/>
      <c r="M95" s="193" t="s">
        <v>19</v>
      </c>
      <c r="N95" s="194" t="s">
        <v>41</v>
      </c>
      <c r="O95" s="83"/>
      <c r="P95" s="195">
        <f>O95*H95</f>
        <v>0</v>
      </c>
      <c r="Q95" s="195">
        <v>0</v>
      </c>
      <c r="R95" s="195">
        <f>Q95*H95</f>
        <v>0</v>
      </c>
      <c r="S95" s="195">
        <v>0</v>
      </c>
      <c r="T95" s="196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7" t="s">
        <v>127</v>
      </c>
      <c r="AT95" s="197" t="s">
        <v>123</v>
      </c>
      <c r="AU95" s="197" t="s">
        <v>70</v>
      </c>
      <c r="AY95" s="16" t="s">
        <v>128</v>
      </c>
      <c r="BE95" s="198">
        <f>IF(N95="základní",J95,0)</f>
        <v>0</v>
      </c>
      <c r="BF95" s="198">
        <f>IF(N95="snížená",J95,0)</f>
        <v>0</v>
      </c>
      <c r="BG95" s="198">
        <f>IF(N95="zákl. přenesená",J95,0)</f>
        <v>0</v>
      </c>
      <c r="BH95" s="198">
        <f>IF(N95="sníž. přenesená",J95,0)</f>
        <v>0</v>
      </c>
      <c r="BI95" s="198">
        <f>IF(N95="nulová",J95,0)</f>
        <v>0</v>
      </c>
      <c r="BJ95" s="16" t="s">
        <v>14</v>
      </c>
      <c r="BK95" s="198">
        <f>ROUND(I95*H95,2)</f>
        <v>0</v>
      </c>
      <c r="BL95" s="16" t="s">
        <v>127</v>
      </c>
      <c r="BM95" s="197" t="s">
        <v>162</v>
      </c>
    </row>
    <row r="96" s="2" customFormat="1">
      <c r="A96" s="37"/>
      <c r="B96" s="38"/>
      <c r="C96" s="39"/>
      <c r="D96" s="199" t="s">
        <v>157</v>
      </c>
      <c r="E96" s="39"/>
      <c r="F96" s="200" t="s">
        <v>158</v>
      </c>
      <c r="G96" s="39"/>
      <c r="H96" s="39"/>
      <c r="I96" s="201"/>
      <c r="J96" s="39"/>
      <c r="K96" s="39"/>
      <c r="L96" s="43"/>
      <c r="M96" s="202"/>
      <c r="N96" s="203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157</v>
      </c>
      <c r="AU96" s="16" t="s">
        <v>70</v>
      </c>
    </row>
    <row r="97" s="2" customFormat="1" ht="49.05" customHeight="1">
      <c r="A97" s="37"/>
      <c r="B97" s="38"/>
      <c r="C97" s="185" t="s">
        <v>163</v>
      </c>
      <c r="D97" s="185" t="s">
        <v>123</v>
      </c>
      <c r="E97" s="186" t="s">
        <v>164</v>
      </c>
      <c r="F97" s="187" t="s">
        <v>165</v>
      </c>
      <c r="G97" s="188" t="s">
        <v>132</v>
      </c>
      <c r="H97" s="189">
        <v>8</v>
      </c>
      <c r="I97" s="190"/>
      <c r="J97" s="191">
        <f>ROUND(I97*H97,2)</f>
        <v>0</v>
      </c>
      <c r="K97" s="192"/>
      <c r="L97" s="43"/>
      <c r="M97" s="193" t="s">
        <v>19</v>
      </c>
      <c r="N97" s="194" t="s">
        <v>41</v>
      </c>
      <c r="O97" s="83"/>
      <c r="P97" s="195">
        <f>O97*H97</f>
        <v>0</v>
      </c>
      <c r="Q97" s="195">
        <v>0</v>
      </c>
      <c r="R97" s="195">
        <f>Q97*H97</f>
        <v>0</v>
      </c>
      <c r="S97" s="195">
        <v>0</v>
      </c>
      <c r="T97" s="196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7" t="s">
        <v>127</v>
      </c>
      <c r="AT97" s="197" t="s">
        <v>123</v>
      </c>
      <c r="AU97" s="197" t="s">
        <v>70</v>
      </c>
      <c r="AY97" s="16" t="s">
        <v>128</v>
      </c>
      <c r="BE97" s="198">
        <f>IF(N97="základní",J97,0)</f>
        <v>0</v>
      </c>
      <c r="BF97" s="198">
        <f>IF(N97="snížená",J97,0)</f>
        <v>0</v>
      </c>
      <c r="BG97" s="198">
        <f>IF(N97="zákl. přenesená",J97,0)</f>
        <v>0</v>
      </c>
      <c r="BH97" s="198">
        <f>IF(N97="sníž. přenesená",J97,0)</f>
        <v>0</v>
      </c>
      <c r="BI97" s="198">
        <f>IF(N97="nulová",J97,0)</f>
        <v>0</v>
      </c>
      <c r="BJ97" s="16" t="s">
        <v>14</v>
      </c>
      <c r="BK97" s="198">
        <f>ROUND(I97*H97,2)</f>
        <v>0</v>
      </c>
      <c r="BL97" s="16" t="s">
        <v>127</v>
      </c>
      <c r="BM97" s="197" t="s">
        <v>166</v>
      </c>
    </row>
    <row r="98" s="2" customFormat="1">
      <c r="A98" s="37"/>
      <c r="B98" s="38"/>
      <c r="C98" s="39"/>
      <c r="D98" s="199" t="s">
        <v>157</v>
      </c>
      <c r="E98" s="39"/>
      <c r="F98" s="200" t="s">
        <v>158</v>
      </c>
      <c r="G98" s="39"/>
      <c r="H98" s="39"/>
      <c r="I98" s="201"/>
      <c r="J98" s="39"/>
      <c r="K98" s="39"/>
      <c r="L98" s="43"/>
      <c r="M98" s="202"/>
      <c r="N98" s="203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157</v>
      </c>
      <c r="AU98" s="16" t="s">
        <v>70</v>
      </c>
    </row>
    <row r="99" s="2" customFormat="1" ht="37.8" customHeight="1">
      <c r="A99" s="37"/>
      <c r="B99" s="38"/>
      <c r="C99" s="185" t="s">
        <v>167</v>
      </c>
      <c r="D99" s="185" t="s">
        <v>123</v>
      </c>
      <c r="E99" s="186" t="s">
        <v>168</v>
      </c>
      <c r="F99" s="187" t="s">
        <v>169</v>
      </c>
      <c r="G99" s="188" t="s">
        <v>170</v>
      </c>
      <c r="H99" s="189">
        <v>20</v>
      </c>
      <c r="I99" s="190"/>
      <c r="J99" s="191">
        <f>ROUND(I99*H99,2)</f>
        <v>0</v>
      </c>
      <c r="K99" s="192"/>
      <c r="L99" s="43"/>
      <c r="M99" s="193" t="s">
        <v>19</v>
      </c>
      <c r="N99" s="194" t="s">
        <v>41</v>
      </c>
      <c r="O99" s="83"/>
      <c r="P99" s="195">
        <f>O99*H99</f>
        <v>0</v>
      </c>
      <c r="Q99" s="195">
        <v>0</v>
      </c>
      <c r="R99" s="195">
        <f>Q99*H99</f>
        <v>0</v>
      </c>
      <c r="S99" s="195">
        <v>0</v>
      </c>
      <c r="T99" s="196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97" t="s">
        <v>127</v>
      </c>
      <c r="AT99" s="197" t="s">
        <v>123</v>
      </c>
      <c r="AU99" s="197" t="s">
        <v>70</v>
      </c>
      <c r="AY99" s="16" t="s">
        <v>128</v>
      </c>
      <c r="BE99" s="198">
        <f>IF(N99="základní",J99,0)</f>
        <v>0</v>
      </c>
      <c r="BF99" s="198">
        <f>IF(N99="snížená",J99,0)</f>
        <v>0</v>
      </c>
      <c r="BG99" s="198">
        <f>IF(N99="zákl. přenesená",J99,0)</f>
        <v>0</v>
      </c>
      <c r="BH99" s="198">
        <f>IF(N99="sníž. přenesená",J99,0)</f>
        <v>0</v>
      </c>
      <c r="BI99" s="198">
        <f>IF(N99="nulová",J99,0)</f>
        <v>0</v>
      </c>
      <c r="BJ99" s="16" t="s">
        <v>14</v>
      </c>
      <c r="BK99" s="198">
        <f>ROUND(I99*H99,2)</f>
        <v>0</v>
      </c>
      <c r="BL99" s="16" t="s">
        <v>127</v>
      </c>
      <c r="BM99" s="197" t="s">
        <v>171</v>
      </c>
    </row>
    <row r="100" s="2" customFormat="1" ht="33" customHeight="1">
      <c r="A100" s="37"/>
      <c r="B100" s="38"/>
      <c r="C100" s="185" t="s">
        <v>172</v>
      </c>
      <c r="D100" s="185" t="s">
        <v>123</v>
      </c>
      <c r="E100" s="186" t="s">
        <v>173</v>
      </c>
      <c r="F100" s="187" t="s">
        <v>174</v>
      </c>
      <c r="G100" s="188" t="s">
        <v>126</v>
      </c>
      <c r="H100" s="189">
        <v>200</v>
      </c>
      <c r="I100" s="190"/>
      <c r="J100" s="191">
        <f>ROUND(I100*H100,2)</f>
        <v>0</v>
      </c>
      <c r="K100" s="192"/>
      <c r="L100" s="43"/>
      <c r="M100" s="193" t="s">
        <v>19</v>
      </c>
      <c r="N100" s="194" t="s">
        <v>41</v>
      </c>
      <c r="O100" s="83"/>
      <c r="P100" s="195">
        <f>O100*H100</f>
        <v>0</v>
      </c>
      <c r="Q100" s="195">
        <v>0</v>
      </c>
      <c r="R100" s="195">
        <f>Q100*H100</f>
        <v>0</v>
      </c>
      <c r="S100" s="195">
        <v>0</v>
      </c>
      <c r="T100" s="196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7" t="s">
        <v>127</v>
      </c>
      <c r="AT100" s="197" t="s">
        <v>123</v>
      </c>
      <c r="AU100" s="197" t="s">
        <v>70</v>
      </c>
      <c r="AY100" s="16" t="s">
        <v>128</v>
      </c>
      <c r="BE100" s="198">
        <f>IF(N100="základní",J100,0)</f>
        <v>0</v>
      </c>
      <c r="BF100" s="198">
        <f>IF(N100="snížená",J100,0)</f>
        <v>0</v>
      </c>
      <c r="BG100" s="198">
        <f>IF(N100="zákl. přenesená",J100,0)</f>
        <v>0</v>
      </c>
      <c r="BH100" s="198">
        <f>IF(N100="sníž. přenesená",J100,0)</f>
        <v>0</v>
      </c>
      <c r="BI100" s="198">
        <f>IF(N100="nulová",J100,0)</f>
        <v>0</v>
      </c>
      <c r="BJ100" s="16" t="s">
        <v>14</v>
      </c>
      <c r="BK100" s="198">
        <f>ROUND(I100*H100,2)</f>
        <v>0</v>
      </c>
      <c r="BL100" s="16" t="s">
        <v>127</v>
      </c>
      <c r="BM100" s="197" t="s">
        <v>175</v>
      </c>
    </row>
    <row r="101" s="2" customFormat="1" ht="33" customHeight="1">
      <c r="A101" s="37"/>
      <c r="B101" s="38"/>
      <c r="C101" s="185" t="s">
        <v>176</v>
      </c>
      <c r="D101" s="185" t="s">
        <v>123</v>
      </c>
      <c r="E101" s="186" t="s">
        <v>177</v>
      </c>
      <c r="F101" s="187" t="s">
        <v>178</v>
      </c>
      <c r="G101" s="188" t="s">
        <v>126</v>
      </c>
      <c r="H101" s="189">
        <v>100</v>
      </c>
      <c r="I101" s="190"/>
      <c r="J101" s="191">
        <f>ROUND(I101*H101,2)</f>
        <v>0</v>
      </c>
      <c r="K101" s="192"/>
      <c r="L101" s="43"/>
      <c r="M101" s="193" t="s">
        <v>19</v>
      </c>
      <c r="N101" s="194" t="s">
        <v>41</v>
      </c>
      <c r="O101" s="83"/>
      <c r="P101" s="195">
        <f>O101*H101</f>
        <v>0</v>
      </c>
      <c r="Q101" s="195">
        <v>0</v>
      </c>
      <c r="R101" s="195">
        <f>Q101*H101</f>
        <v>0</v>
      </c>
      <c r="S101" s="195">
        <v>0</v>
      </c>
      <c r="T101" s="196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7" t="s">
        <v>127</v>
      </c>
      <c r="AT101" s="197" t="s">
        <v>123</v>
      </c>
      <c r="AU101" s="197" t="s">
        <v>70</v>
      </c>
      <c r="AY101" s="16" t="s">
        <v>128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16" t="s">
        <v>14</v>
      </c>
      <c r="BK101" s="198">
        <f>ROUND(I101*H101,2)</f>
        <v>0</v>
      </c>
      <c r="BL101" s="16" t="s">
        <v>127</v>
      </c>
      <c r="BM101" s="197" t="s">
        <v>179</v>
      </c>
    </row>
    <row r="102" s="2" customFormat="1" ht="37.8" customHeight="1">
      <c r="A102" s="37"/>
      <c r="B102" s="38"/>
      <c r="C102" s="185" t="s">
        <v>180</v>
      </c>
      <c r="D102" s="185" t="s">
        <v>123</v>
      </c>
      <c r="E102" s="186" t="s">
        <v>181</v>
      </c>
      <c r="F102" s="187" t="s">
        <v>182</v>
      </c>
      <c r="G102" s="188" t="s">
        <v>183</v>
      </c>
      <c r="H102" s="189">
        <v>1000</v>
      </c>
      <c r="I102" s="190"/>
      <c r="J102" s="191">
        <f>ROUND(I102*H102,2)</f>
        <v>0</v>
      </c>
      <c r="K102" s="192"/>
      <c r="L102" s="43"/>
      <c r="M102" s="193" t="s">
        <v>19</v>
      </c>
      <c r="N102" s="194" t="s">
        <v>41</v>
      </c>
      <c r="O102" s="83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97" t="s">
        <v>127</v>
      </c>
      <c r="AT102" s="197" t="s">
        <v>123</v>
      </c>
      <c r="AU102" s="197" t="s">
        <v>70</v>
      </c>
      <c r="AY102" s="16" t="s">
        <v>128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6" t="s">
        <v>14</v>
      </c>
      <c r="BK102" s="198">
        <f>ROUND(I102*H102,2)</f>
        <v>0</v>
      </c>
      <c r="BL102" s="16" t="s">
        <v>127</v>
      </c>
      <c r="BM102" s="197" t="s">
        <v>184</v>
      </c>
    </row>
    <row r="103" s="2" customFormat="1" ht="37.8" customHeight="1">
      <c r="A103" s="37"/>
      <c r="B103" s="38"/>
      <c r="C103" s="185" t="s">
        <v>8</v>
      </c>
      <c r="D103" s="185" t="s">
        <v>123</v>
      </c>
      <c r="E103" s="186" t="s">
        <v>185</v>
      </c>
      <c r="F103" s="187" t="s">
        <v>186</v>
      </c>
      <c r="G103" s="188" t="s">
        <v>183</v>
      </c>
      <c r="H103" s="189">
        <v>1000</v>
      </c>
      <c r="I103" s="190"/>
      <c r="J103" s="191">
        <f>ROUND(I103*H103,2)</f>
        <v>0</v>
      </c>
      <c r="K103" s="192"/>
      <c r="L103" s="43"/>
      <c r="M103" s="193" t="s">
        <v>19</v>
      </c>
      <c r="N103" s="194" t="s">
        <v>41</v>
      </c>
      <c r="O103" s="83"/>
      <c r="P103" s="195">
        <f>O103*H103</f>
        <v>0</v>
      </c>
      <c r="Q103" s="195">
        <v>0</v>
      </c>
      <c r="R103" s="195">
        <f>Q103*H103</f>
        <v>0</v>
      </c>
      <c r="S103" s="195">
        <v>0</v>
      </c>
      <c r="T103" s="196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7" t="s">
        <v>127</v>
      </c>
      <c r="AT103" s="197" t="s">
        <v>123</v>
      </c>
      <c r="AU103" s="197" t="s">
        <v>70</v>
      </c>
      <c r="AY103" s="16" t="s">
        <v>128</v>
      </c>
      <c r="BE103" s="198">
        <f>IF(N103="základní",J103,0)</f>
        <v>0</v>
      </c>
      <c r="BF103" s="198">
        <f>IF(N103="snížená",J103,0)</f>
        <v>0</v>
      </c>
      <c r="BG103" s="198">
        <f>IF(N103="zákl. přenesená",J103,0)</f>
        <v>0</v>
      </c>
      <c r="BH103" s="198">
        <f>IF(N103="sníž. přenesená",J103,0)</f>
        <v>0</v>
      </c>
      <c r="BI103" s="198">
        <f>IF(N103="nulová",J103,0)</f>
        <v>0</v>
      </c>
      <c r="BJ103" s="16" t="s">
        <v>14</v>
      </c>
      <c r="BK103" s="198">
        <f>ROUND(I103*H103,2)</f>
        <v>0</v>
      </c>
      <c r="BL103" s="16" t="s">
        <v>127</v>
      </c>
      <c r="BM103" s="197" t="s">
        <v>187</v>
      </c>
    </row>
    <row r="104" s="2" customFormat="1" ht="44.25" customHeight="1">
      <c r="A104" s="37"/>
      <c r="B104" s="38"/>
      <c r="C104" s="185" t="s">
        <v>188</v>
      </c>
      <c r="D104" s="185" t="s">
        <v>123</v>
      </c>
      <c r="E104" s="186" t="s">
        <v>189</v>
      </c>
      <c r="F104" s="187" t="s">
        <v>190</v>
      </c>
      <c r="G104" s="188" t="s">
        <v>191</v>
      </c>
      <c r="H104" s="189">
        <v>1</v>
      </c>
      <c r="I104" s="190"/>
      <c r="J104" s="191">
        <f>ROUND(I104*H104,2)</f>
        <v>0</v>
      </c>
      <c r="K104" s="192"/>
      <c r="L104" s="43"/>
      <c r="M104" s="193" t="s">
        <v>19</v>
      </c>
      <c r="N104" s="194" t="s">
        <v>41</v>
      </c>
      <c r="O104" s="83"/>
      <c r="P104" s="195">
        <f>O104*H104</f>
        <v>0</v>
      </c>
      <c r="Q104" s="195">
        <v>0</v>
      </c>
      <c r="R104" s="195">
        <f>Q104*H104</f>
        <v>0</v>
      </c>
      <c r="S104" s="195">
        <v>0</v>
      </c>
      <c r="T104" s="19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7" t="s">
        <v>127</v>
      </c>
      <c r="AT104" s="197" t="s">
        <v>123</v>
      </c>
      <c r="AU104" s="197" t="s">
        <v>70</v>
      </c>
      <c r="AY104" s="16" t="s">
        <v>128</v>
      </c>
      <c r="BE104" s="198">
        <f>IF(N104="základní",J104,0)</f>
        <v>0</v>
      </c>
      <c r="BF104" s="198">
        <f>IF(N104="snížená",J104,0)</f>
        <v>0</v>
      </c>
      <c r="BG104" s="198">
        <f>IF(N104="zákl. přenesená",J104,0)</f>
        <v>0</v>
      </c>
      <c r="BH104" s="198">
        <f>IF(N104="sníž. přenesená",J104,0)</f>
        <v>0</v>
      </c>
      <c r="BI104" s="198">
        <f>IF(N104="nulová",J104,0)</f>
        <v>0</v>
      </c>
      <c r="BJ104" s="16" t="s">
        <v>14</v>
      </c>
      <c r="BK104" s="198">
        <f>ROUND(I104*H104,2)</f>
        <v>0</v>
      </c>
      <c r="BL104" s="16" t="s">
        <v>127</v>
      </c>
      <c r="BM104" s="197" t="s">
        <v>192</v>
      </c>
    </row>
    <row r="105" s="2" customFormat="1" ht="44.25" customHeight="1">
      <c r="A105" s="37"/>
      <c r="B105" s="38"/>
      <c r="C105" s="185" t="s">
        <v>193</v>
      </c>
      <c r="D105" s="185" t="s">
        <v>123</v>
      </c>
      <c r="E105" s="186" t="s">
        <v>194</v>
      </c>
      <c r="F105" s="187" t="s">
        <v>195</v>
      </c>
      <c r="G105" s="188" t="s">
        <v>183</v>
      </c>
      <c r="H105" s="189">
        <v>400</v>
      </c>
      <c r="I105" s="190"/>
      <c r="J105" s="191">
        <f>ROUND(I105*H105,2)</f>
        <v>0</v>
      </c>
      <c r="K105" s="192"/>
      <c r="L105" s="43"/>
      <c r="M105" s="193" t="s">
        <v>19</v>
      </c>
      <c r="N105" s="194" t="s">
        <v>41</v>
      </c>
      <c r="O105" s="83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7" t="s">
        <v>127</v>
      </c>
      <c r="AT105" s="197" t="s">
        <v>123</v>
      </c>
      <c r="AU105" s="197" t="s">
        <v>70</v>
      </c>
      <c r="AY105" s="16" t="s">
        <v>128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6" t="s">
        <v>14</v>
      </c>
      <c r="BK105" s="198">
        <f>ROUND(I105*H105,2)</f>
        <v>0</v>
      </c>
      <c r="BL105" s="16" t="s">
        <v>127</v>
      </c>
      <c r="BM105" s="197" t="s">
        <v>196</v>
      </c>
    </row>
    <row r="106" s="2" customFormat="1" ht="44.25" customHeight="1">
      <c r="A106" s="37"/>
      <c r="B106" s="38"/>
      <c r="C106" s="185" t="s">
        <v>197</v>
      </c>
      <c r="D106" s="185" t="s">
        <v>123</v>
      </c>
      <c r="E106" s="186" t="s">
        <v>198</v>
      </c>
      <c r="F106" s="187" t="s">
        <v>199</v>
      </c>
      <c r="G106" s="188" t="s">
        <v>183</v>
      </c>
      <c r="H106" s="189">
        <v>400</v>
      </c>
      <c r="I106" s="190"/>
      <c r="J106" s="191">
        <f>ROUND(I106*H106,2)</f>
        <v>0</v>
      </c>
      <c r="K106" s="192"/>
      <c r="L106" s="43"/>
      <c r="M106" s="193" t="s">
        <v>19</v>
      </c>
      <c r="N106" s="194" t="s">
        <v>41</v>
      </c>
      <c r="O106" s="83"/>
      <c r="P106" s="195">
        <f>O106*H106</f>
        <v>0</v>
      </c>
      <c r="Q106" s="195">
        <v>0</v>
      </c>
      <c r="R106" s="195">
        <f>Q106*H106</f>
        <v>0</v>
      </c>
      <c r="S106" s="195">
        <v>0</v>
      </c>
      <c r="T106" s="196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7" t="s">
        <v>127</v>
      </c>
      <c r="AT106" s="197" t="s">
        <v>123</v>
      </c>
      <c r="AU106" s="197" t="s">
        <v>70</v>
      </c>
      <c r="AY106" s="16" t="s">
        <v>128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16" t="s">
        <v>14</v>
      </c>
      <c r="BK106" s="198">
        <f>ROUND(I106*H106,2)</f>
        <v>0</v>
      </c>
      <c r="BL106" s="16" t="s">
        <v>127</v>
      </c>
      <c r="BM106" s="197" t="s">
        <v>200</v>
      </c>
    </row>
    <row r="107" s="2" customFormat="1" ht="44.25" customHeight="1">
      <c r="A107" s="37"/>
      <c r="B107" s="38"/>
      <c r="C107" s="185" t="s">
        <v>201</v>
      </c>
      <c r="D107" s="185" t="s">
        <v>123</v>
      </c>
      <c r="E107" s="186" t="s">
        <v>202</v>
      </c>
      <c r="F107" s="187" t="s">
        <v>203</v>
      </c>
      <c r="G107" s="188" t="s">
        <v>183</v>
      </c>
      <c r="H107" s="189">
        <v>400</v>
      </c>
      <c r="I107" s="190"/>
      <c r="J107" s="191">
        <f>ROUND(I107*H107,2)</f>
        <v>0</v>
      </c>
      <c r="K107" s="192"/>
      <c r="L107" s="43"/>
      <c r="M107" s="193" t="s">
        <v>19</v>
      </c>
      <c r="N107" s="194" t="s">
        <v>41</v>
      </c>
      <c r="O107" s="83"/>
      <c r="P107" s="195">
        <f>O107*H107</f>
        <v>0</v>
      </c>
      <c r="Q107" s="195">
        <v>0</v>
      </c>
      <c r="R107" s="195">
        <f>Q107*H107</f>
        <v>0</v>
      </c>
      <c r="S107" s="195">
        <v>0</v>
      </c>
      <c r="T107" s="196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7" t="s">
        <v>127</v>
      </c>
      <c r="AT107" s="197" t="s">
        <v>123</v>
      </c>
      <c r="AU107" s="197" t="s">
        <v>70</v>
      </c>
      <c r="AY107" s="16" t="s">
        <v>128</v>
      </c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16" t="s">
        <v>14</v>
      </c>
      <c r="BK107" s="198">
        <f>ROUND(I107*H107,2)</f>
        <v>0</v>
      </c>
      <c r="BL107" s="16" t="s">
        <v>127</v>
      </c>
      <c r="BM107" s="197" t="s">
        <v>204</v>
      </c>
    </row>
    <row r="108" s="2" customFormat="1" ht="44.25" customHeight="1">
      <c r="A108" s="37"/>
      <c r="B108" s="38"/>
      <c r="C108" s="185" t="s">
        <v>205</v>
      </c>
      <c r="D108" s="185" t="s">
        <v>123</v>
      </c>
      <c r="E108" s="186" t="s">
        <v>206</v>
      </c>
      <c r="F108" s="187" t="s">
        <v>207</v>
      </c>
      <c r="G108" s="188" t="s">
        <v>183</v>
      </c>
      <c r="H108" s="189">
        <v>2000</v>
      </c>
      <c r="I108" s="190"/>
      <c r="J108" s="191">
        <f>ROUND(I108*H108,2)</f>
        <v>0</v>
      </c>
      <c r="K108" s="192"/>
      <c r="L108" s="43"/>
      <c r="M108" s="193" t="s">
        <v>19</v>
      </c>
      <c r="N108" s="194" t="s">
        <v>41</v>
      </c>
      <c r="O108" s="83"/>
      <c r="P108" s="195">
        <f>O108*H108</f>
        <v>0</v>
      </c>
      <c r="Q108" s="195">
        <v>0</v>
      </c>
      <c r="R108" s="195">
        <f>Q108*H108</f>
        <v>0</v>
      </c>
      <c r="S108" s="195">
        <v>0</v>
      </c>
      <c r="T108" s="19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7" t="s">
        <v>127</v>
      </c>
      <c r="AT108" s="197" t="s">
        <v>123</v>
      </c>
      <c r="AU108" s="197" t="s">
        <v>70</v>
      </c>
      <c r="AY108" s="16" t="s">
        <v>128</v>
      </c>
      <c r="BE108" s="198">
        <f>IF(N108="základní",J108,0)</f>
        <v>0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16" t="s">
        <v>14</v>
      </c>
      <c r="BK108" s="198">
        <f>ROUND(I108*H108,2)</f>
        <v>0</v>
      </c>
      <c r="BL108" s="16" t="s">
        <v>127</v>
      </c>
      <c r="BM108" s="197" t="s">
        <v>208</v>
      </c>
    </row>
    <row r="109" s="2" customFormat="1" ht="55.5" customHeight="1">
      <c r="A109" s="37"/>
      <c r="B109" s="38"/>
      <c r="C109" s="185" t="s">
        <v>7</v>
      </c>
      <c r="D109" s="185" t="s">
        <v>123</v>
      </c>
      <c r="E109" s="186" t="s">
        <v>209</v>
      </c>
      <c r="F109" s="187" t="s">
        <v>210</v>
      </c>
      <c r="G109" s="188" t="s">
        <v>126</v>
      </c>
      <c r="H109" s="189">
        <v>30</v>
      </c>
      <c r="I109" s="190"/>
      <c r="J109" s="191">
        <f>ROUND(I109*H109,2)</f>
        <v>0</v>
      </c>
      <c r="K109" s="192"/>
      <c r="L109" s="43"/>
      <c r="M109" s="193" t="s">
        <v>19</v>
      </c>
      <c r="N109" s="194" t="s">
        <v>41</v>
      </c>
      <c r="O109" s="83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7" t="s">
        <v>127</v>
      </c>
      <c r="AT109" s="197" t="s">
        <v>123</v>
      </c>
      <c r="AU109" s="197" t="s">
        <v>70</v>
      </c>
      <c r="AY109" s="16" t="s">
        <v>128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16" t="s">
        <v>14</v>
      </c>
      <c r="BK109" s="198">
        <f>ROUND(I109*H109,2)</f>
        <v>0</v>
      </c>
      <c r="BL109" s="16" t="s">
        <v>127</v>
      </c>
      <c r="BM109" s="197" t="s">
        <v>211</v>
      </c>
    </row>
    <row r="110" s="2" customFormat="1" ht="55.5" customHeight="1">
      <c r="A110" s="37"/>
      <c r="B110" s="38"/>
      <c r="C110" s="185" t="s">
        <v>212</v>
      </c>
      <c r="D110" s="185" t="s">
        <v>123</v>
      </c>
      <c r="E110" s="186" t="s">
        <v>213</v>
      </c>
      <c r="F110" s="187" t="s">
        <v>214</v>
      </c>
      <c r="G110" s="188" t="s">
        <v>126</v>
      </c>
      <c r="H110" s="189">
        <v>30</v>
      </c>
      <c r="I110" s="190"/>
      <c r="J110" s="191">
        <f>ROUND(I110*H110,2)</f>
        <v>0</v>
      </c>
      <c r="K110" s="192"/>
      <c r="L110" s="43"/>
      <c r="M110" s="193" t="s">
        <v>19</v>
      </c>
      <c r="N110" s="194" t="s">
        <v>41</v>
      </c>
      <c r="O110" s="83"/>
      <c r="P110" s="195">
        <f>O110*H110</f>
        <v>0</v>
      </c>
      <c r="Q110" s="195">
        <v>0</v>
      </c>
      <c r="R110" s="195">
        <f>Q110*H110</f>
        <v>0</v>
      </c>
      <c r="S110" s="195">
        <v>0</v>
      </c>
      <c r="T110" s="19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7" t="s">
        <v>127</v>
      </c>
      <c r="AT110" s="197" t="s">
        <v>123</v>
      </c>
      <c r="AU110" s="197" t="s">
        <v>70</v>
      </c>
      <c r="AY110" s="16" t="s">
        <v>128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16" t="s">
        <v>14</v>
      </c>
      <c r="BK110" s="198">
        <f>ROUND(I110*H110,2)</f>
        <v>0</v>
      </c>
      <c r="BL110" s="16" t="s">
        <v>127</v>
      </c>
      <c r="BM110" s="197" t="s">
        <v>215</v>
      </c>
    </row>
    <row r="111" s="2" customFormat="1" ht="62.7" customHeight="1">
      <c r="A111" s="37"/>
      <c r="B111" s="38"/>
      <c r="C111" s="185" t="s">
        <v>216</v>
      </c>
      <c r="D111" s="185" t="s">
        <v>123</v>
      </c>
      <c r="E111" s="186" t="s">
        <v>217</v>
      </c>
      <c r="F111" s="187" t="s">
        <v>218</v>
      </c>
      <c r="G111" s="188" t="s">
        <v>219</v>
      </c>
      <c r="H111" s="189">
        <v>6</v>
      </c>
      <c r="I111" s="190"/>
      <c r="J111" s="191">
        <f>ROUND(I111*H111,2)</f>
        <v>0</v>
      </c>
      <c r="K111" s="192"/>
      <c r="L111" s="43"/>
      <c r="M111" s="193" t="s">
        <v>19</v>
      </c>
      <c r="N111" s="194" t="s">
        <v>41</v>
      </c>
      <c r="O111" s="83"/>
      <c r="P111" s="195">
        <f>O111*H111</f>
        <v>0</v>
      </c>
      <c r="Q111" s="195">
        <v>0</v>
      </c>
      <c r="R111" s="195">
        <f>Q111*H111</f>
        <v>0</v>
      </c>
      <c r="S111" s="195">
        <v>0</v>
      </c>
      <c r="T111" s="196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7" t="s">
        <v>127</v>
      </c>
      <c r="AT111" s="197" t="s">
        <v>123</v>
      </c>
      <c r="AU111" s="197" t="s">
        <v>70</v>
      </c>
      <c r="AY111" s="16" t="s">
        <v>128</v>
      </c>
      <c r="BE111" s="198">
        <f>IF(N111="základní",J111,0)</f>
        <v>0</v>
      </c>
      <c r="BF111" s="198">
        <f>IF(N111="snížená",J111,0)</f>
        <v>0</v>
      </c>
      <c r="BG111" s="198">
        <f>IF(N111="zákl. přenesená",J111,0)</f>
        <v>0</v>
      </c>
      <c r="BH111" s="198">
        <f>IF(N111="sníž. přenesená",J111,0)</f>
        <v>0</v>
      </c>
      <c r="BI111" s="198">
        <f>IF(N111="nulová",J111,0)</f>
        <v>0</v>
      </c>
      <c r="BJ111" s="16" t="s">
        <v>14</v>
      </c>
      <c r="BK111" s="198">
        <f>ROUND(I111*H111,2)</f>
        <v>0</v>
      </c>
      <c r="BL111" s="16" t="s">
        <v>127</v>
      </c>
      <c r="BM111" s="197" t="s">
        <v>220</v>
      </c>
    </row>
    <row r="112" s="2" customFormat="1" ht="33" customHeight="1">
      <c r="A112" s="37"/>
      <c r="B112" s="38"/>
      <c r="C112" s="185" t="s">
        <v>221</v>
      </c>
      <c r="D112" s="185" t="s">
        <v>123</v>
      </c>
      <c r="E112" s="186" t="s">
        <v>222</v>
      </c>
      <c r="F112" s="187" t="s">
        <v>223</v>
      </c>
      <c r="G112" s="188" t="s">
        <v>183</v>
      </c>
      <c r="H112" s="189">
        <v>500</v>
      </c>
      <c r="I112" s="190"/>
      <c r="J112" s="191">
        <f>ROUND(I112*H112,2)</f>
        <v>0</v>
      </c>
      <c r="K112" s="192"/>
      <c r="L112" s="43"/>
      <c r="M112" s="193" t="s">
        <v>19</v>
      </c>
      <c r="N112" s="194" t="s">
        <v>41</v>
      </c>
      <c r="O112" s="83"/>
      <c r="P112" s="195">
        <f>O112*H112</f>
        <v>0</v>
      </c>
      <c r="Q112" s="195">
        <v>0</v>
      </c>
      <c r="R112" s="195">
        <f>Q112*H112</f>
        <v>0</v>
      </c>
      <c r="S112" s="195">
        <v>0</v>
      </c>
      <c r="T112" s="196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97" t="s">
        <v>127</v>
      </c>
      <c r="AT112" s="197" t="s">
        <v>123</v>
      </c>
      <c r="AU112" s="197" t="s">
        <v>70</v>
      </c>
      <c r="AY112" s="16" t="s">
        <v>128</v>
      </c>
      <c r="BE112" s="198">
        <f>IF(N112="základní",J112,0)</f>
        <v>0</v>
      </c>
      <c r="BF112" s="198">
        <f>IF(N112="snížená",J112,0)</f>
        <v>0</v>
      </c>
      <c r="BG112" s="198">
        <f>IF(N112="zákl. přenesená",J112,0)</f>
        <v>0</v>
      </c>
      <c r="BH112" s="198">
        <f>IF(N112="sníž. přenesená",J112,0)</f>
        <v>0</v>
      </c>
      <c r="BI112" s="198">
        <f>IF(N112="nulová",J112,0)</f>
        <v>0</v>
      </c>
      <c r="BJ112" s="16" t="s">
        <v>14</v>
      </c>
      <c r="BK112" s="198">
        <f>ROUND(I112*H112,2)</f>
        <v>0</v>
      </c>
      <c r="BL112" s="16" t="s">
        <v>127</v>
      </c>
      <c r="BM112" s="197" t="s">
        <v>224</v>
      </c>
    </row>
    <row r="113" s="2" customFormat="1" ht="55.5" customHeight="1">
      <c r="A113" s="37"/>
      <c r="B113" s="38"/>
      <c r="C113" s="185" t="s">
        <v>225</v>
      </c>
      <c r="D113" s="185" t="s">
        <v>123</v>
      </c>
      <c r="E113" s="186" t="s">
        <v>226</v>
      </c>
      <c r="F113" s="187" t="s">
        <v>227</v>
      </c>
      <c r="G113" s="188" t="s">
        <v>132</v>
      </c>
      <c r="H113" s="189">
        <v>40</v>
      </c>
      <c r="I113" s="190"/>
      <c r="J113" s="191">
        <f>ROUND(I113*H113,2)</f>
        <v>0</v>
      </c>
      <c r="K113" s="192"/>
      <c r="L113" s="43"/>
      <c r="M113" s="193" t="s">
        <v>19</v>
      </c>
      <c r="N113" s="194" t="s">
        <v>41</v>
      </c>
      <c r="O113" s="83"/>
      <c r="P113" s="195">
        <f>O113*H113</f>
        <v>0</v>
      </c>
      <c r="Q113" s="195">
        <v>0</v>
      </c>
      <c r="R113" s="195">
        <f>Q113*H113</f>
        <v>0</v>
      </c>
      <c r="S113" s="195">
        <v>0</v>
      </c>
      <c r="T113" s="196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7" t="s">
        <v>127</v>
      </c>
      <c r="AT113" s="197" t="s">
        <v>123</v>
      </c>
      <c r="AU113" s="197" t="s">
        <v>70</v>
      </c>
      <c r="AY113" s="16" t="s">
        <v>128</v>
      </c>
      <c r="BE113" s="198">
        <f>IF(N113="základní",J113,0)</f>
        <v>0</v>
      </c>
      <c r="BF113" s="198">
        <f>IF(N113="snížená",J113,0)</f>
        <v>0</v>
      </c>
      <c r="BG113" s="198">
        <f>IF(N113="zákl. přenesená",J113,0)</f>
        <v>0</v>
      </c>
      <c r="BH113" s="198">
        <f>IF(N113="sníž. přenesená",J113,0)</f>
        <v>0</v>
      </c>
      <c r="BI113" s="198">
        <f>IF(N113="nulová",J113,0)</f>
        <v>0</v>
      </c>
      <c r="BJ113" s="16" t="s">
        <v>14</v>
      </c>
      <c r="BK113" s="198">
        <f>ROUND(I113*H113,2)</f>
        <v>0</v>
      </c>
      <c r="BL113" s="16" t="s">
        <v>127</v>
      </c>
      <c r="BM113" s="197" t="s">
        <v>228</v>
      </c>
    </row>
    <row r="114" s="2" customFormat="1">
      <c r="A114" s="37"/>
      <c r="B114" s="38"/>
      <c r="C114" s="39"/>
      <c r="D114" s="199" t="s">
        <v>157</v>
      </c>
      <c r="E114" s="39"/>
      <c r="F114" s="200" t="s">
        <v>229</v>
      </c>
      <c r="G114" s="39"/>
      <c r="H114" s="39"/>
      <c r="I114" s="201"/>
      <c r="J114" s="39"/>
      <c r="K114" s="39"/>
      <c r="L114" s="43"/>
      <c r="M114" s="202"/>
      <c r="N114" s="203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157</v>
      </c>
      <c r="AU114" s="16" t="s">
        <v>70</v>
      </c>
    </row>
    <row r="115" s="2" customFormat="1" ht="55.5" customHeight="1">
      <c r="A115" s="37"/>
      <c r="B115" s="38"/>
      <c r="C115" s="185" t="s">
        <v>230</v>
      </c>
      <c r="D115" s="185" t="s">
        <v>123</v>
      </c>
      <c r="E115" s="186" t="s">
        <v>231</v>
      </c>
      <c r="F115" s="187" t="s">
        <v>232</v>
      </c>
      <c r="G115" s="188" t="s">
        <v>132</v>
      </c>
      <c r="H115" s="189">
        <v>40</v>
      </c>
      <c r="I115" s="190"/>
      <c r="J115" s="191">
        <f>ROUND(I115*H115,2)</f>
        <v>0</v>
      </c>
      <c r="K115" s="192"/>
      <c r="L115" s="43"/>
      <c r="M115" s="193" t="s">
        <v>19</v>
      </c>
      <c r="N115" s="194" t="s">
        <v>41</v>
      </c>
      <c r="O115" s="83"/>
      <c r="P115" s="195">
        <f>O115*H115</f>
        <v>0</v>
      </c>
      <c r="Q115" s="195">
        <v>0</v>
      </c>
      <c r="R115" s="195">
        <f>Q115*H115</f>
        <v>0</v>
      </c>
      <c r="S115" s="195">
        <v>0</v>
      </c>
      <c r="T115" s="196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7" t="s">
        <v>127</v>
      </c>
      <c r="AT115" s="197" t="s">
        <v>123</v>
      </c>
      <c r="AU115" s="197" t="s">
        <v>70</v>
      </c>
      <c r="AY115" s="16" t="s">
        <v>128</v>
      </c>
      <c r="BE115" s="198">
        <f>IF(N115="základní",J115,0)</f>
        <v>0</v>
      </c>
      <c r="BF115" s="198">
        <f>IF(N115="snížená",J115,0)</f>
        <v>0</v>
      </c>
      <c r="BG115" s="198">
        <f>IF(N115="zákl. přenesená",J115,0)</f>
        <v>0</v>
      </c>
      <c r="BH115" s="198">
        <f>IF(N115="sníž. přenesená",J115,0)</f>
        <v>0</v>
      </c>
      <c r="BI115" s="198">
        <f>IF(N115="nulová",J115,0)</f>
        <v>0</v>
      </c>
      <c r="BJ115" s="16" t="s">
        <v>14</v>
      </c>
      <c r="BK115" s="198">
        <f>ROUND(I115*H115,2)</f>
        <v>0</v>
      </c>
      <c r="BL115" s="16" t="s">
        <v>127</v>
      </c>
      <c r="BM115" s="197" t="s">
        <v>233</v>
      </c>
    </row>
    <row r="116" s="2" customFormat="1">
      <c r="A116" s="37"/>
      <c r="B116" s="38"/>
      <c r="C116" s="39"/>
      <c r="D116" s="199" t="s">
        <v>157</v>
      </c>
      <c r="E116" s="39"/>
      <c r="F116" s="200" t="s">
        <v>234</v>
      </c>
      <c r="G116" s="39"/>
      <c r="H116" s="39"/>
      <c r="I116" s="201"/>
      <c r="J116" s="39"/>
      <c r="K116" s="39"/>
      <c r="L116" s="43"/>
      <c r="M116" s="202"/>
      <c r="N116" s="203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157</v>
      </c>
      <c r="AU116" s="16" t="s">
        <v>70</v>
      </c>
    </row>
    <row r="117" s="2" customFormat="1" ht="55.5" customHeight="1">
      <c r="A117" s="37"/>
      <c r="B117" s="38"/>
      <c r="C117" s="185" t="s">
        <v>235</v>
      </c>
      <c r="D117" s="185" t="s">
        <v>123</v>
      </c>
      <c r="E117" s="186" t="s">
        <v>236</v>
      </c>
      <c r="F117" s="187" t="s">
        <v>237</v>
      </c>
      <c r="G117" s="188" t="s">
        <v>132</v>
      </c>
      <c r="H117" s="189">
        <v>40</v>
      </c>
      <c r="I117" s="190"/>
      <c r="J117" s="191">
        <f>ROUND(I117*H117,2)</f>
        <v>0</v>
      </c>
      <c r="K117" s="192"/>
      <c r="L117" s="43"/>
      <c r="M117" s="193" t="s">
        <v>19</v>
      </c>
      <c r="N117" s="194" t="s">
        <v>41</v>
      </c>
      <c r="O117" s="83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97" t="s">
        <v>127</v>
      </c>
      <c r="AT117" s="197" t="s">
        <v>123</v>
      </c>
      <c r="AU117" s="197" t="s">
        <v>70</v>
      </c>
      <c r="AY117" s="16" t="s">
        <v>128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6" t="s">
        <v>14</v>
      </c>
      <c r="BK117" s="198">
        <f>ROUND(I117*H117,2)</f>
        <v>0</v>
      </c>
      <c r="BL117" s="16" t="s">
        <v>127</v>
      </c>
      <c r="BM117" s="197" t="s">
        <v>238</v>
      </c>
    </row>
    <row r="118" s="2" customFormat="1">
      <c r="A118" s="37"/>
      <c r="B118" s="38"/>
      <c r="C118" s="39"/>
      <c r="D118" s="199" t="s">
        <v>157</v>
      </c>
      <c r="E118" s="39"/>
      <c r="F118" s="200" t="s">
        <v>239</v>
      </c>
      <c r="G118" s="39"/>
      <c r="H118" s="39"/>
      <c r="I118" s="201"/>
      <c r="J118" s="39"/>
      <c r="K118" s="39"/>
      <c r="L118" s="43"/>
      <c r="M118" s="202"/>
      <c r="N118" s="203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157</v>
      </c>
      <c r="AU118" s="16" t="s">
        <v>70</v>
      </c>
    </row>
    <row r="119" s="2" customFormat="1" ht="55.5" customHeight="1">
      <c r="A119" s="37"/>
      <c r="B119" s="38"/>
      <c r="C119" s="185" t="s">
        <v>240</v>
      </c>
      <c r="D119" s="185" t="s">
        <v>123</v>
      </c>
      <c r="E119" s="186" t="s">
        <v>241</v>
      </c>
      <c r="F119" s="187" t="s">
        <v>242</v>
      </c>
      <c r="G119" s="188" t="s">
        <v>132</v>
      </c>
      <c r="H119" s="189">
        <v>40</v>
      </c>
      <c r="I119" s="190"/>
      <c r="J119" s="191">
        <f>ROUND(I119*H119,2)</f>
        <v>0</v>
      </c>
      <c r="K119" s="192"/>
      <c r="L119" s="43"/>
      <c r="M119" s="193" t="s">
        <v>19</v>
      </c>
      <c r="N119" s="194" t="s">
        <v>41</v>
      </c>
      <c r="O119" s="83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97" t="s">
        <v>127</v>
      </c>
      <c r="AT119" s="197" t="s">
        <v>123</v>
      </c>
      <c r="AU119" s="197" t="s">
        <v>70</v>
      </c>
      <c r="AY119" s="16" t="s">
        <v>128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6" t="s">
        <v>14</v>
      </c>
      <c r="BK119" s="198">
        <f>ROUND(I119*H119,2)</f>
        <v>0</v>
      </c>
      <c r="BL119" s="16" t="s">
        <v>127</v>
      </c>
      <c r="BM119" s="197" t="s">
        <v>243</v>
      </c>
    </row>
    <row r="120" s="2" customFormat="1">
      <c r="A120" s="37"/>
      <c r="B120" s="38"/>
      <c r="C120" s="39"/>
      <c r="D120" s="199" t="s">
        <v>157</v>
      </c>
      <c r="E120" s="39"/>
      <c r="F120" s="200" t="s">
        <v>244</v>
      </c>
      <c r="G120" s="39"/>
      <c r="H120" s="39"/>
      <c r="I120" s="201"/>
      <c r="J120" s="39"/>
      <c r="K120" s="39"/>
      <c r="L120" s="43"/>
      <c r="M120" s="202"/>
      <c r="N120" s="203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157</v>
      </c>
      <c r="AU120" s="16" t="s">
        <v>70</v>
      </c>
    </row>
    <row r="121" s="2" customFormat="1" ht="55.5" customHeight="1">
      <c r="A121" s="37"/>
      <c r="B121" s="38"/>
      <c r="C121" s="185" t="s">
        <v>245</v>
      </c>
      <c r="D121" s="185" t="s">
        <v>123</v>
      </c>
      <c r="E121" s="186" t="s">
        <v>246</v>
      </c>
      <c r="F121" s="187" t="s">
        <v>247</v>
      </c>
      <c r="G121" s="188" t="s">
        <v>132</v>
      </c>
      <c r="H121" s="189">
        <v>40</v>
      </c>
      <c r="I121" s="190"/>
      <c r="J121" s="191">
        <f>ROUND(I121*H121,2)</f>
        <v>0</v>
      </c>
      <c r="K121" s="192"/>
      <c r="L121" s="43"/>
      <c r="M121" s="193" t="s">
        <v>19</v>
      </c>
      <c r="N121" s="194" t="s">
        <v>41</v>
      </c>
      <c r="O121" s="83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97" t="s">
        <v>127</v>
      </c>
      <c r="AT121" s="197" t="s">
        <v>123</v>
      </c>
      <c r="AU121" s="197" t="s">
        <v>70</v>
      </c>
      <c r="AY121" s="16" t="s">
        <v>128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6" t="s">
        <v>14</v>
      </c>
      <c r="BK121" s="198">
        <f>ROUND(I121*H121,2)</f>
        <v>0</v>
      </c>
      <c r="BL121" s="16" t="s">
        <v>127</v>
      </c>
      <c r="BM121" s="197" t="s">
        <v>248</v>
      </c>
    </row>
    <row r="122" s="2" customFormat="1">
      <c r="A122" s="37"/>
      <c r="B122" s="38"/>
      <c r="C122" s="39"/>
      <c r="D122" s="199" t="s">
        <v>157</v>
      </c>
      <c r="E122" s="39"/>
      <c r="F122" s="200" t="s">
        <v>249</v>
      </c>
      <c r="G122" s="39"/>
      <c r="H122" s="39"/>
      <c r="I122" s="201"/>
      <c r="J122" s="39"/>
      <c r="K122" s="39"/>
      <c r="L122" s="43"/>
      <c r="M122" s="202"/>
      <c r="N122" s="203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157</v>
      </c>
      <c r="AU122" s="16" t="s">
        <v>70</v>
      </c>
    </row>
    <row r="123" s="2" customFormat="1" ht="55.5" customHeight="1">
      <c r="A123" s="37"/>
      <c r="B123" s="38"/>
      <c r="C123" s="185" t="s">
        <v>250</v>
      </c>
      <c r="D123" s="185" t="s">
        <v>123</v>
      </c>
      <c r="E123" s="186" t="s">
        <v>251</v>
      </c>
      <c r="F123" s="187" t="s">
        <v>252</v>
      </c>
      <c r="G123" s="188" t="s">
        <v>132</v>
      </c>
      <c r="H123" s="189">
        <v>18</v>
      </c>
      <c r="I123" s="190"/>
      <c r="J123" s="191">
        <f>ROUND(I123*H123,2)</f>
        <v>0</v>
      </c>
      <c r="K123" s="192"/>
      <c r="L123" s="43"/>
      <c r="M123" s="193" t="s">
        <v>19</v>
      </c>
      <c r="N123" s="194" t="s">
        <v>41</v>
      </c>
      <c r="O123" s="83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97" t="s">
        <v>127</v>
      </c>
      <c r="AT123" s="197" t="s">
        <v>123</v>
      </c>
      <c r="AU123" s="197" t="s">
        <v>70</v>
      </c>
      <c r="AY123" s="16" t="s">
        <v>128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6" t="s">
        <v>14</v>
      </c>
      <c r="BK123" s="198">
        <f>ROUND(I123*H123,2)</f>
        <v>0</v>
      </c>
      <c r="BL123" s="16" t="s">
        <v>127</v>
      </c>
      <c r="BM123" s="197" t="s">
        <v>253</v>
      </c>
    </row>
    <row r="124" s="2" customFormat="1">
      <c r="A124" s="37"/>
      <c r="B124" s="38"/>
      <c r="C124" s="39"/>
      <c r="D124" s="199" t="s">
        <v>157</v>
      </c>
      <c r="E124" s="39"/>
      <c r="F124" s="200" t="s">
        <v>254</v>
      </c>
      <c r="G124" s="39"/>
      <c r="H124" s="39"/>
      <c r="I124" s="201"/>
      <c r="J124" s="39"/>
      <c r="K124" s="39"/>
      <c r="L124" s="43"/>
      <c r="M124" s="202"/>
      <c r="N124" s="203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157</v>
      </c>
      <c r="AU124" s="16" t="s">
        <v>70</v>
      </c>
    </row>
    <row r="125" s="2" customFormat="1" ht="55.5" customHeight="1">
      <c r="A125" s="37"/>
      <c r="B125" s="38"/>
      <c r="C125" s="185" t="s">
        <v>255</v>
      </c>
      <c r="D125" s="185" t="s">
        <v>123</v>
      </c>
      <c r="E125" s="186" t="s">
        <v>256</v>
      </c>
      <c r="F125" s="187" t="s">
        <v>257</v>
      </c>
      <c r="G125" s="188" t="s">
        <v>132</v>
      </c>
      <c r="H125" s="189">
        <v>20</v>
      </c>
      <c r="I125" s="190"/>
      <c r="J125" s="191">
        <f>ROUND(I125*H125,2)</f>
        <v>0</v>
      </c>
      <c r="K125" s="192"/>
      <c r="L125" s="43"/>
      <c r="M125" s="193" t="s">
        <v>19</v>
      </c>
      <c r="N125" s="194" t="s">
        <v>41</v>
      </c>
      <c r="O125" s="83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7" t="s">
        <v>127</v>
      </c>
      <c r="AT125" s="197" t="s">
        <v>123</v>
      </c>
      <c r="AU125" s="197" t="s">
        <v>70</v>
      </c>
      <c r="AY125" s="16" t="s">
        <v>128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6" t="s">
        <v>14</v>
      </c>
      <c r="BK125" s="198">
        <f>ROUND(I125*H125,2)</f>
        <v>0</v>
      </c>
      <c r="BL125" s="16" t="s">
        <v>127</v>
      </c>
      <c r="BM125" s="197" t="s">
        <v>258</v>
      </c>
    </row>
    <row r="126" s="2" customFormat="1">
      <c r="A126" s="37"/>
      <c r="B126" s="38"/>
      <c r="C126" s="39"/>
      <c r="D126" s="199" t="s">
        <v>157</v>
      </c>
      <c r="E126" s="39"/>
      <c r="F126" s="200" t="s">
        <v>229</v>
      </c>
      <c r="G126" s="39"/>
      <c r="H126" s="39"/>
      <c r="I126" s="201"/>
      <c r="J126" s="39"/>
      <c r="K126" s="39"/>
      <c r="L126" s="43"/>
      <c r="M126" s="202"/>
      <c r="N126" s="203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157</v>
      </c>
      <c r="AU126" s="16" t="s">
        <v>70</v>
      </c>
    </row>
    <row r="127" s="2" customFormat="1" ht="55.5" customHeight="1">
      <c r="A127" s="37"/>
      <c r="B127" s="38"/>
      <c r="C127" s="185" t="s">
        <v>259</v>
      </c>
      <c r="D127" s="185" t="s">
        <v>123</v>
      </c>
      <c r="E127" s="186" t="s">
        <v>260</v>
      </c>
      <c r="F127" s="187" t="s">
        <v>261</v>
      </c>
      <c r="G127" s="188" t="s">
        <v>132</v>
      </c>
      <c r="H127" s="189">
        <v>20</v>
      </c>
      <c r="I127" s="190"/>
      <c r="J127" s="191">
        <f>ROUND(I127*H127,2)</f>
        <v>0</v>
      </c>
      <c r="K127" s="192"/>
      <c r="L127" s="43"/>
      <c r="M127" s="193" t="s">
        <v>19</v>
      </c>
      <c r="N127" s="194" t="s">
        <v>41</v>
      </c>
      <c r="O127" s="83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7" t="s">
        <v>127</v>
      </c>
      <c r="AT127" s="197" t="s">
        <v>123</v>
      </c>
      <c r="AU127" s="197" t="s">
        <v>70</v>
      </c>
      <c r="AY127" s="16" t="s">
        <v>128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6" t="s">
        <v>14</v>
      </c>
      <c r="BK127" s="198">
        <f>ROUND(I127*H127,2)</f>
        <v>0</v>
      </c>
      <c r="BL127" s="16" t="s">
        <v>127</v>
      </c>
      <c r="BM127" s="197" t="s">
        <v>262</v>
      </c>
    </row>
    <row r="128" s="2" customFormat="1">
      <c r="A128" s="37"/>
      <c r="B128" s="38"/>
      <c r="C128" s="39"/>
      <c r="D128" s="199" t="s">
        <v>157</v>
      </c>
      <c r="E128" s="39"/>
      <c r="F128" s="200" t="s">
        <v>234</v>
      </c>
      <c r="G128" s="39"/>
      <c r="H128" s="39"/>
      <c r="I128" s="201"/>
      <c r="J128" s="39"/>
      <c r="K128" s="39"/>
      <c r="L128" s="43"/>
      <c r="M128" s="202"/>
      <c r="N128" s="203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157</v>
      </c>
      <c r="AU128" s="16" t="s">
        <v>70</v>
      </c>
    </row>
    <row r="129" s="2" customFormat="1" ht="55.5" customHeight="1">
      <c r="A129" s="37"/>
      <c r="B129" s="38"/>
      <c r="C129" s="185" t="s">
        <v>263</v>
      </c>
      <c r="D129" s="185" t="s">
        <v>123</v>
      </c>
      <c r="E129" s="186" t="s">
        <v>264</v>
      </c>
      <c r="F129" s="187" t="s">
        <v>265</v>
      </c>
      <c r="G129" s="188" t="s">
        <v>132</v>
      </c>
      <c r="H129" s="189">
        <v>20</v>
      </c>
      <c r="I129" s="190"/>
      <c r="J129" s="191">
        <f>ROUND(I129*H129,2)</f>
        <v>0</v>
      </c>
      <c r="K129" s="192"/>
      <c r="L129" s="43"/>
      <c r="M129" s="193" t="s">
        <v>19</v>
      </c>
      <c r="N129" s="194" t="s">
        <v>41</v>
      </c>
      <c r="O129" s="83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7" t="s">
        <v>127</v>
      </c>
      <c r="AT129" s="197" t="s">
        <v>123</v>
      </c>
      <c r="AU129" s="197" t="s">
        <v>70</v>
      </c>
      <c r="AY129" s="16" t="s">
        <v>128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6" t="s">
        <v>14</v>
      </c>
      <c r="BK129" s="198">
        <f>ROUND(I129*H129,2)</f>
        <v>0</v>
      </c>
      <c r="BL129" s="16" t="s">
        <v>127</v>
      </c>
      <c r="BM129" s="197" t="s">
        <v>266</v>
      </c>
    </row>
    <row r="130" s="2" customFormat="1">
      <c r="A130" s="37"/>
      <c r="B130" s="38"/>
      <c r="C130" s="39"/>
      <c r="D130" s="199" t="s">
        <v>157</v>
      </c>
      <c r="E130" s="39"/>
      <c r="F130" s="200" t="s">
        <v>239</v>
      </c>
      <c r="G130" s="39"/>
      <c r="H130" s="39"/>
      <c r="I130" s="201"/>
      <c r="J130" s="39"/>
      <c r="K130" s="39"/>
      <c r="L130" s="43"/>
      <c r="M130" s="202"/>
      <c r="N130" s="203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157</v>
      </c>
      <c r="AU130" s="16" t="s">
        <v>70</v>
      </c>
    </row>
    <row r="131" s="2" customFormat="1" ht="55.5" customHeight="1">
      <c r="A131" s="37"/>
      <c r="B131" s="38"/>
      <c r="C131" s="185" t="s">
        <v>267</v>
      </c>
      <c r="D131" s="185" t="s">
        <v>123</v>
      </c>
      <c r="E131" s="186" t="s">
        <v>268</v>
      </c>
      <c r="F131" s="187" t="s">
        <v>269</v>
      </c>
      <c r="G131" s="188" t="s">
        <v>132</v>
      </c>
      <c r="H131" s="189">
        <v>18</v>
      </c>
      <c r="I131" s="190"/>
      <c r="J131" s="191">
        <f>ROUND(I131*H131,2)</f>
        <v>0</v>
      </c>
      <c r="K131" s="192"/>
      <c r="L131" s="43"/>
      <c r="M131" s="193" t="s">
        <v>19</v>
      </c>
      <c r="N131" s="194" t="s">
        <v>41</v>
      </c>
      <c r="O131" s="83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7" t="s">
        <v>127</v>
      </c>
      <c r="AT131" s="197" t="s">
        <v>123</v>
      </c>
      <c r="AU131" s="197" t="s">
        <v>70</v>
      </c>
      <c r="AY131" s="16" t="s">
        <v>128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6" t="s">
        <v>14</v>
      </c>
      <c r="BK131" s="198">
        <f>ROUND(I131*H131,2)</f>
        <v>0</v>
      </c>
      <c r="BL131" s="16" t="s">
        <v>127</v>
      </c>
      <c r="BM131" s="197" t="s">
        <v>270</v>
      </c>
    </row>
    <row r="132" s="2" customFormat="1">
      <c r="A132" s="37"/>
      <c r="B132" s="38"/>
      <c r="C132" s="39"/>
      <c r="D132" s="199" t="s">
        <v>157</v>
      </c>
      <c r="E132" s="39"/>
      <c r="F132" s="200" t="s">
        <v>244</v>
      </c>
      <c r="G132" s="39"/>
      <c r="H132" s="39"/>
      <c r="I132" s="201"/>
      <c r="J132" s="39"/>
      <c r="K132" s="39"/>
      <c r="L132" s="43"/>
      <c r="M132" s="202"/>
      <c r="N132" s="203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157</v>
      </c>
      <c r="AU132" s="16" t="s">
        <v>70</v>
      </c>
    </row>
    <row r="133" s="2" customFormat="1" ht="55.5" customHeight="1">
      <c r="A133" s="37"/>
      <c r="B133" s="38"/>
      <c r="C133" s="185" t="s">
        <v>271</v>
      </c>
      <c r="D133" s="185" t="s">
        <v>123</v>
      </c>
      <c r="E133" s="186" t="s">
        <v>272</v>
      </c>
      <c r="F133" s="187" t="s">
        <v>273</v>
      </c>
      <c r="G133" s="188" t="s">
        <v>132</v>
      </c>
      <c r="H133" s="189">
        <v>12</v>
      </c>
      <c r="I133" s="190"/>
      <c r="J133" s="191">
        <f>ROUND(I133*H133,2)</f>
        <v>0</v>
      </c>
      <c r="K133" s="192"/>
      <c r="L133" s="43"/>
      <c r="M133" s="193" t="s">
        <v>19</v>
      </c>
      <c r="N133" s="194" t="s">
        <v>41</v>
      </c>
      <c r="O133" s="83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7" t="s">
        <v>127</v>
      </c>
      <c r="AT133" s="197" t="s">
        <v>123</v>
      </c>
      <c r="AU133" s="197" t="s">
        <v>70</v>
      </c>
      <c r="AY133" s="16" t="s">
        <v>128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6" t="s">
        <v>14</v>
      </c>
      <c r="BK133" s="198">
        <f>ROUND(I133*H133,2)</f>
        <v>0</v>
      </c>
      <c r="BL133" s="16" t="s">
        <v>127</v>
      </c>
      <c r="BM133" s="197" t="s">
        <v>274</v>
      </c>
    </row>
    <row r="134" s="2" customFormat="1">
      <c r="A134" s="37"/>
      <c r="B134" s="38"/>
      <c r="C134" s="39"/>
      <c r="D134" s="199" t="s">
        <v>157</v>
      </c>
      <c r="E134" s="39"/>
      <c r="F134" s="200" t="s">
        <v>254</v>
      </c>
      <c r="G134" s="39"/>
      <c r="H134" s="39"/>
      <c r="I134" s="201"/>
      <c r="J134" s="39"/>
      <c r="K134" s="39"/>
      <c r="L134" s="43"/>
      <c r="M134" s="202"/>
      <c r="N134" s="203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157</v>
      </c>
      <c r="AU134" s="16" t="s">
        <v>70</v>
      </c>
    </row>
    <row r="135" s="2" customFormat="1" ht="55.5" customHeight="1">
      <c r="A135" s="37"/>
      <c r="B135" s="38"/>
      <c r="C135" s="185" t="s">
        <v>275</v>
      </c>
      <c r="D135" s="185" t="s">
        <v>123</v>
      </c>
      <c r="E135" s="186" t="s">
        <v>276</v>
      </c>
      <c r="F135" s="187" t="s">
        <v>277</v>
      </c>
      <c r="G135" s="188" t="s">
        <v>132</v>
      </c>
      <c r="H135" s="189">
        <v>6</v>
      </c>
      <c r="I135" s="190"/>
      <c r="J135" s="191">
        <f>ROUND(I135*H135,2)</f>
        <v>0</v>
      </c>
      <c r="K135" s="192"/>
      <c r="L135" s="43"/>
      <c r="M135" s="193" t="s">
        <v>19</v>
      </c>
      <c r="N135" s="194" t="s">
        <v>41</v>
      </c>
      <c r="O135" s="83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7" t="s">
        <v>127</v>
      </c>
      <c r="AT135" s="197" t="s">
        <v>123</v>
      </c>
      <c r="AU135" s="197" t="s">
        <v>70</v>
      </c>
      <c r="AY135" s="16" t="s">
        <v>128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6" t="s">
        <v>14</v>
      </c>
      <c r="BK135" s="198">
        <f>ROUND(I135*H135,2)</f>
        <v>0</v>
      </c>
      <c r="BL135" s="16" t="s">
        <v>127</v>
      </c>
      <c r="BM135" s="197" t="s">
        <v>278</v>
      </c>
    </row>
    <row r="136" s="2" customFormat="1">
      <c r="A136" s="37"/>
      <c r="B136" s="38"/>
      <c r="C136" s="39"/>
      <c r="D136" s="199" t="s">
        <v>157</v>
      </c>
      <c r="E136" s="39"/>
      <c r="F136" s="200" t="s">
        <v>254</v>
      </c>
      <c r="G136" s="39"/>
      <c r="H136" s="39"/>
      <c r="I136" s="201"/>
      <c r="J136" s="39"/>
      <c r="K136" s="39"/>
      <c r="L136" s="43"/>
      <c r="M136" s="202"/>
      <c r="N136" s="203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157</v>
      </c>
      <c r="AU136" s="16" t="s">
        <v>70</v>
      </c>
    </row>
    <row r="137" s="2" customFormat="1" ht="55.5" customHeight="1">
      <c r="A137" s="37"/>
      <c r="B137" s="38"/>
      <c r="C137" s="185" t="s">
        <v>279</v>
      </c>
      <c r="D137" s="185" t="s">
        <v>123</v>
      </c>
      <c r="E137" s="186" t="s">
        <v>280</v>
      </c>
      <c r="F137" s="187" t="s">
        <v>281</v>
      </c>
      <c r="G137" s="188" t="s">
        <v>132</v>
      </c>
      <c r="H137" s="189">
        <v>6</v>
      </c>
      <c r="I137" s="190"/>
      <c r="J137" s="191">
        <f>ROUND(I137*H137,2)</f>
        <v>0</v>
      </c>
      <c r="K137" s="192"/>
      <c r="L137" s="43"/>
      <c r="M137" s="193" t="s">
        <v>19</v>
      </c>
      <c r="N137" s="194" t="s">
        <v>41</v>
      </c>
      <c r="O137" s="83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7" t="s">
        <v>127</v>
      </c>
      <c r="AT137" s="197" t="s">
        <v>123</v>
      </c>
      <c r="AU137" s="197" t="s">
        <v>70</v>
      </c>
      <c r="AY137" s="16" t="s">
        <v>128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6" t="s">
        <v>14</v>
      </c>
      <c r="BK137" s="198">
        <f>ROUND(I137*H137,2)</f>
        <v>0</v>
      </c>
      <c r="BL137" s="16" t="s">
        <v>127</v>
      </c>
      <c r="BM137" s="197" t="s">
        <v>282</v>
      </c>
    </row>
    <row r="138" s="2" customFormat="1">
      <c r="A138" s="37"/>
      <c r="B138" s="38"/>
      <c r="C138" s="39"/>
      <c r="D138" s="199" t="s">
        <v>157</v>
      </c>
      <c r="E138" s="39"/>
      <c r="F138" s="200" t="s">
        <v>254</v>
      </c>
      <c r="G138" s="39"/>
      <c r="H138" s="39"/>
      <c r="I138" s="201"/>
      <c r="J138" s="39"/>
      <c r="K138" s="39"/>
      <c r="L138" s="43"/>
      <c r="M138" s="202"/>
      <c r="N138" s="203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157</v>
      </c>
      <c r="AU138" s="16" t="s">
        <v>70</v>
      </c>
    </row>
    <row r="139" s="2" customFormat="1" ht="55.5" customHeight="1">
      <c r="A139" s="37"/>
      <c r="B139" s="38"/>
      <c r="C139" s="185" t="s">
        <v>283</v>
      </c>
      <c r="D139" s="185" t="s">
        <v>123</v>
      </c>
      <c r="E139" s="186" t="s">
        <v>284</v>
      </c>
      <c r="F139" s="187" t="s">
        <v>285</v>
      </c>
      <c r="G139" s="188" t="s">
        <v>132</v>
      </c>
      <c r="H139" s="189">
        <v>6</v>
      </c>
      <c r="I139" s="190"/>
      <c r="J139" s="191">
        <f>ROUND(I139*H139,2)</f>
        <v>0</v>
      </c>
      <c r="K139" s="192"/>
      <c r="L139" s="43"/>
      <c r="M139" s="193" t="s">
        <v>19</v>
      </c>
      <c r="N139" s="194" t="s">
        <v>41</v>
      </c>
      <c r="O139" s="83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7" t="s">
        <v>127</v>
      </c>
      <c r="AT139" s="197" t="s">
        <v>123</v>
      </c>
      <c r="AU139" s="197" t="s">
        <v>70</v>
      </c>
      <c r="AY139" s="16" t="s">
        <v>128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6" t="s">
        <v>14</v>
      </c>
      <c r="BK139" s="198">
        <f>ROUND(I139*H139,2)</f>
        <v>0</v>
      </c>
      <c r="BL139" s="16" t="s">
        <v>127</v>
      </c>
      <c r="BM139" s="197" t="s">
        <v>286</v>
      </c>
    </row>
    <row r="140" s="2" customFormat="1">
      <c r="A140" s="37"/>
      <c r="B140" s="38"/>
      <c r="C140" s="39"/>
      <c r="D140" s="199" t="s">
        <v>157</v>
      </c>
      <c r="E140" s="39"/>
      <c r="F140" s="200" t="s">
        <v>249</v>
      </c>
      <c r="G140" s="39"/>
      <c r="H140" s="39"/>
      <c r="I140" s="201"/>
      <c r="J140" s="39"/>
      <c r="K140" s="39"/>
      <c r="L140" s="43"/>
      <c r="M140" s="202"/>
      <c r="N140" s="203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157</v>
      </c>
      <c r="AU140" s="16" t="s">
        <v>70</v>
      </c>
    </row>
    <row r="141" s="2" customFormat="1" ht="55.5" customHeight="1">
      <c r="A141" s="37"/>
      <c r="B141" s="38"/>
      <c r="C141" s="185" t="s">
        <v>287</v>
      </c>
      <c r="D141" s="185" t="s">
        <v>123</v>
      </c>
      <c r="E141" s="186" t="s">
        <v>288</v>
      </c>
      <c r="F141" s="187" t="s">
        <v>289</v>
      </c>
      <c r="G141" s="188" t="s">
        <v>132</v>
      </c>
      <c r="H141" s="189">
        <v>6</v>
      </c>
      <c r="I141" s="190"/>
      <c r="J141" s="191">
        <f>ROUND(I141*H141,2)</f>
        <v>0</v>
      </c>
      <c r="K141" s="192"/>
      <c r="L141" s="43"/>
      <c r="M141" s="193" t="s">
        <v>19</v>
      </c>
      <c r="N141" s="194" t="s">
        <v>41</v>
      </c>
      <c r="O141" s="83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7" t="s">
        <v>127</v>
      </c>
      <c r="AT141" s="197" t="s">
        <v>123</v>
      </c>
      <c r="AU141" s="197" t="s">
        <v>70</v>
      </c>
      <c r="AY141" s="16" t="s">
        <v>128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6" t="s">
        <v>14</v>
      </c>
      <c r="BK141" s="198">
        <f>ROUND(I141*H141,2)</f>
        <v>0</v>
      </c>
      <c r="BL141" s="16" t="s">
        <v>127</v>
      </c>
      <c r="BM141" s="197" t="s">
        <v>290</v>
      </c>
    </row>
    <row r="142" s="2" customFormat="1">
      <c r="A142" s="37"/>
      <c r="B142" s="38"/>
      <c r="C142" s="39"/>
      <c r="D142" s="199" t="s">
        <v>157</v>
      </c>
      <c r="E142" s="39"/>
      <c r="F142" s="200" t="s">
        <v>254</v>
      </c>
      <c r="G142" s="39"/>
      <c r="H142" s="39"/>
      <c r="I142" s="201"/>
      <c r="J142" s="39"/>
      <c r="K142" s="39"/>
      <c r="L142" s="43"/>
      <c r="M142" s="202"/>
      <c r="N142" s="203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157</v>
      </c>
      <c r="AU142" s="16" t="s">
        <v>70</v>
      </c>
    </row>
    <row r="143" s="2" customFormat="1" ht="44.25" customHeight="1">
      <c r="A143" s="37"/>
      <c r="B143" s="38"/>
      <c r="C143" s="185" t="s">
        <v>291</v>
      </c>
      <c r="D143" s="185" t="s">
        <v>123</v>
      </c>
      <c r="E143" s="186" t="s">
        <v>292</v>
      </c>
      <c r="F143" s="187" t="s">
        <v>293</v>
      </c>
      <c r="G143" s="188" t="s">
        <v>183</v>
      </c>
      <c r="H143" s="189">
        <v>600</v>
      </c>
      <c r="I143" s="190"/>
      <c r="J143" s="191">
        <f>ROUND(I143*H143,2)</f>
        <v>0</v>
      </c>
      <c r="K143" s="192"/>
      <c r="L143" s="43"/>
      <c r="M143" s="193" t="s">
        <v>19</v>
      </c>
      <c r="N143" s="194" t="s">
        <v>41</v>
      </c>
      <c r="O143" s="83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7" t="s">
        <v>127</v>
      </c>
      <c r="AT143" s="197" t="s">
        <v>123</v>
      </c>
      <c r="AU143" s="197" t="s">
        <v>70</v>
      </c>
      <c r="AY143" s="16" t="s">
        <v>128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6" t="s">
        <v>14</v>
      </c>
      <c r="BK143" s="198">
        <f>ROUND(I143*H143,2)</f>
        <v>0</v>
      </c>
      <c r="BL143" s="16" t="s">
        <v>127</v>
      </c>
      <c r="BM143" s="197" t="s">
        <v>294</v>
      </c>
    </row>
    <row r="144" s="2" customFormat="1" ht="49.05" customHeight="1">
      <c r="A144" s="37"/>
      <c r="B144" s="38"/>
      <c r="C144" s="185" t="s">
        <v>295</v>
      </c>
      <c r="D144" s="185" t="s">
        <v>123</v>
      </c>
      <c r="E144" s="186" t="s">
        <v>296</v>
      </c>
      <c r="F144" s="187" t="s">
        <v>297</v>
      </c>
      <c r="G144" s="188" t="s">
        <v>183</v>
      </c>
      <c r="H144" s="189">
        <v>600</v>
      </c>
      <c r="I144" s="190"/>
      <c r="J144" s="191">
        <f>ROUND(I144*H144,2)</f>
        <v>0</v>
      </c>
      <c r="K144" s="192"/>
      <c r="L144" s="43"/>
      <c r="M144" s="193" t="s">
        <v>19</v>
      </c>
      <c r="N144" s="194" t="s">
        <v>41</v>
      </c>
      <c r="O144" s="83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7" t="s">
        <v>127</v>
      </c>
      <c r="AT144" s="197" t="s">
        <v>123</v>
      </c>
      <c r="AU144" s="197" t="s">
        <v>70</v>
      </c>
      <c r="AY144" s="16" t="s">
        <v>128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6" t="s">
        <v>14</v>
      </c>
      <c r="BK144" s="198">
        <f>ROUND(I144*H144,2)</f>
        <v>0</v>
      </c>
      <c r="BL144" s="16" t="s">
        <v>127</v>
      </c>
      <c r="BM144" s="197" t="s">
        <v>298</v>
      </c>
    </row>
    <row r="145" s="2" customFormat="1" ht="44.25" customHeight="1">
      <c r="A145" s="37"/>
      <c r="B145" s="38"/>
      <c r="C145" s="185" t="s">
        <v>299</v>
      </c>
      <c r="D145" s="185" t="s">
        <v>123</v>
      </c>
      <c r="E145" s="186" t="s">
        <v>300</v>
      </c>
      <c r="F145" s="187" t="s">
        <v>301</v>
      </c>
      <c r="G145" s="188" t="s">
        <v>183</v>
      </c>
      <c r="H145" s="189">
        <v>200</v>
      </c>
      <c r="I145" s="190"/>
      <c r="J145" s="191">
        <f>ROUND(I145*H145,2)</f>
        <v>0</v>
      </c>
      <c r="K145" s="192"/>
      <c r="L145" s="43"/>
      <c r="M145" s="193" t="s">
        <v>19</v>
      </c>
      <c r="N145" s="194" t="s">
        <v>41</v>
      </c>
      <c r="O145" s="83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7" t="s">
        <v>127</v>
      </c>
      <c r="AT145" s="197" t="s">
        <v>123</v>
      </c>
      <c r="AU145" s="197" t="s">
        <v>70</v>
      </c>
      <c r="AY145" s="16" t="s">
        <v>128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6" t="s">
        <v>14</v>
      </c>
      <c r="BK145" s="198">
        <f>ROUND(I145*H145,2)</f>
        <v>0</v>
      </c>
      <c r="BL145" s="16" t="s">
        <v>127</v>
      </c>
      <c r="BM145" s="197" t="s">
        <v>302</v>
      </c>
    </row>
    <row r="146" s="2" customFormat="1" ht="37.8" customHeight="1">
      <c r="A146" s="37"/>
      <c r="B146" s="38"/>
      <c r="C146" s="185" t="s">
        <v>303</v>
      </c>
      <c r="D146" s="185" t="s">
        <v>123</v>
      </c>
      <c r="E146" s="186" t="s">
        <v>304</v>
      </c>
      <c r="F146" s="187" t="s">
        <v>305</v>
      </c>
      <c r="G146" s="188" t="s">
        <v>183</v>
      </c>
      <c r="H146" s="189">
        <v>100</v>
      </c>
      <c r="I146" s="190"/>
      <c r="J146" s="191">
        <f>ROUND(I146*H146,2)</f>
        <v>0</v>
      </c>
      <c r="K146" s="192"/>
      <c r="L146" s="43"/>
      <c r="M146" s="193" t="s">
        <v>19</v>
      </c>
      <c r="N146" s="194" t="s">
        <v>41</v>
      </c>
      <c r="O146" s="83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7" t="s">
        <v>127</v>
      </c>
      <c r="AT146" s="197" t="s">
        <v>123</v>
      </c>
      <c r="AU146" s="197" t="s">
        <v>70</v>
      </c>
      <c r="AY146" s="16" t="s">
        <v>128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6" t="s">
        <v>14</v>
      </c>
      <c r="BK146" s="198">
        <f>ROUND(I146*H146,2)</f>
        <v>0</v>
      </c>
      <c r="BL146" s="16" t="s">
        <v>127</v>
      </c>
      <c r="BM146" s="197" t="s">
        <v>306</v>
      </c>
    </row>
    <row r="147" s="2" customFormat="1" ht="37.8" customHeight="1">
      <c r="A147" s="37"/>
      <c r="B147" s="38"/>
      <c r="C147" s="185" t="s">
        <v>307</v>
      </c>
      <c r="D147" s="185" t="s">
        <v>123</v>
      </c>
      <c r="E147" s="186" t="s">
        <v>308</v>
      </c>
      <c r="F147" s="187" t="s">
        <v>309</v>
      </c>
      <c r="G147" s="188" t="s">
        <v>183</v>
      </c>
      <c r="H147" s="189">
        <v>100</v>
      </c>
      <c r="I147" s="190"/>
      <c r="J147" s="191">
        <f>ROUND(I147*H147,2)</f>
        <v>0</v>
      </c>
      <c r="K147" s="192"/>
      <c r="L147" s="43"/>
      <c r="M147" s="193" t="s">
        <v>19</v>
      </c>
      <c r="N147" s="194" t="s">
        <v>41</v>
      </c>
      <c r="O147" s="83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7" t="s">
        <v>127</v>
      </c>
      <c r="AT147" s="197" t="s">
        <v>123</v>
      </c>
      <c r="AU147" s="197" t="s">
        <v>70</v>
      </c>
      <c r="AY147" s="16" t="s">
        <v>128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6" t="s">
        <v>14</v>
      </c>
      <c r="BK147" s="198">
        <f>ROUND(I147*H147,2)</f>
        <v>0</v>
      </c>
      <c r="BL147" s="16" t="s">
        <v>127</v>
      </c>
      <c r="BM147" s="197" t="s">
        <v>310</v>
      </c>
    </row>
    <row r="148" s="2" customFormat="1" ht="37.8" customHeight="1">
      <c r="A148" s="37"/>
      <c r="B148" s="38"/>
      <c r="C148" s="185" t="s">
        <v>311</v>
      </c>
      <c r="D148" s="185" t="s">
        <v>123</v>
      </c>
      <c r="E148" s="186" t="s">
        <v>312</v>
      </c>
      <c r="F148" s="187" t="s">
        <v>313</v>
      </c>
      <c r="G148" s="188" t="s">
        <v>183</v>
      </c>
      <c r="H148" s="189">
        <v>600</v>
      </c>
      <c r="I148" s="190"/>
      <c r="J148" s="191">
        <f>ROUND(I148*H148,2)</f>
        <v>0</v>
      </c>
      <c r="K148" s="192"/>
      <c r="L148" s="43"/>
      <c r="M148" s="193" t="s">
        <v>19</v>
      </c>
      <c r="N148" s="194" t="s">
        <v>41</v>
      </c>
      <c r="O148" s="83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7" t="s">
        <v>127</v>
      </c>
      <c r="AT148" s="197" t="s">
        <v>123</v>
      </c>
      <c r="AU148" s="197" t="s">
        <v>70</v>
      </c>
      <c r="AY148" s="16" t="s">
        <v>128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6" t="s">
        <v>14</v>
      </c>
      <c r="BK148" s="198">
        <f>ROUND(I148*H148,2)</f>
        <v>0</v>
      </c>
      <c r="BL148" s="16" t="s">
        <v>127</v>
      </c>
      <c r="BM148" s="197" t="s">
        <v>314</v>
      </c>
    </row>
    <row r="149" s="2" customFormat="1" ht="37.8" customHeight="1">
      <c r="A149" s="37"/>
      <c r="B149" s="38"/>
      <c r="C149" s="185" t="s">
        <v>315</v>
      </c>
      <c r="D149" s="185" t="s">
        <v>123</v>
      </c>
      <c r="E149" s="186" t="s">
        <v>316</v>
      </c>
      <c r="F149" s="187" t="s">
        <v>317</v>
      </c>
      <c r="G149" s="188" t="s">
        <v>183</v>
      </c>
      <c r="H149" s="189">
        <v>100</v>
      </c>
      <c r="I149" s="190"/>
      <c r="J149" s="191">
        <f>ROUND(I149*H149,2)</f>
        <v>0</v>
      </c>
      <c r="K149" s="192"/>
      <c r="L149" s="43"/>
      <c r="M149" s="193" t="s">
        <v>19</v>
      </c>
      <c r="N149" s="194" t="s">
        <v>41</v>
      </c>
      <c r="O149" s="83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7" t="s">
        <v>127</v>
      </c>
      <c r="AT149" s="197" t="s">
        <v>123</v>
      </c>
      <c r="AU149" s="197" t="s">
        <v>70</v>
      </c>
      <c r="AY149" s="16" t="s">
        <v>128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6" t="s">
        <v>14</v>
      </c>
      <c r="BK149" s="198">
        <f>ROUND(I149*H149,2)</f>
        <v>0</v>
      </c>
      <c r="BL149" s="16" t="s">
        <v>127</v>
      </c>
      <c r="BM149" s="197" t="s">
        <v>318</v>
      </c>
    </row>
    <row r="150" s="2" customFormat="1" ht="37.8" customHeight="1">
      <c r="A150" s="37"/>
      <c r="B150" s="38"/>
      <c r="C150" s="185" t="s">
        <v>319</v>
      </c>
      <c r="D150" s="185" t="s">
        <v>123</v>
      </c>
      <c r="E150" s="186" t="s">
        <v>320</v>
      </c>
      <c r="F150" s="187" t="s">
        <v>321</v>
      </c>
      <c r="G150" s="188" t="s">
        <v>183</v>
      </c>
      <c r="H150" s="189">
        <v>100</v>
      </c>
      <c r="I150" s="190"/>
      <c r="J150" s="191">
        <f>ROUND(I150*H150,2)</f>
        <v>0</v>
      </c>
      <c r="K150" s="192"/>
      <c r="L150" s="43"/>
      <c r="M150" s="193" t="s">
        <v>19</v>
      </c>
      <c r="N150" s="194" t="s">
        <v>41</v>
      </c>
      <c r="O150" s="83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7" t="s">
        <v>127</v>
      </c>
      <c r="AT150" s="197" t="s">
        <v>123</v>
      </c>
      <c r="AU150" s="197" t="s">
        <v>70</v>
      </c>
      <c r="AY150" s="16" t="s">
        <v>128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6" t="s">
        <v>14</v>
      </c>
      <c r="BK150" s="198">
        <f>ROUND(I150*H150,2)</f>
        <v>0</v>
      </c>
      <c r="BL150" s="16" t="s">
        <v>127</v>
      </c>
      <c r="BM150" s="197" t="s">
        <v>322</v>
      </c>
    </row>
    <row r="151" s="2" customFormat="1" ht="37.8" customHeight="1">
      <c r="A151" s="37"/>
      <c r="B151" s="38"/>
      <c r="C151" s="185" t="s">
        <v>323</v>
      </c>
      <c r="D151" s="185" t="s">
        <v>123</v>
      </c>
      <c r="E151" s="186" t="s">
        <v>324</v>
      </c>
      <c r="F151" s="187" t="s">
        <v>325</v>
      </c>
      <c r="G151" s="188" t="s">
        <v>170</v>
      </c>
      <c r="H151" s="189">
        <v>20</v>
      </c>
      <c r="I151" s="190"/>
      <c r="J151" s="191">
        <f>ROUND(I151*H151,2)</f>
        <v>0</v>
      </c>
      <c r="K151" s="192"/>
      <c r="L151" s="43"/>
      <c r="M151" s="193" t="s">
        <v>19</v>
      </c>
      <c r="N151" s="194" t="s">
        <v>41</v>
      </c>
      <c r="O151" s="83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7" t="s">
        <v>127</v>
      </c>
      <c r="AT151" s="197" t="s">
        <v>123</v>
      </c>
      <c r="AU151" s="197" t="s">
        <v>70</v>
      </c>
      <c r="AY151" s="16" t="s">
        <v>128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6" t="s">
        <v>14</v>
      </c>
      <c r="BK151" s="198">
        <f>ROUND(I151*H151,2)</f>
        <v>0</v>
      </c>
      <c r="BL151" s="16" t="s">
        <v>127</v>
      </c>
      <c r="BM151" s="197" t="s">
        <v>326</v>
      </c>
    </row>
    <row r="152" s="2" customFormat="1" ht="37.8" customHeight="1">
      <c r="A152" s="37"/>
      <c r="B152" s="38"/>
      <c r="C152" s="185" t="s">
        <v>327</v>
      </c>
      <c r="D152" s="185" t="s">
        <v>123</v>
      </c>
      <c r="E152" s="186" t="s">
        <v>328</v>
      </c>
      <c r="F152" s="187" t="s">
        <v>329</v>
      </c>
      <c r="G152" s="188" t="s">
        <v>170</v>
      </c>
      <c r="H152" s="189">
        <v>132</v>
      </c>
      <c r="I152" s="190"/>
      <c r="J152" s="191">
        <f>ROUND(I152*H152,2)</f>
        <v>0</v>
      </c>
      <c r="K152" s="192"/>
      <c r="L152" s="43"/>
      <c r="M152" s="193" t="s">
        <v>19</v>
      </c>
      <c r="N152" s="194" t="s">
        <v>41</v>
      </c>
      <c r="O152" s="83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7" t="s">
        <v>127</v>
      </c>
      <c r="AT152" s="197" t="s">
        <v>123</v>
      </c>
      <c r="AU152" s="197" t="s">
        <v>70</v>
      </c>
      <c r="AY152" s="16" t="s">
        <v>128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6" t="s">
        <v>14</v>
      </c>
      <c r="BK152" s="198">
        <f>ROUND(I152*H152,2)</f>
        <v>0</v>
      </c>
      <c r="BL152" s="16" t="s">
        <v>127</v>
      </c>
      <c r="BM152" s="197" t="s">
        <v>330</v>
      </c>
    </row>
    <row r="153" s="2" customFormat="1" ht="66.75" customHeight="1">
      <c r="A153" s="37"/>
      <c r="B153" s="38"/>
      <c r="C153" s="185" t="s">
        <v>331</v>
      </c>
      <c r="D153" s="185" t="s">
        <v>123</v>
      </c>
      <c r="E153" s="186" t="s">
        <v>332</v>
      </c>
      <c r="F153" s="187" t="s">
        <v>333</v>
      </c>
      <c r="G153" s="188" t="s">
        <v>170</v>
      </c>
      <c r="H153" s="189">
        <v>20</v>
      </c>
      <c r="I153" s="190"/>
      <c r="J153" s="191">
        <f>ROUND(I153*H153,2)</f>
        <v>0</v>
      </c>
      <c r="K153" s="192"/>
      <c r="L153" s="43"/>
      <c r="M153" s="193" t="s">
        <v>19</v>
      </c>
      <c r="N153" s="194" t="s">
        <v>41</v>
      </c>
      <c r="O153" s="83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7" t="s">
        <v>127</v>
      </c>
      <c r="AT153" s="197" t="s">
        <v>123</v>
      </c>
      <c r="AU153" s="197" t="s">
        <v>70</v>
      </c>
      <c r="AY153" s="16" t="s">
        <v>128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6" t="s">
        <v>14</v>
      </c>
      <c r="BK153" s="198">
        <f>ROUND(I153*H153,2)</f>
        <v>0</v>
      </c>
      <c r="BL153" s="16" t="s">
        <v>127</v>
      </c>
      <c r="BM153" s="197" t="s">
        <v>334</v>
      </c>
    </row>
    <row r="154" s="2" customFormat="1" ht="66.75" customHeight="1">
      <c r="A154" s="37"/>
      <c r="B154" s="38"/>
      <c r="C154" s="185" t="s">
        <v>335</v>
      </c>
      <c r="D154" s="185" t="s">
        <v>123</v>
      </c>
      <c r="E154" s="186" t="s">
        <v>336</v>
      </c>
      <c r="F154" s="187" t="s">
        <v>337</v>
      </c>
      <c r="G154" s="188" t="s">
        <v>170</v>
      </c>
      <c r="H154" s="189">
        <v>20</v>
      </c>
      <c r="I154" s="190"/>
      <c r="J154" s="191">
        <f>ROUND(I154*H154,2)</f>
        <v>0</v>
      </c>
      <c r="K154" s="192"/>
      <c r="L154" s="43"/>
      <c r="M154" s="193" t="s">
        <v>19</v>
      </c>
      <c r="N154" s="194" t="s">
        <v>41</v>
      </c>
      <c r="O154" s="83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7" t="s">
        <v>127</v>
      </c>
      <c r="AT154" s="197" t="s">
        <v>123</v>
      </c>
      <c r="AU154" s="197" t="s">
        <v>70</v>
      </c>
      <c r="AY154" s="16" t="s">
        <v>128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6" t="s">
        <v>14</v>
      </c>
      <c r="BK154" s="198">
        <f>ROUND(I154*H154,2)</f>
        <v>0</v>
      </c>
      <c r="BL154" s="16" t="s">
        <v>127</v>
      </c>
      <c r="BM154" s="197" t="s">
        <v>338</v>
      </c>
    </row>
    <row r="155" s="2" customFormat="1" ht="66.75" customHeight="1">
      <c r="A155" s="37"/>
      <c r="B155" s="38"/>
      <c r="C155" s="185" t="s">
        <v>339</v>
      </c>
      <c r="D155" s="185" t="s">
        <v>123</v>
      </c>
      <c r="E155" s="186" t="s">
        <v>340</v>
      </c>
      <c r="F155" s="187" t="s">
        <v>341</v>
      </c>
      <c r="G155" s="188" t="s">
        <v>170</v>
      </c>
      <c r="H155" s="189">
        <v>400</v>
      </c>
      <c r="I155" s="190"/>
      <c r="J155" s="191">
        <f>ROUND(I155*H155,2)</f>
        <v>0</v>
      </c>
      <c r="K155" s="192"/>
      <c r="L155" s="43"/>
      <c r="M155" s="193" t="s">
        <v>19</v>
      </c>
      <c r="N155" s="194" t="s">
        <v>41</v>
      </c>
      <c r="O155" s="83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7" t="s">
        <v>127</v>
      </c>
      <c r="AT155" s="197" t="s">
        <v>123</v>
      </c>
      <c r="AU155" s="197" t="s">
        <v>70</v>
      </c>
      <c r="AY155" s="16" t="s">
        <v>128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6" t="s">
        <v>14</v>
      </c>
      <c r="BK155" s="198">
        <f>ROUND(I155*H155,2)</f>
        <v>0</v>
      </c>
      <c r="BL155" s="16" t="s">
        <v>127</v>
      </c>
      <c r="BM155" s="197" t="s">
        <v>342</v>
      </c>
    </row>
    <row r="156" s="2" customFormat="1" ht="66.75" customHeight="1">
      <c r="A156" s="37"/>
      <c r="B156" s="38"/>
      <c r="C156" s="185" t="s">
        <v>343</v>
      </c>
      <c r="D156" s="185" t="s">
        <v>123</v>
      </c>
      <c r="E156" s="186" t="s">
        <v>344</v>
      </c>
      <c r="F156" s="187" t="s">
        <v>345</v>
      </c>
      <c r="G156" s="188" t="s">
        <v>170</v>
      </c>
      <c r="H156" s="189">
        <v>300</v>
      </c>
      <c r="I156" s="190"/>
      <c r="J156" s="191">
        <f>ROUND(I156*H156,2)</f>
        <v>0</v>
      </c>
      <c r="K156" s="192"/>
      <c r="L156" s="43"/>
      <c r="M156" s="193" t="s">
        <v>19</v>
      </c>
      <c r="N156" s="194" t="s">
        <v>41</v>
      </c>
      <c r="O156" s="83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7" t="s">
        <v>127</v>
      </c>
      <c r="AT156" s="197" t="s">
        <v>123</v>
      </c>
      <c r="AU156" s="197" t="s">
        <v>70</v>
      </c>
      <c r="AY156" s="16" t="s">
        <v>128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6" t="s">
        <v>14</v>
      </c>
      <c r="BK156" s="198">
        <f>ROUND(I156*H156,2)</f>
        <v>0</v>
      </c>
      <c r="BL156" s="16" t="s">
        <v>127</v>
      </c>
      <c r="BM156" s="197" t="s">
        <v>346</v>
      </c>
    </row>
    <row r="157" s="2" customFormat="1" ht="66.75" customHeight="1">
      <c r="A157" s="37"/>
      <c r="B157" s="38"/>
      <c r="C157" s="185" t="s">
        <v>347</v>
      </c>
      <c r="D157" s="185" t="s">
        <v>123</v>
      </c>
      <c r="E157" s="186" t="s">
        <v>348</v>
      </c>
      <c r="F157" s="187" t="s">
        <v>349</v>
      </c>
      <c r="G157" s="188" t="s">
        <v>170</v>
      </c>
      <c r="H157" s="189">
        <v>20</v>
      </c>
      <c r="I157" s="190"/>
      <c r="J157" s="191">
        <f>ROUND(I157*H157,2)</f>
        <v>0</v>
      </c>
      <c r="K157" s="192"/>
      <c r="L157" s="43"/>
      <c r="M157" s="193" t="s">
        <v>19</v>
      </c>
      <c r="N157" s="194" t="s">
        <v>41</v>
      </c>
      <c r="O157" s="83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7" t="s">
        <v>127</v>
      </c>
      <c r="AT157" s="197" t="s">
        <v>123</v>
      </c>
      <c r="AU157" s="197" t="s">
        <v>70</v>
      </c>
      <c r="AY157" s="16" t="s">
        <v>128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6" t="s">
        <v>14</v>
      </c>
      <c r="BK157" s="198">
        <f>ROUND(I157*H157,2)</f>
        <v>0</v>
      </c>
      <c r="BL157" s="16" t="s">
        <v>127</v>
      </c>
      <c r="BM157" s="197" t="s">
        <v>350</v>
      </c>
    </row>
    <row r="158" s="2" customFormat="1" ht="66.75" customHeight="1">
      <c r="A158" s="37"/>
      <c r="B158" s="38"/>
      <c r="C158" s="185" t="s">
        <v>351</v>
      </c>
      <c r="D158" s="185" t="s">
        <v>123</v>
      </c>
      <c r="E158" s="186" t="s">
        <v>352</v>
      </c>
      <c r="F158" s="187" t="s">
        <v>353</v>
      </c>
      <c r="G158" s="188" t="s">
        <v>170</v>
      </c>
      <c r="H158" s="189">
        <v>20</v>
      </c>
      <c r="I158" s="190"/>
      <c r="J158" s="191">
        <f>ROUND(I158*H158,2)</f>
        <v>0</v>
      </c>
      <c r="K158" s="192"/>
      <c r="L158" s="43"/>
      <c r="M158" s="193" t="s">
        <v>19</v>
      </c>
      <c r="N158" s="194" t="s">
        <v>41</v>
      </c>
      <c r="O158" s="83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7" t="s">
        <v>127</v>
      </c>
      <c r="AT158" s="197" t="s">
        <v>123</v>
      </c>
      <c r="AU158" s="197" t="s">
        <v>70</v>
      </c>
      <c r="AY158" s="16" t="s">
        <v>128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6" t="s">
        <v>14</v>
      </c>
      <c r="BK158" s="198">
        <f>ROUND(I158*H158,2)</f>
        <v>0</v>
      </c>
      <c r="BL158" s="16" t="s">
        <v>127</v>
      </c>
      <c r="BM158" s="197" t="s">
        <v>354</v>
      </c>
    </row>
    <row r="159" s="2" customFormat="1" ht="66.75" customHeight="1">
      <c r="A159" s="37"/>
      <c r="B159" s="38"/>
      <c r="C159" s="185" t="s">
        <v>355</v>
      </c>
      <c r="D159" s="185" t="s">
        <v>123</v>
      </c>
      <c r="E159" s="186" t="s">
        <v>356</v>
      </c>
      <c r="F159" s="187" t="s">
        <v>357</v>
      </c>
      <c r="G159" s="188" t="s">
        <v>170</v>
      </c>
      <c r="H159" s="189">
        <v>300</v>
      </c>
      <c r="I159" s="190"/>
      <c r="J159" s="191">
        <f>ROUND(I159*H159,2)</f>
        <v>0</v>
      </c>
      <c r="K159" s="192"/>
      <c r="L159" s="43"/>
      <c r="M159" s="193" t="s">
        <v>19</v>
      </c>
      <c r="N159" s="194" t="s">
        <v>41</v>
      </c>
      <c r="O159" s="83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7" t="s">
        <v>127</v>
      </c>
      <c r="AT159" s="197" t="s">
        <v>123</v>
      </c>
      <c r="AU159" s="197" t="s">
        <v>70</v>
      </c>
      <c r="AY159" s="16" t="s">
        <v>128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6" t="s">
        <v>14</v>
      </c>
      <c r="BK159" s="198">
        <f>ROUND(I159*H159,2)</f>
        <v>0</v>
      </c>
      <c r="BL159" s="16" t="s">
        <v>127</v>
      </c>
      <c r="BM159" s="197" t="s">
        <v>358</v>
      </c>
    </row>
    <row r="160" s="2" customFormat="1" ht="66.75" customHeight="1">
      <c r="A160" s="37"/>
      <c r="B160" s="38"/>
      <c r="C160" s="185" t="s">
        <v>359</v>
      </c>
      <c r="D160" s="185" t="s">
        <v>123</v>
      </c>
      <c r="E160" s="186" t="s">
        <v>360</v>
      </c>
      <c r="F160" s="187" t="s">
        <v>361</v>
      </c>
      <c r="G160" s="188" t="s">
        <v>170</v>
      </c>
      <c r="H160" s="189">
        <v>300</v>
      </c>
      <c r="I160" s="190"/>
      <c r="J160" s="191">
        <f>ROUND(I160*H160,2)</f>
        <v>0</v>
      </c>
      <c r="K160" s="192"/>
      <c r="L160" s="43"/>
      <c r="M160" s="193" t="s">
        <v>19</v>
      </c>
      <c r="N160" s="194" t="s">
        <v>41</v>
      </c>
      <c r="O160" s="83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7" t="s">
        <v>127</v>
      </c>
      <c r="AT160" s="197" t="s">
        <v>123</v>
      </c>
      <c r="AU160" s="197" t="s">
        <v>70</v>
      </c>
      <c r="AY160" s="16" t="s">
        <v>128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6" t="s">
        <v>14</v>
      </c>
      <c r="BK160" s="198">
        <f>ROUND(I160*H160,2)</f>
        <v>0</v>
      </c>
      <c r="BL160" s="16" t="s">
        <v>127</v>
      </c>
      <c r="BM160" s="197" t="s">
        <v>362</v>
      </c>
    </row>
    <row r="161" s="2" customFormat="1" ht="90" customHeight="1">
      <c r="A161" s="37"/>
      <c r="B161" s="38"/>
      <c r="C161" s="185" t="s">
        <v>363</v>
      </c>
      <c r="D161" s="185" t="s">
        <v>123</v>
      </c>
      <c r="E161" s="186" t="s">
        <v>364</v>
      </c>
      <c r="F161" s="187" t="s">
        <v>365</v>
      </c>
      <c r="G161" s="188" t="s">
        <v>219</v>
      </c>
      <c r="H161" s="189">
        <v>0.059999999999999998</v>
      </c>
      <c r="I161" s="190"/>
      <c r="J161" s="191">
        <f>ROUND(I161*H161,2)</f>
        <v>0</v>
      </c>
      <c r="K161" s="192"/>
      <c r="L161" s="43"/>
      <c r="M161" s="193" t="s">
        <v>19</v>
      </c>
      <c r="N161" s="194" t="s">
        <v>41</v>
      </c>
      <c r="O161" s="83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7" t="s">
        <v>127</v>
      </c>
      <c r="AT161" s="197" t="s">
        <v>123</v>
      </c>
      <c r="AU161" s="197" t="s">
        <v>70</v>
      </c>
      <c r="AY161" s="16" t="s">
        <v>128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6" t="s">
        <v>14</v>
      </c>
      <c r="BK161" s="198">
        <f>ROUND(I161*H161,2)</f>
        <v>0</v>
      </c>
      <c r="BL161" s="16" t="s">
        <v>127</v>
      </c>
      <c r="BM161" s="197" t="s">
        <v>366</v>
      </c>
    </row>
    <row r="162" s="2" customFormat="1" ht="90" customHeight="1">
      <c r="A162" s="37"/>
      <c r="B162" s="38"/>
      <c r="C162" s="185" t="s">
        <v>367</v>
      </c>
      <c r="D162" s="185" t="s">
        <v>123</v>
      </c>
      <c r="E162" s="186" t="s">
        <v>368</v>
      </c>
      <c r="F162" s="187" t="s">
        <v>369</v>
      </c>
      <c r="G162" s="188" t="s">
        <v>219</v>
      </c>
      <c r="H162" s="189">
        <v>0.20000000000000001</v>
      </c>
      <c r="I162" s="190"/>
      <c r="J162" s="191">
        <f>ROUND(I162*H162,2)</f>
        <v>0</v>
      </c>
      <c r="K162" s="192"/>
      <c r="L162" s="43"/>
      <c r="M162" s="193" t="s">
        <v>19</v>
      </c>
      <c r="N162" s="194" t="s">
        <v>41</v>
      </c>
      <c r="O162" s="83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7" t="s">
        <v>127</v>
      </c>
      <c r="AT162" s="197" t="s">
        <v>123</v>
      </c>
      <c r="AU162" s="197" t="s">
        <v>70</v>
      </c>
      <c r="AY162" s="16" t="s">
        <v>128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6" t="s">
        <v>14</v>
      </c>
      <c r="BK162" s="198">
        <f>ROUND(I162*H162,2)</f>
        <v>0</v>
      </c>
      <c r="BL162" s="16" t="s">
        <v>127</v>
      </c>
      <c r="BM162" s="197" t="s">
        <v>370</v>
      </c>
    </row>
    <row r="163" s="2" customFormat="1" ht="90" customHeight="1">
      <c r="A163" s="37"/>
      <c r="B163" s="38"/>
      <c r="C163" s="185" t="s">
        <v>371</v>
      </c>
      <c r="D163" s="185" t="s">
        <v>123</v>
      </c>
      <c r="E163" s="186" t="s">
        <v>372</v>
      </c>
      <c r="F163" s="187" t="s">
        <v>373</v>
      </c>
      <c r="G163" s="188" t="s">
        <v>219</v>
      </c>
      <c r="H163" s="189">
        <v>0.20000000000000001</v>
      </c>
      <c r="I163" s="190"/>
      <c r="J163" s="191">
        <f>ROUND(I163*H163,2)</f>
        <v>0</v>
      </c>
      <c r="K163" s="192"/>
      <c r="L163" s="43"/>
      <c r="M163" s="193" t="s">
        <v>19</v>
      </c>
      <c r="N163" s="194" t="s">
        <v>41</v>
      </c>
      <c r="O163" s="83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7" t="s">
        <v>127</v>
      </c>
      <c r="AT163" s="197" t="s">
        <v>123</v>
      </c>
      <c r="AU163" s="197" t="s">
        <v>70</v>
      </c>
      <c r="AY163" s="16" t="s">
        <v>128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6" t="s">
        <v>14</v>
      </c>
      <c r="BK163" s="198">
        <f>ROUND(I163*H163,2)</f>
        <v>0</v>
      </c>
      <c r="BL163" s="16" t="s">
        <v>127</v>
      </c>
      <c r="BM163" s="197" t="s">
        <v>374</v>
      </c>
    </row>
    <row r="164" s="2" customFormat="1" ht="90" customHeight="1">
      <c r="A164" s="37"/>
      <c r="B164" s="38"/>
      <c r="C164" s="185" t="s">
        <v>375</v>
      </c>
      <c r="D164" s="185" t="s">
        <v>123</v>
      </c>
      <c r="E164" s="186" t="s">
        <v>376</v>
      </c>
      <c r="F164" s="187" t="s">
        <v>377</v>
      </c>
      <c r="G164" s="188" t="s">
        <v>219</v>
      </c>
      <c r="H164" s="189">
        <v>0.059999999999999998</v>
      </c>
      <c r="I164" s="190"/>
      <c r="J164" s="191">
        <f>ROUND(I164*H164,2)</f>
        <v>0</v>
      </c>
      <c r="K164" s="192"/>
      <c r="L164" s="43"/>
      <c r="M164" s="193" t="s">
        <v>19</v>
      </c>
      <c r="N164" s="194" t="s">
        <v>41</v>
      </c>
      <c r="O164" s="83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7" t="s">
        <v>127</v>
      </c>
      <c r="AT164" s="197" t="s">
        <v>123</v>
      </c>
      <c r="AU164" s="197" t="s">
        <v>70</v>
      </c>
      <c r="AY164" s="16" t="s">
        <v>128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6" t="s">
        <v>14</v>
      </c>
      <c r="BK164" s="198">
        <f>ROUND(I164*H164,2)</f>
        <v>0</v>
      </c>
      <c r="BL164" s="16" t="s">
        <v>127</v>
      </c>
      <c r="BM164" s="197" t="s">
        <v>378</v>
      </c>
    </row>
    <row r="165" s="2" customFormat="1" ht="90" customHeight="1">
      <c r="A165" s="37"/>
      <c r="B165" s="38"/>
      <c r="C165" s="185" t="s">
        <v>379</v>
      </c>
      <c r="D165" s="185" t="s">
        <v>123</v>
      </c>
      <c r="E165" s="186" t="s">
        <v>380</v>
      </c>
      <c r="F165" s="187" t="s">
        <v>381</v>
      </c>
      <c r="G165" s="188" t="s">
        <v>219</v>
      </c>
      <c r="H165" s="189">
        <v>0.14999999999999999</v>
      </c>
      <c r="I165" s="190"/>
      <c r="J165" s="191">
        <f>ROUND(I165*H165,2)</f>
        <v>0</v>
      </c>
      <c r="K165" s="192"/>
      <c r="L165" s="43"/>
      <c r="M165" s="193" t="s">
        <v>19</v>
      </c>
      <c r="N165" s="194" t="s">
        <v>41</v>
      </c>
      <c r="O165" s="83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7" t="s">
        <v>127</v>
      </c>
      <c r="AT165" s="197" t="s">
        <v>123</v>
      </c>
      <c r="AU165" s="197" t="s">
        <v>70</v>
      </c>
      <c r="AY165" s="16" t="s">
        <v>128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6" t="s">
        <v>14</v>
      </c>
      <c r="BK165" s="198">
        <f>ROUND(I165*H165,2)</f>
        <v>0</v>
      </c>
      <c r="BL165" s="16" t="s">
        <v>127</v>
      </c>
      <c r="BM165" s="197" t="s">
        <v>382</v>
      </c>
    </row>
    <row r="166" s="2" customFormat="1" ht="90" customHeight="1">
      <c r="A166" s="37"/>
      <c r="B166" s="38"/>
      <c r="C166" s="185" t="s">
        <v>383</v>
      </c>
      <c r="D166" s="185" t="s">
        <v>123</v>
      </c>
      <c r="E166" s="186" t="s">
        <v>384</v>
      </c>
      <c r="F166" s="187" t="s">
        <v>385</v>
      </c>
      <c r="G166" s="188" t="s">
        <v>219</v>
      </c>
      <c r="H166" s="189">
        <v>0.40000000000000002</v>
      </c>
      <c r="I166" s="190"/>
      <c r="J166" s="191">
        <f>ROUND(I166*H166,2)</f>
        <v>0</v>
      </c>
      <c r="K166" s="192"/>
      <c r="L166" s="43"/>
      <c r="M166" s="193" t="s">
        <v>19</v>
      </c>
      <c r="N166" s="194" t="s">
        <v>41</v>
      </c>
      <c r="O166" s="83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7" t="s">
        <v>127</v>
      </c>
      <c r="AT166" s="197" t="s">
        <v>123</v>
      </c>
      <c r="AU166" s="197" t="s">
        <v>70</v>
      </c>
      <c r="AY166" s="16" t="s">
        <v>128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6" t="s">
        <v>14</v>
      </c>
      <c r="BK166" s="198">
        <f>ROUND(I166*H166,2)</f>
        <v>0</v>
      </c>
      <c r="BL166" s="16" t="s">
        <v>127</v>
      </c>
      <c r="BM166" s="197" t="s">
        <v>386</v>
      </c>
    </row>
    <row r="167" s="2" customFormat="1" ht="90" customHeight="1">
      <c r="A167" s="37"/>
      <c r="B167" s="38"/>
      <c r="C167" s="185" t="s">
        <v>387</v>
      </c>
      <c r="D167" s="185" t="s">
        <v>123</v>
      </c>
      <c r="E167" s="186" t="s">
        <v>388</v>
      </c>
      <c r="F167" s="187" t="s">
        <v>389</v>
      </c>
      <c r="G167" s="188" t="s">
        <v>219</v>
      </c>
      <c r="H167" s="189">
        <v>0.40000000000000002</v>
      </c>
      <c r="I167" s="190"/>
      <c r="J167" s="191">
        <f>ROUND(I167*H167,2)</f>
        <v>0</v>
      </c>
      <c r="K167" s="192"/>
      <c r="L167" s="43"/>
      <c r="M167" s="193" t="s">
        <v>19</v>
      </c>
      <c r="N167" s="194" t="s">
        <v>41</v>
      </c>
      <c r="O167" s="83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7" t="s">
        <v>127</v>
      </c>
      <c r="AT167" s="197" t="s">
        <v>123</v>
      </c>
      <c r="AU167" s="197" t="s">
        <v>70</v>
      </c>
      <c r="AY167" s="16" t="s">
        <v>128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6" t="s">
        <v>14</v>
      </c>
      <c r="BK167" s="198">
        <f>ROUND(I167*H167,2)</f>
        <v>0</v>
      </c>
      <c r="BL167" s="16" t="s">
        <v>127</v>
      </c>
      <c r="BM167" s="197" t="s">
        <v>390</v>
      </c>
    </row>
    <row r="168" s="2" customFormat="1" ht="90" customHeight="1">
      <c r="A168" s="37"/>
      <c r="B168" s="38"/>
      <c r="C168" s="185" t="s">
        <v>391</v>
      </c>
      <c r="D168" s="185" t="s">
        <v>123</v>
      </c>
      <c r="E168" s="186" t="s">
        <v>392</v>
      </c>
      <c r="F168" s="187" t="s">
        <v>393</v>
      </c>
      <c r="G168" s="188" t="s">
        <v>219</v>
      </c>
      <c r="H168" s="189">
        <v>0.10000000000000001</v>
      </c>
      <c r="I168" s="190"/>
      <c r="J168" s="191">
        <f>ROUND(I168*H168,2)</f>
        <v>0</v>
      </c>
      <c r="K168" s="192"/>
      <c r="L168" s="43"/>
      <c r="M168" s="193" t="s">
        <v>19</v>
      </c>
      <c r="N168" s="194" t="s">
        <v>41</v>
      </c>
      <c r="O168" s="83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7" t="s">
        <v>127</v>
      </c>
      <c r="AT168" s="197" t="s">
        <v>123</v>
      </c>
      <c r="AU168" s="197" t="s">
        <v>70</v>
      </c>
      <c r="AY168" s="16" t="s">
        <v>128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6" t="s">
        <v>14</v>
      </c>
      <c r="BK168" s="198">
        <f>ROUND(I168*H168,2)</f>
        <v>0</v>
      </c>
      <c r="BL168" s="16" t="s">
        <v>127</v>
      </c>
      <c r="BM168" s="197" t="s">
        <v>394</v>
      </c>
    </row>
    <row r="169" s="2" customFormat="1" ht="90" customHeight="1">
      <c r="A169" s="37"/>
      <c r="B169" s="38"/>
      <c r="C169" s="185" t="s">
        <v>395</v>
      </c>
      <c r="D169" s="185" t="s">
        <v>123</v>
      </c>
      <c r="E169" s="186" t="s">
        <v>396</v>
      </c>
      <c r="F169" s="187" t="s">
        <v>397</v>
      </c>
      <c r="G169" s="188" t="s">
        <v>219</v>
      </c>
      <c r="H169" s="189">
        <v>0.01</v>
      </c>
      <c r="I169" s="190"/>
      <c r="J169" s="191">
        <f>ROUND(I169*H169,2)</f>
        <v>0</v>
      </c>
      <c r="K169" s="192"/>
      <c r="L169" s="43"/>
      <c r="M169" s="193" t="s">
        <v>19</v>
      </c>
      <c r="N169" s="194" t="s">
        <v>41</v>
      </c>
      <c r="O169" s="83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97" t="s">
        <v>127</v>
      </c>
      <c r="AT169" s="197" t="s">
        <v>123</v>
      </c>
      <c r="AU169" s="197" t="s">
        <v>70</v>
      </c>
      <c r="AY169" s="16" t="s">
        <v>128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6" t="s">
        <v>14</v>
      </c>
      <c r="BK169" s="198">
        <f>ROUND(I169*H169,2)</f>
        <v>0</v>
      </c>
      <c r="BL169" s="16" t="s">
        <v>127</v>
      </c>
      <c r="BM169" s="197" t="s">
        <v>398</v>
      </c>
    </row>
    <row r="170" s="2" customFormat="1" ht="37.8" customHeight="1">
      <c r="A170" s="37"/>
      <c r="B170" s="38"/>
      <c r="C170" s="185" t="s">
        <v>399</v>
      </c>
      <c r="D170" s="185" t="s">
        <v>123</v>
      </c>
      <c r="E170" s="186" t="s">
        <v>400</v>
      </c>
      <c r="F170" s="187" t="s">
        <v>401</v>
      </c>
      <c r="G170" s="188" t="s">
        <v>170</v>
      </c>
      <c r="H170" s="189">
        <v>300</v>
      </c>
      <c r="I170" s="190"/>
      <c r="J170" s="191">
        <f>ROUND(I170*H170,2)</f>
        <v>0</v>
      </c>
      <c r="K170" s="192"/>
      <c r="L170" s="43"/>
      <c r="M170" s="193" t="s">
        <v>19</v>
      </c>
      <c r="N170" s="194" t="s">
        <v>41</v>
      </c>
      <c r="O170" s="83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7" t="s">
        <v>127</v>
      </c>
      <c r="AT170" s="197" t="s">
        <v>123</v>
      </c>
      <c r="AU170" s="197" t="s">
        <v>70</v>
      </c>
      <c r="AY170" s="16" t="s">
        <v>128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6" t="s">
        <v>14</v>
      </c>
      <c r="BK170" s="198">
        <f>ROUND(I170*H170,2)</f>
        <v>0</v>
      </c>
      <c r="BL170" s="16" t="s">
        <v>127</v>
      </c>
      <c r="BM170" s="197" t="s">
        <v>402</v>
      </c>
    </row>
    <row r="171" s="2" customFormat="1" ht="66.75" customHeight="1">
      <c r="A171" s="37"/>
      <c r="B171" s="38"/>
      <c r="C171" s="185" t="s">
        <v>403</v>
      </c>
      <c r="D171" s="185" t="s">
        <v>123</v>
      </c>
      <c r="E171" s="186" t="s">
        <v>404</v>
      </c>
      <c r="F171" s="187" t="s">
        <v>405</v>
      </c>
      <c r="G171" s="188" t="s">
        <v>170</v>
      </c>
      <c r="H171" s="189">
        <v>300</v>
      </c>
      <c r="I171" s="190"/>
      <c r="J171" s="191">
        <f>ROUND(I171*H171,2)</f>
        <v>0</v>
      </c>
      <c r="K171" s="192"/>
      <c r="L171" s="43"/>
      <c r="M171" s="193" t="s">
        <v>19</v>
      </c>
      <c r="N171" s="194" t="s">
        <v>41</v>
      </c>
      <c r="O171" s="83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7" t="s">
        <v>127</v>
      </c>
      <c r="AT171" s="197" t="s">
        <v>123</v>
      </c>
      <c r="AU171" s="197" t="s">
        <v>70</v>
      </c>
      <c r="AY171" s="16" t="s">
        <v>128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6" t="s">
        <v>14</v>
      </c>
      <c r="BK171" s="198">
        <f>ROUND(I171*H171,2)</f>
        <v>0</v>
      </c>
      <c r="BL171" s="16" t="s">
        <v>127</v>
      </c>
      <c r="BM171" s="197" t="s">
        <v>406</v>
      </c>
    </row>
    <row r="172" s="2" customFormat="1" ht="66.75" customHeight="1">
      <c r="A172" s="37"/>
      <c r="B172" s="38"/>
      <c r="C172" s="185" t="s">
        <v>407</v>
      </c>
      <c r="D172" s="185" t="s">
        <v>123</v>
      </c>
      <c r="E172" s="186" t="s">
        <v>408</v>
      </c>
      <c r="F172" s="187" t="s">
        <v>409</v>
      </c>
      <c r="G172" s="188" t="s">
        <v>183</v>
      </c>
      <c r="H172" s="189">
        <v>200</v>
      </c>
      <c r="I172" s="190"/>
      <c r="J172" s="191">
        <f>ROUND(I172*H172,2)</f>
        <v>0</v>
      </c>
      <c r="K172" s="192"/>
      <c r="L172" s="43"/>
      <c r="M172" s="193" t="s">
        <v>19</v>
      </c>
      <c r="N172" s="194" t="s">
        <v>41</v>
      </c>
      <c r="O172" s="83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7" t="s">
        <v>127</v>
      </c>
      <c r="AT172" s="197" t="s">
        <v>123</v>
      </c>
      <c r="AU172" s="197" t="s">
        <v>70</v>
      </c>
      <c r="AY172" s="16" t="s">
        <v>128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6" t="s">
        <v>14</v>
      </c>
      <c r="BK172" s="198">
        <f>ROUND(I172*H172,2)</f>
        <v>0</v>
      </c>
      <c r="BL172" s="16" t="s">
        <v>127</v>
      </c>
      <c r="BM172" s="197" t="s">
        <v>410</v>
      </c>
    </row>
    <row r="173" s="2" customFormat="1" ht="66.75" customHeight="1">
      <c r="A173" s="37"/>
      <c r="B173" s="38"/>
      <c r="C173" s="185" t="s">
        <v>411</v>
      </c>
      <c r="D173" s="185" t="s">
        <v>123</v>
      </c>
      <c r="E173" s="186" t="s">
        <v>412</v>
      </c>
      <c r="F173" s="187" t="s">
        <v>413</v>
      </c>
      <c r="G173" s="188" t="s">
        <v>183</v>
      </c>
      <c r="H173" s="189">
        <v>200</v>
      </c>
      <c r="I173" s="190"/>
      <c r="J173" s="191">
        <f>ROUND(I173*H173,2)</f>
        <v>0</v>
      </c>
      <c r="K173" s="192"/>
      <c r="L173" s="43"/>
      <c r="M173" s="193" t="s">
        <v>19</v>
      </c>
      <c r="N173" s="194" t="s">
        <v>41</v>
      </c>
      <c r="O173" s="83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97" t="s">
        <v>127</v>
      </c>
      <c r="AT173" s="197" t="s">
        <v>123</v>
      </c>
      <c r="AU173" s="197" t="s">
        <v>70</v>
      </c>
      <c r="AY173" s="16" t="s">
        <v>128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6" t="s">
        <v>14</v>
      </c>
      <c r="BK173" s="198">
        <f>ROUND(I173*H173,2)</f>
        <v>0</v>
      </c>
      <c r="BL173" s="16" t="s">
        <v>127</v>
      </c>
      <c r="BM173" s="197" t="s">
        <v>414</v>
      </c>
    </row>
    <row r="174" s="2" customFormat="1" ht="66.75" customHeight="1">
      <c r="A174" s="37"/>
      <c r="B174" s="38"/>
      <c r="C174" s="185" t="s">
        <v>415</v>
      </c>
      <c r="D174" s="185" t="s">
        <v>123</v>
      </c>
      <c r="E174" s="186" t="s">
        <v>416</v>
      </c>
      <c r="F174" s="187" t="s">
        <v>417</v>
      </c>
      <c r="G174" s="188" t="s">
        <v>183</v>
      </c>
      <c r="H174" s="189">
        <v>100</v>
      </c>
      <c r="I174" s="190"/>
      <c r="J174" s="191">
        <f>ROUND(I174*H174,2)</f>
        <v>0</v>
      </c>
      <c r="K174" s="192"/>
      <c r="L174" s="43"/>
      <c r="M174" s="193" t="s">
        <v>19</v>
      </c>
      <c r="N174" s="194" t="s">
        <v>41</v>
      </c>
      <c r="O174" s="83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7" t="s">
        <v>127</v>
      </c>
      <c r="AT174" s="197" t="s">
        <v>123</v>
      </c>
      <c r="AU174" s="197" t="s">
        <v>70</v>
      </c>
      <c r="AY174" s="16" t="s">
        <v>128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6" t="s">
        <v>14</v>
      </c>
      <c r="BK174" s="198">
        <f>ROUND(I174*H174,2)</f>
        <v>0</v>
      </c>
      <c r="BL174" s="16" t="s">
        <v>127</v>
      </c>
      <c r="BM174" s="197" t="s">
        <v>418</v>
      </c>
    </row>
    <row r="175" s="2" customFormat="1" ht="66.75" customHeight="1">
      <c r="A175" s="37"/>
      <c r="B175" s="38"/>
      <c r="C175" s="185" t="s">
        <v>419</v>
      </c>
      <c r="D175" s="185" t="s">
        <v>123</v>
      </c>
      <c r="E175" s="186" t="s">
        <v>420</v>
      </c>
      <c r="F175" s="187" t="s">
        <v>421</v>
      </c>
      <c r="G175" s="188" t="s">
        <v>183</v>
      </c>
      <c r="H175" s="189">
        <v>100</v>
      </c>
      <c r="I175" s="190"/>
      <c r="J175" s="191">
        <f>ROUND(I175*H175,2)</f>
        <v>0</v>
      </c>
      <c r="K175" s="192"/>
      <c r="L175" s="43"/>
      <c r="M175" s="193" t="s">
        <v>19</v>
      </c>
      <c r="N175" s="194" t="s">
        <v>41</v>
      </c>
      <c r="O175" s="83"/>
      <c r="P175" s="195">
        <f>O175*H175</f>
        <v>0</v>
      </c>
      <c r="Q175" s="195">
        <v>0</v>
      </c>
      <c r="R175" s="195">
        <f>Q175*H175</f>
        <v>0</v>
      </c>
      <c r="S175" s="195">
        <v>0</v>
      </c>
      <c r="T175" s="19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7" t="s">
        <v>127</v>
      </c>
      <c r="AT175" s="197" t="s">
        <v>123</v>
      </c>
      <c r="AU175" s="197" t="s">
        <v>70</v>
      </c>
      <c r="AY175" s="16" t="s">
        <v>128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6" t="s">
        <v>14</v>
      </c>
      <c r="BK175" s="198">
        <f>ROUND(I175*H175,2)</f>
        <v>0</v>
      </c>
      <c r="BL175" s="16" t="s">
        <v>127</v>
      </c>
      <c r="BM175" s="197" t="s">
        <v>422</v>
      </c>
    </row>
    <row r="176" s="2" customFormat="1" ht="37.8" customHeight="1">
      <c r="A176" s="37"/>
      <c r="B176" s="38"/>
      <c r="C176" s="185" t="s">
        <v>423</v>
      </c>
      <c r="D176" s="185" t="s">
        <v>123</v>
      </c>
      <c r="E176" s="186" t="s">
        <v>424</v>
      </c>
      <c r="F176" s="187" t="s">
        <v>425</v>
      </c>
      <c r="G176" s="188" t="s">
        <v>426</v>
      </c>
      <c r="H176" s="189">
        <v>1500</v>
      </c>
      <c r="I176" s="190"/>
      <c r="J176" s="191">
        <f>ROUND(I176*H176,2)</f>
        <v>0</v>
      </c>
      <c r="K176" s="192"/>
      <c r="L176" s="43"/>
      <c r="M176" s="193" t="s">
        <v>19</v>
      </c>
      <c r="N176" s="194" t="s">
        <v>41</v>
      </c>
      <c r="O176" s="83"/>
      <c r="P176" s="195">
        <f>O176*H176</f>
        <v>0</v>
      </c>
      <c r="Q176" s="195">
        <v>0</v>
      </c>
      <c r="R176" s="195">
        <f>Q176*H176</f>
        <v>0</v>
      </c>
      <c r="S176" s="195">
        <v>0</v>
      </c>
      <c r="T176" s="196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97" t="s">
        <v>127</v>
      </c>
      <c r="AT176" s="197" t="s">
        <v>123</v>
      </c>
      <c r="AU176" s="197" t="s">
        <v>70</v>
      </c>
      <c r="AY176" s="16" t="s">
        <v>128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6" t="s">
        <v>14</v>
      </c>
      <c r="BK176" s="198">
        <f>ROUND(I176*H176,2)</f>
        <v>0</v>
      </c>
      <c r="BL176" s="16" t="s">
        <v>127</v>
      </c>
      <c r="BM176" s="197" t="s">
        <v>427</v>
      </c>
    </row>
    <row r="177" s="2" customFormat="1">
      <c r="A177" s="37"/>
      <c r="B177" s="38"/>
      <c r="C177" s="39"/>
      <c r="D177" s="199" t="s">
        <v>157</v>
      </c>
      <c r="E177" s="39"/>
      <c r="F177" s="200" t="s">
        <v>428</v>
      </c>
      <c r="G177" s="39"/>
      <c r="H177" s="39"/>
      <c r="I177" s="201"/>
      <c r="J177" s="39"/>
      <c r="K177" s="39"/>
      <c r="L177" s="43"/>
      <c r="M177" s="202"/>
      <c r="N177" s="203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157</v>
      </c>
      <c r="AU177" s="16" t="s">
        <v>70</v>
      </c>
    </row>
    <row r="178" s="2" customFormat="1" ht="37.8" customHeight="1">
      <c r="A178" s="37"/>
      <c r="B178" s="38"/>
      <c r="C178" s="185" t="s">
        <v>429</v>
      </c>
      <c r="D178" s="185" t="s">
        <v>123</v>
      </c>
      <c r="E178" s="186" t="s">
        <v>430</v>
      </c>
      <c r="F178" s="187" t="s">
        <v>431</v>
      </c>
      <c r="G178" s="188" t="s">
        <v>426</v>
      </c>
      <c r="H178" s="189">
        <v>2000</v>
      </c>
      <c r="I178" s="190"/>
      <c r="J178" s="191">
        <f>ROUND(I178*H178,2)</f>
        <v>0</v>
      </c>
      <c r="K178" s="192"/>
      <c r="L178" s="43"/>
      <c r="M178" s="193" t="s">
        <v>19</v>
      </c>
      <c r="N178" s="194" t="s">
        <v>41</v>
      </c>
      <c r="O178" s="83"/>
      <c r="P178" s="195">
        <f>O178*H178</f>
        <v>0</v>
      </c>
      <c r="Q178" s="195">
        <v>0</v>
      </c>
      <c r="R178" s="195">
        <f>Q178*H178</f>
        <v>0</v>
      </c>
      <c r="S178" s="195">
        <v>0</v>
      </c>
      <c r="T178" s="196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97" t="s">
        <v>127</v>
      </c>
      <c r="AT178" s="197" t="s">
        <v>123</v>
      </c>
      <c r="AU178" s="197" t="s">
        <v>70</v>
      </c>
      <c r="AY178" s="16" t="s">
        <v>128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16" t="s">
        <v>14</v>
      </c>
      <c r="BK178" s="198">
        <f>ROUND(I178*H178,2)</f>
        <v>0</v>
      </c>
      <c r="BL178" s="16" t="s">
        <v>127</v>
      </c>
      <c r="BM178" s="197" t="s">
        <v>432</v>
      </c>
    </row>
    <row r="179" s="2" customFormat="1">
      <c r="A179" s="37"/>
      <c r="B179" s="38"/>
      <c r="C179" s="39"/>
      <c r="D179" s="199" t="s">
        <v>157</v>
      </c>
      <c r="E179" s="39"/>
      <c r="F179" s="200" t="s">
        <v>428</v>
      </c>
      <c r="G179" s="39"/>
      <c r="H179" s="39"/>
      <c r="I179" s="201"/>
      <c r="J179" s="39"/>
      <c r="K179" s="39"/>
      <c r="L179" s="43"/>
      <c r="M179" s="202"/>
      <c r="N179" s="203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157</v>
      </c>
      <c r="AU179" s="16" t="s">
        <v>70</v>
      </c>
    </row>
    <row r="180" s="2" customFormat="1" ht="37.8" customHeight="1">
      <c r="A180" s="37"/>
      <c r="B180" s="38"/>
      <c r="C180" s="185" t="s">
        <v>433</v>
      </c>
      <c r="D180" s="185" t="s">
        <v>123</v>
      </c>
      <c r="E180" s="186" t="s">
        <v>434</v>
      </c>
      <c r="F180" s="187" t="s">
        <v>435</v>
      </c>
      <c r="G180" s="188" t="s">
        <v>426</v>
      </c>
      <c r="H180" s="189">
        <v>200</v>
      </c>
      <c r="I180" s="190"/>
      <c r="J180" s="191">
        <f>ROUND(I180*H180,2)</f>
        <v>0</v>
      </c>
      <c r="K180" s="192"/>
      <c r="L180" s="43"/>
      <c r="M180" s="193" t="s">
        <v>19</v>
      </c>
      <c r="N180" s="194" t="s">
        <v>41</v>
      </c>
      <c r="O180" s="83"/>
      <c r="P180" s="195">
        <f>O180*H180</f>
        <v>0</v>
      </c>
      <c r="Q180" s="195">
        <v>0</v>
      </c>
      <c r="R180" s="195">
        <f>Q180*H180</f>
        <v>0</v>
      </c>
      <c r="S180" s="195">
        <v>0</v>
      </c>
      <c r="T180" s="196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97" t="s">
        <v>127</v>
      </c>
      <c r="AT180" s="197" t="s">
        <v>123</v>
      </c>
      <c r="AU180" s="197" t="s">
        <v>70</v>
      </c>
      <c r="AY180" s="16" t="s">
        <v>128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16" t="s">
        <v>14</v>
      </c>
      <c r="BK180" s="198">
        <f>ROUND(I180*H180,2)</f>
        <v>0</v>
      </c>
      <c r="BL180" s="16" t="s">
        <v>127</v>
      </c>
      <c r="BM180" s="197" t="s">
        <v>436</v>
      </c>
    </row>
    <row r="181" s="2" customFormat="1">
      <c r="A181" s="37"/>
      <c r="B181" s="38"/>
      <c r="C181" s="39"/>
      <c r="D181" s="199" t="s">
        <v>157</v>
      </c>
      <c r="E181" s="39"/>
      <c r="F181" s="200" t="s">
        <v>437</v>
      </c>
      <c r="G181" s="39"/>
      <c r="H181" s="39"/>
      <c r="I181" s="201"/>
      <c r="J181" s="39"/>
      <c r="K181" s="39"/>
      <c r="L181" s="43"/>
      <c r="M181" s="202"/>
      <c r="N181" s="203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157</v>
      </c>
      <c r="AU181" s="16" t="s">
        <v>70</v>
      </c>
    </row>
    <row r="182" s="2" customFormat="1" ht="37.8" customHeight="1">
      <c r="A182" s="37"/>
      <c r="B182" s="38"/>
      <c r="C182" s="185" t="s">
        <v>438</v>
      </c>
      <c r="D182" s="185" t="s">
        <v>123</v>
      </c>
      <c r="E182" s="186" t="s">
        <v>439</v>
      </c>
      <c r="F182" s="187" t="s">
        <v>440</v>
      </c>
      <c r="G182" s="188" t="s">
        <v>426</v>
      </c>
      <c r="H182" s="189">
        <v>400</v>
      </c>
      <c r="I182" s="190"/>
      <c r="J182" s="191">
        <f>ROUND(I182*H182,2)</f>
        <v>0</v>
      </c>
      <c r="K182" s="192"/>
      <c r="L182" s="43"/>
      <c r="M182" s="193" t="s">
        <v>19</v>
      </c>
      <c r="N182" s="194" t="s">
        <v>41</v>
      </c>
      <c r="O182" s="83"/>
      <c r="P182" s="195">
        <f>O182*H182</f>
        <v>0</v>
      </c>
      <c r="Q182" s="195">
        <v>0</v>
      </c>
      <c r="R182" s="195">
        <f>Q182*H182</f>
        <v>0</v>
      </c>
      <c r="S182" s="195">
        <v>0</v>
      </c>
      <c r="T182" s="196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97" t="s">
        <v>127</v>
      </c>
      <c r="AT182" s="197" t="s">
        <v>123</v>
      </c>
      <c r="AU182" s="197" t="s">
        <v>70</v>
      </c>
      <c r="AY182" s="16" t="s">
        <v>128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16" t="s">
        <v>14</v>
      </c>
      <c r="BK182" s="198">
        <f>ROUND(I182*H182,2)</f>
        <v>0</v>
      </c>
      <c r="BL182" s="16" t="s">
        <v>127</v>
      </c>
      <c r="BM182" s="197" t="s">
        <v>441</v>
      </c>
    </row>
    <row r="183" s="2" customFormat="1">
      <c r="A183" s="37"/>
      <c r="B183" s="38"/>
      <c r="C183" s="39"/>
      <c r="D183" s="199" t="s">
        <v>157</v>
      </c>
      <c r="E183" s="39"/>
      <c r="F183" s="200" t="s">
        <v>437</v>
      </c>
      <c r="G183" s="39"/>
      <c r="H183" s="39"/>
      <c r="I183" s="201"/>
      <c r="J183" s="39"/>
      <c r="K183" s="39"/>
      <c r="L183" s="43"/>
      <c r="M183" s="202"/>
      <c r="N183" s="203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157</v>
      </c>
      <c r="AU183" s="16" t="s">
        <v>70</v>
      </c>
    </row>
    <row r="184" s="2" customFormat="1" ht="37.8" customHeight="1">
      <c r="A184" s="37"/>
      <c r="B184" s="38"/>
      <c r="C184" s="185" t="s">
        <v>442</v>
      </c>
      <c r="D184" s="185" t="s">
        <v>123</v>
      </c>
      <c r="E184" s="186" t="s">
        <v>443</v>
      </c>
      <c r="F184" s="187" t="s">
        <v>444</v>
      </c>
      <c r="G184" s="188" t="s">
        <v>219</v>
      </c>
      <c r="H184" s="189">
        <v>0.20000000000000001</v>
      </c>
      <c r="I184" s="190"/>
      <c r="J184" s="191">
        <f>ROUND(I184*H184,2)</f>
        <v>0</v>
      </c>
      <c r="K184" s="192"/>
      <c r="L184" s="43"/>
      <c r="M184" s="193" t="s">
        <v>19</v>
      </c>
      <c r="N184" s="194" t="s">
        <v>41</v>
      </c>
      <c r="O184" s="83"/>
      <c r="P184" s="195">
        <f>O184*H184</f>
        <v>0</v>
      </c>
      <c r="Q184" s="195">
        <v>0</v>
      </c>
      <c r="R184" s="195">
        <f>Q184*H184</f>
        <v>0</v>
      </c>
      <c r="S184" s="195">
        <v>0</v>
      </c>
      <c r="T184" s="196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97" t="s">
        <v>127</v>
      </c>
      <c r="AT184" s="197" t="s">
        <v>123</v>
      </c>
      <c r="AU184" s="197" t="s">
        <v>70</v>
      </c>
      <c r="AY184" s="16" t="s">
        <v>128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16" t="s">
        <v>14</v>
      </c>
      <c r="BK184" s="198">
        <f>ROUND(I184*H184,2)</f>
        <v>0</v>
      </c>
      <c r="BL184" s="16" t="s">
        <v>127</v>
      </c>
      <c r="BM184" s="197" t="s">
        <v>445</v>
      </c>
    </row>
    <row r="185" s="2" customFormat="1">
      <c r="A185" s="37"/>
      <c r="B185" s="38"/>
      <c r="C185" s="39"/>
      <c r="D185" s="199" t="s">
        <v>157</v>
      </c>
      <c r="E185" s="39"/>
      <c r="F185" s="200" t="s">
        <v>446</v>
      </c>
      <c r="G185" s="39"/>
      <c r="H185" s="39"/>
      <c r="I185" s="201"/>
      <c r="J185" s="39"/>
      <c r="K185" s="39"/>
      <c r="L185" s="43"/>
      <c r="M185" s="202"/>
      <c r="N185" s="203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157</v>
      </c>
      <c r="AU185" s="16" t="s">
        <v>70</v>
      </c>
    </row>
    <row r="186" s="2" customFormat="1" ht="37.8" customHeight="1">
      <c r="A186" s="37"/>
      <c r="B186" s="38"/>
      <c r="C186" s="185" t="s">
        <v>447</v>
      </c>
      <c r="D186" s="185" t="s">
        <v>123</v>
      </c>
      <c r="E186" s="186" t="s">
        <v>448</v>
      </c>
      <c r="F186" s="187" t="s">
        <v>449</v>
      </c>
      <c r="G186" s="188" t="s">
        <v>219</v>
      </c>
      <c r="H186" s="189">
        <v>0.20000000000000001</v>
      </c>
      <c r="I186" s="190"/>
      <c r="J186" s="191">
        <f>ROUND(I186*H186,2)</f>
        <v>0</v>
      </c>
      <c r="K186" s="192"/>
      <c r="L186" s="43"/>
      <c r="M186" s="193" t="s">
        <v>19</v>
      </c>
      <c r="N186" s="194" t="s">
        <v>41</v>
      </c>
      <c r="O186" s="83"/>
      <c r="P186" s="195">
        <f>O186*H186</f>
        <v>0</v>
      </c>
      <c r="Q186" s="195">
        <v>0</v>
      </c>
      <c r="R186" s="195">
        <f>Q186*H186</f>
        <v>0</v>
      </c>
      <c r="S186" s="195">
        <v>0</v>
      </c>
      <c r="T186" s="196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97" t="s">
        <v>127</v>
      </c>
      <c r="AT186" s="197" t="s">
        <v>123</v>
      </c>
      <c r="AU186" s="197" t="s">
        <v>70</v>
      </c>
      <c r="AY186" s="16" t="s">
        <v>128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6" t="s">
        <v>14</v>
      </c>
      <c r="BK186" s="198">
        <f>ROUND(I186*H186,2)</f>
        <v>0</v>
      </c>
      <c r="BL186" s="16" t="s">
        <v>127</v>
      </c>
      <c r="BM186" s="197" t="s">
        <v>450</v>
      </c>
    </row>
    <row r="187" s="2" customFormat="1">
      <c r="A187" s="37"/>
      <c r="B187" s="38"/>
      <c r="C187" s="39"/>
      <c r="D187" s="199" t="s">
        <v>157</v>
      </c>
      <c r="E187" s="39"/>
      <c r="F187" s="200" t="s">
        <v>446</v>
      </c>
      <c r="G187" s="39"/>
      <c r="H187" s="39"/>
      <c r="I187" s="201"/>
      <c r="J187" s="39"/>
      <c r="K187" s="39"/>
      <c r="L187" s="43"/>
      <c r="M187" s="202"/>
      <c r="N187" s="203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157</v>
      </c>
      <c r="AU187" s="16" t="s">
        <v>70</v>
      </c>
    </row>
    <row r="188" s="2" customFormat="1" ht="37.8" customHeight="1">
      <c r="A188" s="37"/>
      <c r="B188" s="38"/>
      <c r="C188" s="185" t="s">
        <v>451</v>
      </c>
      <c r="D188" s="185" t="s">
        <v>123</v>
      </c>
      <c r="E188" s="186" t="s">
        <v>452</v>
      </c>
      <c r="F188" s="187" t="s">
        <v>453</v>
      </c>
      <c r="G188" s="188" t="s">
        <v>170</v>
      </c>
      <c r="H188" s="189">
        <v>60</v>
      </c>
      <c r="I188" s="190"/>
      <c r="J188" s="191">
        <f>ROUND(I188*H188,2)</f>
        <v>0</v>
      </c>
      <c r="K188" s="192"/>
      <c r="L188" s="43"/>
      <c r="M188" s="193" t="s">
        <v>19</v>
      </c>
      <c r="N188" s="194" t="s">
        <v>41</v>
      </c>
      <c r="O188" s="83"/>
      <c r="P188" s="195">
        <f>O188*H188</f>
        <v>0</v>
      </c>
      <c r="Q188" s="195">
        <v>0</v>
      </c>
      <c r="R188" s="195">
        <f>Q188*H188</f>
        <v>0</v>
      </c>
      <c r="S188" s="195">
        <v>0</v>
      </c>
      <c r="T188" s="196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97" t="s">
        <v>127</v>
      </c>
      <c r="AT188" s="197" t="s">
        <v>123</v>
      </c>
      <c r="AU188" s="197" t="s">
        <v>70</v>
      </c>
      <c r="AY188" s="16" t="s">
        <v>128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6" t="s">
        <v>14</v>
      </c>
      <c r="BK188" s="198">
        <f>ROUND(I188*H188,2)</f>
        <v>0</v>
      </c>
      <c r="BL188" s="16" t="s">
        <v>127</v>
      </c>
      <c r="BM188" s="197" t="s">
        <v>454</v>
      </c>
    </row>
    <row r="189" s="2" customFormat="1" ht="37.8" customHeight="1">
      <c r="A189" s="37"/>
      <c r="B189" s="38"/>
      <c r="C189" s="185" t="s">
        <v>455</v>
      </c>
      <c r="D189" s="185" t="s">
        <v>123</v>
      </c>
      <c r="E189" s="186" t="s">
        <v>456</v>
      </c>
      <c r="F189" s="187" t="s">
        <v>457</v>
      </c>
      <c r="G189" s="188" t="s">
        <v>170</v>
      </c>
      <c r="H189" s="189">
        <v>60</v>
      </c>
      <c r="I189" s="190"/>
      <c r="J189" s="191">
        <f>ROUND(I189*H189,2)</f>
        <v>0</v>
      </c>
      <c r="K189" s="192"/>
      <c r="L189" s="43"/>
      <c r="M189" s="193" t="s">
        <v>19</v>
      </c>
      <c r="N189" s="194" t="s">
        <v>41</v>
      </c>
      <c r="O189" s="83"/>
      <c r="P189" s="195">
        <f>O189*H189</f>
        <v>0</v>
      </c>
      <c r="Q189" s="195">
        <v>0</v>
      </c>
      <c r="R189" s="195">
        <f>Q189*H189</f>
        <v>0</v>
      </c>
      <c r="S189" s="195">
        <v>0</v>
      </c>
      <c r="T189" s="196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7" t="s">
        <v>127</v>
      </c>
      <c r="AT189" s="197" t="s">
        <v>123</v>
      </c>
      <c r="AU189" s="197" t="s">
        <v>70</v>
      </c>
      <c r="AY189" s="16" t="s">
        <v>128</v>
      </c>
      <c r="BE189" s="198">
        <f>IF(N189="základní",J189,0)</f>
        <v>0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16" t="s">
        <v>14</v>
      </c>
      <c r="BK189" s="198">
        <f>ROUND(I189*H189,2)</f>
        <v>0</v>
      </c>
      <c r="BL189" s="16" t="s">
        <v>127</v>
      </c>
      <c r="BM189" s="197" t="s">
        <v>458</v>
      </c>
    </row>
    <row r="190" s="2" customFormat="1" ht="37.8" customHeight="1">
      <c r="A190" s="37"/>
      <c r="B190" s="38"/>
      <c r="C190" s="185" t="s">
        <v>459</v>
      </c>
      <c r="D190" s="185" t="s">
        <v>123</v>
      </c>
      <c r="E190" s="186" t="s">
        <v>460</v>
      </c>
      <c r="F190" s="187" t="s">
        <v>461</v>
      </c>
      <c r="G190" s="188" t="s">
        <v>170</v>
      </c>
      <c r="H190" s="189">
        <v>300</v>
      </c>
      <c r="I190" s="190"/>
      <c r="J190" s="191">
        <f>ROUND(I190*H190,2)</f>
        <v>0</v>
      </c>
      <c r="K190" s="192"/>
      <c r="L190" s="43"/>
      <c r="M190" s="193" t="s">
        <v>19</v>
      </c>
      <c r="N190" s="194" t="s">
        <v>41</v>
      </c>
      <c r="O190" s="83"/>
      <c r="P190" s="195">
        <f>O190*H190</f>
        <v>0</v>
      </c>
      <c r="Q190" s="195">
        <v>0</v>
      </c>
      <c r="R190" s="195">
        <f>Q190*H190</f>
        <v>0</v>
      </c>
      <c r="S190" s="195">
        <v>0</v>
      </c>
      <c r="T190" s="196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97" t="s">
        <v>127</v>
      </c>
      <c r="AT190" s="197" t="s">
        <v>123</v>
      </c>
      <c r="AU190" s="197" t="s">
        <v>70</v>
      </c>
      <c r="AY190" s="16" t="s">
        <v>128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6" t="s">
        <v>14</v>
      </c>
      <c r="BK190" s="198">
        <f>ROUND(I190*H190,2)</f>
        <v>0</v>
      </c>
      <c r="BL190" s="16" t="s">
        <v>127</v>
      </c>
      <c r="BM190" s="197" t="s">
        <v>462</v>
      </c>
    </row>
    <row r="191" s="2" customFormat="1" ht="37.8" customHeight="1">
      <c r="A191" s="37"/>
      <c r="B191" s="38"/>
      <c r="C191" s="185" t="s">
        <v>463</v>
      </c>
      <c r="D191" s="185" t="s">
        <v>123</v>
      </c>
      <c r="E191" s="186" t="s">
        <v>464</v>
      </c>
      <c r="F191" s="187" t="s">
        <v>465</v>
      </c>
      <c r="G191" s="188" t="s">
        <v>170</v>
      </c>
      <c r="H191" s="189">
        <v>300</v>
      </c>
      <c r="I191" s="190"/>
      <c r="J191" s="191">
        <f>ROUND(I191*H191,2)</f>
        <v>0</v>
      </c>
      <c r="K191" s="192"/>
      <c r="L191" s="43"/>
      <c r="M191" s="193" t="s">
        <v>19</v>
      </c>
      <c r="N191" s="194" t="s">
        <v>41</v>
      </c>
      <c r="O191" s="83"/>
      <c r="P191" s="195">
        <f>O191*H191</f>
        <v>0</v>
      </c>
      <c r="Q191" s="195">
        <v>0</v>
      </c>
      <c r="R191" s="195">
        <f>Q191*H191</f>
        <v>0</v>
      </c>
      <c r="S191" s="195">
        <v>0</v>
      </c>
      <c r="T191" s="196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7" t="s">
        <v>127</v>
      </c>
      <c r="AT191" s="197" t="s">
        <v>123</v>
      </c>
      <c r="AU191" s="197" t="s">
        <v>70</v>
      </c>
      <c r="AY191" s="16" t="s">
        <v>128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16" t="s">
        <v>14</v>
      </c>
      <c r="BK191" s="198">
        <f>ROUND(I191*H191,2)</f>
        <v>0</v>
      </c>
      <c r="BL191" s="16" t="s">
        <v>127</v>
      </c>
      <c r="BM191" s="197" t="s">
        <v>466</v>
      </c>
    </row>
    <row r="192" s="2" customFormat="1" ht="33" customHeight="1">
      <c r="A192" s="37"/>
      <c r="B192" s="38"/>
      <c r="C192" s="185" t="s">
        <v>467</v>
      </c>
      <c r="D192" s="185" t="s">
        <v>123</v>
      </c>
      <c r="E192" s="186" t="s">
        <v>468</v>
      </c>
      <c r="F192" s="187" t="s">
        <v>469</v>
      </c>
      <c r="G192" s="188" t="s">
        <v>219</v>
      </c>
      <c r="H192" s="189">
        <v>0.20000000000000001</v>
      </c>
      <c r="I192" s="190"/>
      <c r="J192" s="191">
        <f>ROUND(I192*H192,2)</f>
        <v>0</v>
      </c>
      <c r="K192" s="192"/>
      <c r="L192" s="43"/>
      <c r="M192" s="193" t="s">
        <v>19</v>
      </c>
      <c r="N192" s="194" t="s">
        <v>41</v>
      </c>
      <c r="O192" s="83"/>
      <c r="P192" s="195">
        <f>O192*H192</f>
        <v>0</v>
      </c>
      <c r="Q192" s="195">
        <v>0</v>
      </c>
      <c r="R192" s="195">
        <f>Q192*H192</f>
        <v>0</v>
      </c>
      <c r="S192" s="195">
        <v>0</v>
      </c>
      <c r="T192" s="196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7" t="s">
        <v>127</v>
      </c>
      <c r="AT192" s="197" t="s">
        <v>123</v>
      </c>
      <c r="AU192" s="197" t="s">
        <v>70</v>
      </c>
      <c r="AY192" s="16" t="s">
        <v>128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6" t="s">
        <v>14</v>
      </c>
      <c r="BK192" s="198">
        <f>ROUND(I192*H192,2)</f>
        <v>0</v>
      </c>
      <c r="BL192" s="16" t="s">
        <v>127</v>
      </c>
      <c r="BM192" s="197" t="s">
        <v>470</v>
      </c>
    </row>
    <row r="193" s="2" customFormat="1">
      <c r="A193" s="37"/>
      <c r="B193" s="38"/>
      <c r="C193" s="39"/>
      <c r="D193" s="199" t="s">
        <v>157</v>
      </c>
      <c r="E193" s="39"/>
      <c r="F193" s="200" t="s">
        <v>446</v>
      </c>
      <c r="G193" s="39"/>
      <c r="H193" s="39"/>
      <c r="I193" s="201"/>
      <c r="J193" s="39"/>
      <c r="K193" s="39"/>
      <c r="L193" s="43"/>
      <c r="M193" s="202"/>
      <c r="N193" s="203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157</v>
      </c>
      <c r="AU193" s="16" t="s">
        <v>70</v>
      </c>
    </row>
    <row r="194" s="2" customFormat="1" ht="33" customHeight="1">
      <c r="A194" s="37"/>
      <c r="B194" s="38"/>
      <c r="C194" s="185" t="s">
        <v>471</v>
      </c>
      <c r="D194" s="185" t="s">
        <v>123</v>
      </c>
      <c r="E194" s="186" t="s">
        <v>472</v>
      </c>
      <c r="F194" s="187" t="s">
        <v>473</v>
      </c>
      <c r="G194" s="188" t="s">
        <v>426</v>
      </c>
      <c r="H194" s="189">
        <v>600</v>
      </c>
      <c r="I194" s="190"/>
      <c r="J194" s="191">
        <f>ROUND(I194*H194,2)</f>
        <v>0</v>
      </c>
      <c r="K194" s="192"/>
      <c r="L194" s="43"/>
      <c r="M194" s="193" t="s">
        <v>19</v>
      </c>
      <c r="N194" s="194" t="s">
        <v>41</v>
      </c>
      <c r="O194" s="83"/>
      <c r="P194" s="195">
        <f>O194*H194</f>
        <v>0</v>
      </c>
      <c r="Q194" s="195">
        <v>0</v>
      </c>
      <c r="R194" s="195">
        <f>Q194*H194</f>
        <v>0</v>
      </c>
      <c r="S194" s="195">
        <v>0</v>
      </c>
      <c r="T194" s="196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97" t="s">
        <v>127</v>
      </c>
      <c r="AT194" s="197" t="s">
        <v>123</v>
      </c>
      <c r="AU194" s="197" t="s">
        <v>70</v>
      </c>
      <c r="AY194" s="16" t="s">
        <v>128</v>
      </c>
      <c r="BE194" s="198">
        <f>IF(N194="základní",J194,0)</f>
        <v>0</v>
      </c>
      <c r="BF194" s="198">
        <f>IF(N194="snížená",J194,0)</f>
        <v>0</v>
      </c>
      <c r="BG194" s="198">
        <f>IF(N194="zákl. přenesená",J194,0)</f>
        <v>0</v>
      </c>
      <c r="BH194" s="198">
        <f>IF(N194="sníž. přenesená",J194,0)</f>
        <v>0</v>
      </c>
      <c r="BI194" s="198">
        <f>IF(N194="nulová",J194,0)</f>
        <v>0</v>
      </c>
      <c r="BJ194" s="16" t="s">
        <v>14</v>
      </c>
      <c r="BK194" s="198">
        <f>ROUND(I194*H194,2)</f>
        <v>0</v>
      </c>
      <c r="BL194" s="16" t="s">
        <v>127</v>
      </c>
      <c r="BM194" s="197" t="s">
        <v>474</v>
      </c>
    </row>
    <row r="195" s="2" customFormat="1">
      <c r="A195" s="37"/>
      <c r="B195" s="38"/>
      <c r="C195" s="39"/>
      <c r="D195" s="199" t="s">
        <v>157</v>
      </c>
      <c r="E195" s="39"/>
      <c r="F195" s="200" t="s">
        <v>437</v>
      </c>
      <c r="G195" s="39"/>
      <c r="H195" s="39"/>
      <c r="I195" s="201"/>
      <c r="J195" s="39"/>
      <c r="K195" s="39"/>
      <c r="L195" s="43"/>
      <c r="M195" s="202"/>
      <c r="N195" s="203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157</v>
      </c>
      <c r="AU195" s="16" t="s">
        <v>70</v>
      </c>
    </row>
    <row r="196" s="2" customFormat="1" ht="37.8" customHeight="1">
      <c r="A196" s="37"/>
      <c r="B196" s="38"/>
      <c r="C196" s="185" t="s">
        <v>475</v>
      </c>
      <c r="D196" s="185" t="s">
        <v>123</v>
      </c>
      <c r="E196" s="186" t="s">
        <v>476</v>
      </c>
      <c r="F196" s="187" t="s">
        <v>477</v>
      </c>
      <c r="G196" s="188" t="s">
        <v>426</v>
      </c>
      <c r="H196" s="189">
        <v>400</v>
      </c>
      <c r="I196" s="190"/>
      <c r="J196" s="191">
        <f>ROUND(I196*H196,2)</f>
        <v>0</v>
      </c>
      <c r="K196" s="192"/>
      <c r="L196" s="43"/>
      <c r="M196" s="193" t="s">
        <v>19</v>
      </c>
      <c r="N196" s="194" t="s">
        <v>41</v>
      </c>
      <c r="O196" s="83"/>
      <c r="P196" s="195">
        <f>O196*H196</f>
        <v>0</v>
      </c>
      <c r="Q196" s="195">
        <v>0</v>
      </c>
      <c r="R196" s="195">
        <f>Q196*H196</f>
        <v>0</v>
      </c>
      <c r="S196" s="195">
        <v>0</v>
      </c>
      <c r="T196" s="196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97" t="s">
        <v>127</v>
      </c>
      <c r="AT196" s="197" t="s">
        <v>123</v>
      </c>
      <c r="AU196" s="197" t="s">
        <v>70</v>
      </c>
      <c r="AY196" s="16" t="s">
        <v>128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16" t="s">
        <v>14</v>
      </c>
      <c r="BK196" s="198">
        <f>ROUND(I196*H196,2)</f>
        <v>0</v>
      </c>
      <c r="BL196" s="16" t="s">
        <v>127</v>
      </c>
      <c r="BM196" s="197" t="s">
        <v>478</v>
      </c>
    </row>
    <row r="197" s="2" customFormat="1">
      <c r="A197" s="37"/>
      <c r="B197" s="38"/>
      <c r="C197" s="39"/>
      <c r="D197" s="199" t="s">
        <v>157</v>
      </c>
      <c r="E197" s="39"/>
      <c r="F197" s="200" t="s">
        <v>446</v>
      </c>
      <c r="G197" s="39"/>
      <c r="H197" s="39"/>
      <c r="I197" s="201"/>
      <c r="J197" s="39"/>
      <c r="K197" s="39"/>
      <c r="L197" s="43"/>
      <c r="M197" s="202"/>
      <c r="N197" s="203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157</v>
      </c>
      <c r="AU197" s="16" t="s">
        <v>70</v>
      </c>
    </row>
    <row r="198" s="2" customFormat="1" ht="78" customHeight="1">
      <c r="A198" s="37"/>
      <c r="B198" s="38"/>
      <c r="C198" s="185" t="s">
        <v>479</v>
      </c>
      <c r="D198" s="185" t="s">
        <v>123</v>
      </c>
      <c r="E198" s="186" t="s">
        <v>480</v>
      </c>
      <c r="F198" s="187" t="s">
        <v>481</v>
      </c>
      <c r="G198" s="188" t="s">
        <v>132</v>
      </c>
      <c r="H198" s="189">
        <v>400</v>
      </c>
      <c r="I198" s="190"/>
      <c r="J198" s="191">
        <f>ROUND(I198*H198,2)</f>
        <v>0</v>
      </c>
      <c r="K198" s="192"/>
      <c r="L198" s="43"/>
      <c r="M198" s="193" t="s">
        <v>19</v>
      </c>
      <c r="N198" s="194" t="s">
        <v>41</v>
      </c>
      <c r="O198" s="83"/>
      <c r="P198" s="195">
        <f>O198*H198</f>
        <v>0</v>
      </c>
      <c r="Q198" s="195">
        <v>0</v>
      </c>
      <c r="R198" s="195">
        <f>Q198*H198</f>
        <v>0</v>
      </c>
      <c r="S198" s="195">
        <v>0</v>
      </c>
      <c r="T198" s="196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97" t="s">
        <v>127</v>
      </c>
      <c r="AT198" s="197" t="s">
        <v>123</v>
      </c>
      <c r="AU198" s="197" t="s">
        <v>70</v>
      </c>
      <c r="AY198" s="16" t="s">
        <v>128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6" t="s">
        <v>14</v>
      </c>
      <c r="BK198" s="198">
        <f>ROUND(I198*H198,2)</f>
        <v>0</v>
      </c>
      <c r="BL198" s="16" t="s">
        <v>127</v>
      </c>
      <c r="BM198" s="197" t="s">
        <v>482</v>
      </c>
    </row>
    <row r="199" s="2" customFormat="1">
      <c r="A199" s="37"/>
      <c r="B199" s="38"/>
      <c r="C199" s="39"/>
      <c r="D199" s="199" t="s">
        <v>157</v>
      </c>
      <c r="E199" s="39"/>
      <c r="F199" s="200" t="s">
        <v>483</v>
      </c>
      <c r="G199" s="39"/>
      <c r="H199" s="39"/>
      <c r="I199" s="201"/>
      <c r="J199" s="39"/>
      <c r="K199" s="39"/>
      <c r="L199" s="43"/>
      <c r="M199" s="202"/>
      <c r="N199" s="203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157</v>
      </c>
      <c r="AU199" s="16" t="s">
        <v>70</v>
      </c>
    </row>
    <row r="200" s="2" customFormat="1" ht="78" customHeight="1">
      <c r="A200" s="37"/>
      <c r="B200" s="38"/>
      <c r="C200" s="185" t="s">
        <v>484</v>
      </c>
      <c r="D200" s="185" t="s">
        <v>123</v>
      </c>
      <c r="E200" s="186" t="s">
        <v>485</v>
      </c>
      <c r="F200" s="187" t="s">
        <v>486</v>
      </c>
      <c r="G200" s="188" t="s">
        <v>132</v>
      </c>
      <c r="H200" s="189">
        <v>400</v>
      </c>
      <c r="I200" s="190"/>
      <c r="J200" s="191">
        <f>ROUND(I200*H200,2)</f>
        <v>0</v>
      </c>
      <c r="K200" s="192"/>
      <c r="L200" s="43"/>
      <c r="M200" s="193" t="s">
        <v>19</v>
      </c>
      <c r="N200" s="194" t="s">
        <v>41</v>
      </c>
      <c r="O200" s="83"/>
      <c r="P200" s="195">
        <f>O200*H200</f>
        <v>0</v>
      </c>
      <c r="Q200" s="195">
        <v>0</v>
      </c>
      <c r="R200" s="195">
        <f>Q200*H200</f>
        <v>0</v>
      </c>
      <c r="S200" s="195">
        <v>0</v>
      </c>
      <c r="T200" s="196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97" t="s">
        <v>127</v>
      </c>
      <c r="AT200" s="197" t="s">
        <v>123</v>
      </c>
      <c r="AU200" s="197" t="s">
        <v>70</v>
      </c>
      <c r="AY200" s="16" t="s">
        <v>128</v>
      </c>
      <c r="BE200" s="198">
        <f>IF(N200="základní",J200,0)</f>
        <v>0</v>
      </c>
      <c r="BF200" s="198">
        <f>IF(N200="snížená",J200,0)</f>
        <v>0</v>
      </c>
      <c r="BG200" s="198">
        <f>IF(N200="zákl. přenesená",J200,0)</f>
        <v>0</v>
      </c>
      <c r="BH200" s="198">
        <f>IF(N200="sníž. přenesená",J200,0)</f>
        <v>0</v>
      </c>
      <c r="BI200" s="198">
        <f>IF(N200="nulová",J200,0)</f>
        <v>0</v>
      </c>
      <c r="BJ200" s="16" t="s">
        <v>14</v>
      </c>
      <c r="BK200" s="198">
        <f>ROUND(I200*H200,2)</f>
        <v>0</v>
      </c>
      <c r="BL200" s="16" t="s">
        <v>127</v>
      </c>
      <c r="BM200" s="197" t="s">
        <v>487</v>
      </c>
    </row>
    <row r="201" s="2" customFormat="1">
      <c r="A201" s="37"/>
      <c r="B201" s="38"/>
      <c r="C201" s="39"/>
      <c r="D201" s="199" t="s">
        <v>157</v>
      </c>
      <c r="E201" s="39"/>
      <c r="F201" s="200" t="s">
        <v>483</v>
      </c>
      <c r="G201" s="39"/>
      <c r="H201" s="39"/>
      <c r="I201" s="201"/>
      <c r="J201" s="39"/>
      <c r="K201" s="39"/>
      <c r="L201" s="43"/>
      <c r="M201" s="202"/>
      <c r="N201" s="203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157</v>
      </c>
      <c r="AU201" s="16" t="s">
        <v>70</v>
      </c>
    </row>
    <row r="202" s="2" customFormat="1" ht="78" customHeight="1">
      <c r="A202" s="37"/>
      <c r="B202" s="38"/>
      <c r="C202" s="185" t="s">
        <v>488</v>
      </c>
      <c r="D202" s="185" t="s">
        <v>123</v>
      </c>
      <c r="E202" s="186" t="s">
        <v>489</v>
      </c>
      <c r="F202" s="187" t="s">
        <v>490</v>
      </c>
      <c r="G202" s="188" t="s">
        <v>132</v>
      </c>
      <c r="H202" s="189">
        <v>300</v>
      </c>
      <c r="I202" s="190"/>
      <c r="J202" s="191">
        <f>ROUND(I202*H202,2)</f>
        <v>0</v>
      </c>
      <c r="K202" s="192"/>
      <c r="L202" s="43"/>
      <c r="M202" s="193" t="s">
        <v>19</v>
      </c>
      <c r="N202" s="194" t="s">
        <v>41</v>
      </c>
      <c r="O202" s="83"/>
      <c r="P202" s="195">
        <f>O202*H202</f>
        <v>0</v>
      </c>
      <c r="Q202" s="195">
        <v>0</v>
      </c>
      <c r="R202" s="195">
        <f>Q202*H202</f>
        <v>0</v>
      </c>
      <c r="S202" s="195">
        <v>0</v>
      </c>
      <c r="T202" s="196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97" t="s">
        <v>127</v>
      </c>
      <c r="AT202" s="197" t="s">
        <v>123</v>
      </c>
      <c r="AU202" s="197" t="s">
        <v>70</v>
      </c>
      <c r="AY202" s="16" t="s">
        <v>128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16" t="s">
        <v>14</v>
      </c>
      <c r="BK202" s="198">
        <f>ROUND(I202*H202,2)</f>
        <v>0</v>
      </c>
      <c r="BL202" s="16" t="s">
        <v>127</v>
      </c>
      <c r="BM202" s="197" t="s">
        <v>491</v>
      </c>
    </row>
    <row r="203" s="2" customFormat="1">
      <c r="A203" s="37"/>
      <c r="B203" s="38"/>
      <c r="C203" s="39"/>
      <c r="D203" s="199" t="s">
        <v>157</v>
      </c>
      <c r="E203" s="39"/>
      <c r="F203" s="200" t="s">
        <v>483</v>
      </c>
      <c r="G203" s="39"/>
      <c r="H203" s="39"/>
      <c r="I203" s="201"/>
      <c r="J203" s="39"/>
      <c r="K203" s="39"/>
      <c r="L203" s="43"/>
      <c r="M203" s="202"/>
      <c r="N203" s="203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157</v>
      </c>
      <c r="AU203" s="16" t="s">
        <v>70</v>
      </c>
    </row>
    <row r="204" s="2" customFormat="1" ht="78" customHeight="1">
      <c r="A204" s="37"/>
      <c r="B204" s="38"/>
      <c r="C204" s="185" t="s">
        <v>492</v>
      </c>
      <c r="D204" s="185" t="s">
        <v>123</v>
      </c>
      <c r="E204" s="186" t="s">
        <v>493</v>
      </c>
      <c r="F204" s="187" t="s">
        <v>494</v>
      </c>
      <c r="G204" s="188" t="s">
        <v>132</v>
      </c>
      <c r="H204" s="189">
        <v>300</v>
      </c>
      <c r="I204" s="190"/>
      <c r="J204" s="191">
        <f>ROUND(I204*H204,2)</f>
        <v>0</v>
      </c>
      <c r="K204" s="192"/>
      <c r="L204" s="43"/>
      <c r="M204" s="193" t="s">
        <v>19</v>
      </c>
      <c r="N204" s="194" t="s">
        <v>41</v>
      </c>
      <c r="O204" s="83"/>
      <c r="P204" s="195">
        <f>O204*H204</f>
        <v>0</v>
      </c>
      <c r="Q204" s="195">
        <v>0</v>
      </c>
      <c r="R204" s="195">
        <f>Q204*H204</f>
        <v>0</v>
      </c>
      <c r="S204" s="195">
        <v>0</v>
      </c>
      <c r="T204" s="196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97" t="s">
        <v>127</v>
      </c>
      <c r="AT204" s="197" t="s">
        <v>123</v>
      </c>
      <c r="AU204" s="197" t="s">
        <v>70</v>
      </c>
      <c r="AY204" s="16" t="s">
        <v>128</v>
      </c>
      <c r="BE204" s="198">
        <f>IF(N204="základní",J204,0)</f>
        <v>0</v>
      </c>
      <c r="BF204" s="198">
        <f>IF(N204="snížená",J204,0)</f>
        <v>0</v>
      </c>
      <c r="BG204" s="198">
        <f>IF(N204="zákl. přenesená",J204,0)</f>
        <v>0</v>
      </c>
      <c r="BH204" s="198">
        <f>IF(N204="sníž. přenesená",J204,0)</f>
        <v>0</v>
      </c>
      <c r="BI204" s="198">
        <f>IF(N204="nulová",J204,0)</f>
        <v>0</v>
      </c>
      <c r="BJ204" s="16" t="s">
        <v>14</v>
      </c>
      <c r="BK204" s="198">
        <f>ROUND(I204*H204,2)</f>
        <v>0</v>
      </c>
      <c r="BL204" s="16" t="s">
        <v>127</v>
      </c>
      <c r="BM204" s="197" t="s">
        <v>495</v>
      </c>
    </row>
    <row r="205" s="2" customFormat="1">
      <c r="A205" s="37"/>
      <c r="B205" s="38"/>
      <c r="C205" s="39"/>
      <c r="D205" s="199" t="s">
        <v>157</v>
      </c>
      <c r="E205" s="39"/>
      <c r="F205" s="200" t="s">
        <v>483</v>
      </c>
      <c r="G205" s="39"/>
      <c r="H205" s="39"/>
      <c r="I205" s="201"/>
      <c r="J205" s="39"/>
      <c r="K205" s="39"/>
      <c r="L205" s="43"/>
      <c r="M205" s="202"/>
      <c r="N205" s="203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157</v>
      </c>
      <c r="AU205" s="16" t="s">
        <v>70</v>
      </c>
    </row>
    <row r="206" s="2" customFormat="1" ht="78" customHeight="1">
      <c r="A206" s="37"/>
      <c r="B206" s="38"/>
      <c r="C206" s="185" t="s">
        <v>496</v>
      </c>
      <c r="D206" s="185" t="s">
        <v>123</v>
      </c>
      <c r="E206" s="186" t="s">
        <v>497</v>
      </c>
      <c r="F206" s="187" t="s">
        <v>498</v>
      </c>
      <c r="G206" s="188" t="s">
        <v>132</v>
      </c>
      <c r="H206" s="189">
        <v>300</v>
      </c>
      <c r="I206" s="190"/>
      <c r="J206" s="191">
        <f>ROUND(I206*H206,2)</f>
        <v>0</v>
      </c>
      <c r="K206" s="192"/>
      <c r="L206" s="43"/>
      <c r="M206" s="193" t="s">
        <v>19</v>
      </c>
      <c r="N206" s="194" t="s">
        <v>41</v>
      </c>
      <c r="O206" s="83"/>
      <c r="P206" s="195">
        <f>O206*H206</f>
        <v>0</v>
      </c>
      <c r="Q206" s="195">
        <v>0</v>
      </c>
      <c r="R206" s="195">
        <f>Q206*H206</f>
        <v>0</v>
      </c>
      <c r="S206" s="195">
        <v>0</v>
      </c>
      <c r="T206" s="196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97" t="s">
        <v>127</v>
      </c>
      <c r="AT206" s="197" t="s">
        <v>123</v>
      </c>
      <c r="AU206" s="197" t="s">
        <v>70</v>
      </c>
      <c r="AY206" s="16" t="s">
        <v>128</v>
      </c>
      <c r="BE206" s="198">
        <f>IF(N206="základní",J206,0)</f>
        <v>0</v>
      </c>
      <c r="BF206" s="198">
        <f>IF(N206="snížená",J206,0)</f>
        <v>0</v>
      </c>
      <c r="BG206" s="198">
        <f>IF(N206="zákl. přenesená",J206,0)</f>
        <v>0</v>
      </c>
      <c r="BH206" s="198">
        <f>IF(N206="sníž. přenesená",J206,0)</f>
        <v>0</v>
      </c>
      <c r="BI206" s="198">
        <f>IF(N206="nulová",J206,0)</f>
        <v>0</v>
      </c>
      <c r="BJ206" s="16" t="s">
        <v>14</v>
      </c>
      <c r="BK206" s="198">
        <f>ROUND(I206*H206,2)</f>
        <v>0</v>
      </c>
      <c r="BL206" s="16" t="s">
        <v>127</v>
      </c>
      <c r="BM206" s="197" t="s">
        <v>499</v>
      </c>
    </row>
    <row r="207" s="2" customFormat="1">
      <c r="A207" s="37"/>
      <c r="B207" s="38"/>
      <c r="C207" s="39"/>
      <c r="D207" s="199" t="s">
        <v>157</v>
      </c>
      <c r="E207" s="39"/>
      <c r="F207" s="200" t="s">
        <v>483</v>
      </c>
      <c r="G207" s="39"/>
      <c r="H207" s="39"/>
      <c r="I207" s="201"/>
      <c r="J207" s="39"/>
      <c r="K207" s="39"/>
      <c r="L207" s="43"/>
      <c r="M207" s="202"/>
      <c r="N207" s="203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157</v>
      </c>
      <c r="AU207" s="16" t="s">
        <v>70</v>
      </c>
    </row>
    <row r="208" s="2" customFormat="1" ht="78" customHeight="1">
      <c r="A208" s="37"/>
      <c r="B208" s="38"/>
      <c r="C208" s="185" t="s">
        <v>500</v>
      </c>
      <c r="D208" s="185" t="s">
        <v>123</v>
      </c>
      <c r="E208" s="186" t="s">
        <v>501</v>
      </c>
      <c r="F208" s="187" t="s">
        <v>502</v>
      </c>
      <c r="G208" s="188" t="s">
        <v>132</v>
      </c>
      <c r="H208" s="189">
        <v>10</v>
      </c>
      <c r="I208" s="190"/>
      <c r="J208" s="191">
        <f>ROUND(I208*H208,2)</f>
        <v>0</v>
      </c>
      <c r="K208" s="192"/>
      <c r="L208" s="43"/>
      <c r="M208" s="193" t="s">
        <v>19</v>
      </c>
      <c r="N208" s="194" t="s">
        <v>41</v>
      </c>
      <c r="O208" s="83"/>
      <c r="P208" s="195">
        <f>O208*H208</f>
        <v>0</v>
      </c>
      <c r="Q208" s="195">
        <v>0</v>
      </c>
      <c r="R208" s="195">
        <f>Q208*H208</f>
        <v>0</v>
      </c>
      <c r="S208" s="195">
        <v>0</v>
      </c>
      <c r="T208" s="196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97" t="s">
        <v>127</v>
      </c>
      <c r="AT208" s="197" t="s">
        <v>123</v>
      </c>
      <c r="AU208" s="197" t="s">
        <v>70</v>
      </c>
      <c r="AY208" s="16" t="s">
        <v>128</v>
      </c>
      <c r="BE208" s="198">
        <f>IF(N208="základní",J208,0)</f>
        <v>0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16" t="s">
        <v>14</v>
      </c>
      <c r="BK208" s="198">
        <f>ROUND(I208*H208,2)</f>
        <v>0</v>
      </c>
      <c r="BL208" s="16" t="s">
        <v>127</v>
      </c>
      <c r="BM208" s="197" t="s">
        <v>503</v>
      </c>
    </row>
    <row r="209" s="2" customFormat="1">
      <c r="A209" s="37"/>
      <c r="B209" s="38"/>
      <c r="C209" s="39"/>
      <c r="D209" s="199" t="s">
        <v>157</v>
      </c>
      <c r="E209" s="39"/>
      <c r="F209" s="200" t="s">
        <v>483</v>
      </c>
      <c r="G209" s="39"/>
      <c r="H209" s="39"/>
      <c r="I209" s="201"/>
      <c r="J209" s="39"/>
      <c r="K209" s="39"/>
      <c r="L209" s="43"/>
      <c r="M209" s="202"/>
      <c r="N209" s="203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157</v>
      </c>
      <c r="AU209" s="16" t="s">
        <v>70</v>
      </c>
    </row>
    <row r="210" s="2" customFormat="1" ht="78" customHeight="1">
      <c r="A210" s="37"/>
      <c r="B210" s="38"/>
      <c r="C210" s="185" t="s">
        <v>504</v>
      </c>
      <c r="D210" s="185" t="s">
        <v>123</v>
      </c>
      <c r="E210" s="186" t="s">
        <v>505</v>
      </c>
      <c r="F210" s="187" t="s">
        <v>506</v>
      </c>
      <c r="G210" s="188" t="s">
        <v>132</v>
      </c>
      <c r="H210" s="189">
        <v>150</v>
      </c>
      <c r="I210" s="190"/>
      <c r="J210" s="191">
        <f>ROUND(I210*H210,2)</f>
        <v>0</v>
      </c>
      <c r="K210" s="192"/>
      <c r="L210" s="43"/>
      <c r="M210" s="193" t="s">
        <v>19</v>
      </c>
      <c r="N210" s="194" t="s">
        <v>41</v>
      </c>
      <c r="O210" s="83"/>
      <c r="P210" s="195">
        <f>O210*H210</f>
        <v>0</v>
      </c>
      <c r="Q210" s="195">
        <v>0</v>
      </c>
      <c r="R210" s="195">
        <f>Q210*H210</f>
        <v>0</v>
      </c>
      <c r="S210" s="195">
        <v>0</v>
      </c>
      <c r="T210" s="196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97" t="s">
        <v>127</v>
      </c>
      <c r="AT210" s="197" t="s">
        <v>123</v>
      </c>
      <c r="AU210" s="197" t="s">
        <v>70</v>
      </c>
      <c r="AY210" s="16" t="s">
        <v>128</v>
      </c>
      <c r="BE210" s="198">
        <f>IF(N210="základní",J210,0)</f>
        <v>0</v>
      </c>
      <c r="BF210" s="198">
        <f>IF(N210="snížená",J210,0)</f>
        <v>0</v>
      </c>
      <c r="BG210" s="198">
        <f>IF(N210="zákl. přenesená",J210,0)</f>
        <v>0</v>
      </c>
      <c r="BH210" s="198">
        <f>IF(N210="sníž. přenesená",J210,0)</f>
        <v>0</v>
      </c>
      <c r="BI210" s="198">
        <f>IF(N210="nulová",J210,0)</f>
        <v>0</v>
      </c>
      <c r="BJ210" s="16" t="s">
        <v>14</v>
      </c>
      <c r="BK210" s="198">
        <f>ROUND(I210*H210,2)</f>
        <v>0</v>
      </c>
      <c r="BL210" s="16" t="s">
        <v>127</v>
      </c>
      <c r="BM210" s="197" t="s">
        <v>507</v>
      </c>
    </row>
    <row r="211" s="2" customFormat="1">
      <c r="A211" s="37"/>
      <c r="B211" s="38"/>
      <c r="C211" s="39"/>
      <c r="D211" s="199" t="s">
        <v>157</v>
      </c>
      <c r="E211" s="39"/>
      <c r="F211" s="200" t="s">
        <v>483</v>
      </c>
      <c r="G211" s="39"/>
      <c r="H211" s="39"/>
      <c r="I211" s="201"/>
      <c r="J211" s="39"/>
      <c r="K211" s="39"/>
      <c r="L211" s="43"/>
      <c r="M211" s="202"/>
      <c r="N211" s="203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157</v>
      </c>
      <c r="AU211" s="16" t="s">
        <v>70</v>
      </c>
    </row>
    <row r="212" s="2" customFormat="1" ht="78" customHeight="1">
      <c r="A212" s="37"/>
      <c r="B212" s="38"/>
      <c r="C212" s="185" t="s">
        <v>508</v>
      </c>
      <c r="D212" s="185" t="s">
        <v>123</v>
      </c>
      <c r="E212" s="186" t="s">
        <v>509</v>
      </c>
      <c r="F212" s="187" t="s">
        <v>510</v>
      </c>
      <c r="G212" s="188" t="s">
        <v>132</v>
      </c>
      <c r="H212" s="189">
        <v>150</v>
      </c>
      <c r="I212" s="190"/>
      <c r="J212" s="191">
        <f>ROUND(I212*H212,2)</f>
        <v>0</v>
      </c>
      <c r="K212" s="192"/>
      <c r="L212" s="43"/>
      <c r="M212" s="193" t="s">
        <v>19</v>
      </c>
      <c r="N212" s="194" t="s">
        <v>41</v>
      </c>
      <c r="O212" s="83"/>
      <c r="P212" s="195">
        <f>O212*H212</f>
        <v>0</v>
      </c>
      <c r="Q212" s="195">
        <v>0</v>
      </c>
      <c r="R212" s="195">
        <f>Q212*H212</f>
        <v>0</v>
      </c>
      <c r="S212" s="195">
        <v>0</v>
      </c>
      <c r="T212" s="196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97" t="s">
        <v>127</v>
      </c>
      <c r="AT212" s="197" t="s">
        <v>123</v>
      </c>
      <c r="AU212" s="197" t="s">
        <v>70</v>
      </c>
      <c r="AY212" s="16" t="s">
        <v>128</v>
      </c>
      <c r="BE212" s="198">
        <f>IF(N212="základní",J212,0)</f>
        <v>0</v>
      </c>
      <c r="BF212" s="198">
        <f>IF(N212="snížená",J212,0)</f>
        <v>0</v>
      </c>
      <c r="BG212" s="198">
        <f>IF(N212="zákl. přenesená",J212,0)</f>
        <v>0</v>
      </c>
      <c r="BH212" s="198">
        <f>IF(N212="sníž. přenesená",J212,0)</f>
        <v>0</v>
      </c>
      <c r="BI212" s="198">
        <f>IF(N212="nulová",J212,0)</f>
        <v>0</v>
      </c>
      <c r="BJ212" s="16" t="s">
        <v>14</v>
      </c>
      <c r="BK212" s="198">
        <f>ROUND(I212*H212,2)</f>
        <v>0</v>
      </c>
      <c r="BL212" s="16" t="s">
        <v>127</v>
      </c>
      <c r="BM212" s="197" t="s">
        <v>511</v>
      </c>
    </row>
    <row r="213" s="2" customFormat="1">
      <c r="A213" s="37"/>
      <c r="B213" s="38"/>
      <c r="C213" s="39"/>
      <c r="D213" s="199" t="s">
        <v>157</v>
      </c>
      <c r="E213" s="39"/>
      <c r="F213" s="200" t="s">
        <v>483</v>
      </c>
      <c r="G213" s="39"/>
      <c r="H213" s="39"/>
      <c r="I213" s="201"/>
      <c r="J213" s="39"/>
      <c r="K213" s="39"/>
      <c r="L213" s="43"/>
      <c r="M213" s="202"/>
      <c r="N213" s="203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157</v>
      </c>
      <c r="AU213" s="16" t="s">
        <v>70</v>
      </c>
    </row>
    <row r="214" s="2" customFormat="1" ht="78" customHeight="1">
      <c r="A214" s="37"/>
      <c r="B214" s="38"/>
      <c r="C214" s="185" t="s">
        <v>512</v>
      </c>
      <c r="D214" s="185" t="s">
        <v>123</v>
      </c>
      <c r="E214" s="186" t="s">
        <v>513</v>
      </c>
      <c r="F214" s="187" t="s">
        <v>514</v>
      </c>
      <c r="G214" s="188" t="s">
        <v>132</v>
      </c>
      <c r="H214" s="189">
        <v>6</v>
      </c>
      <c r="I214" s="190"/>
      <c r="J214" s="191">
        <f>ROUND(I214*H214,2)</f>
        <v>0</v>
      </c>
      <c r="K214" s="192"/>
      <c r="L214" s="43"/>
      <c r="M214" s="193" t="s">
        <v>19</v>
      </c>
      <c r="N214" s="194" t="s">
        <v>41</v>
      </c>
      <c r="O214" s="83"/>
      <c r="P214" s="195">
        <f>O214*H214</f>
        <v>0</v>
      </c>
      <c r="Q214" s="195">
        <v>0</v>
      </c>
      <c r="R214" s="195">
        <f>Q214*H214</f>
        <v>0</v>
      </c>
      <c r="S214" s="195">
        <v>0</v>
      </c>
      <c r="T214" s="196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97" t="s">
        <v>127</v>
      </c>
      <c r="AT214" s="197" t="s">
        <v>123</v>
      </c>
      <c r="AU214" s="197" t="s">
        <v>70</v>
      </c>
      <c r="AY214" s="16" t="s">
        <v>128</v>
      </c>
      <c r="BE214" s="198">
        <f>IF(N214="základní",J214,0)</f>
        <v>0</v>
      </c>
      <c r="BF214" s="198">
        <f>IF(N214="snížená",J214,0)</f>
        <v>0</v>
      </c>
      <c r="BG214" s="198">
        <f>IF(N214="zákl. přenesená",J214,0)</f>
        <v>0</v>
      </c>
      <c r="BH214" s="198">
        <f>IF(N214="sníž. přenesená",J214,0)</f>
        <v>0</v>
      </c>
      <c r="BI214" s="198">
        <f>IF(N214="nulová",J214,0)</f>
        <v>0</v>
      </c>
      <c r="BJ214" s="16" t="s">
        <v>14</v>
      </c>
      <c r="BK214" s="198">
        <f>ROUND(I214*H214,2)</f>
        <v>0</v>
      </c>
      <c r="BL214" s="16" t="s">
        <v>127</v>
      </c>
      <c r="BM214" s="197" t="s">
        <v>515</v>
      </c>
    </row>
    <row r="215" s="2" customFormat="1">
      <c r="A215" s="37"/>
      <c r="B215" s="38"/>
      <c r="C215" s="39"/>
      <c r="D215" s="199" t="s">
        <v>157</v>
      </c>
      <c r="E215" s="39"/>
      <c r="F215" s="200" t="s">
        <v>483</v>
      </c>
      <c r="G215" s="39"/>
      <c r="H215" s="39"/>
      <c r="I215" s="201"/>
      <c r="J215" s="39"/>
      <c r="K215" s="39"/>
      <c r="L215" s="43"/>
      <c r="M215" s="202"/>
      <c r="N215" s="203"/>
      <c r="O215" s="83"/>
      <c r="P215" s="83"/>
      <c r="Q215" s="83"/>
      <c r="R215" s="83"/>
      <c r="S215" s="83"/>
      <c r="T215" s="84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157</v>
      </c>
      <c r="AU215" s="16" t="s">
        <v>70</v>
      </c>
    </row>
    <row r="216" s="2" customFormat="1" ht="78" customHeight="1">
      <c r="A216" s="37"/>
      <c r="B216" s="38"/>
      <c r="C216" s="185" t="s">
        <v>516</v>
      </c>
      <c r="D216" s="185" t="s">
        <v>123</v>
      </c>
      <c r="E216" s="186" t="s">
        <v>517</v>
      </c>
      <c r="F216" s="187" t="s">
        <v>518</v>
      </c>
      <c r="G216" s="188" t="s">
        <v>132</v>
      </c>
      <c r="H216" s="189">
        <v>6</v>
      </c>
      <c r="I216" s="190"/>
      <c r="J216" s="191">
        <f>ROUND(I216*H216,2)</f>
        <v>0</v>
      </c>
      <c r="K216" s="192"/>
      <c r="L216" s="43"/>
      <c r="M216" s="193" t="s">
        <v>19</v>
      </c>
      <c r="N216" s="194" t="s">
        <v>41</v>
      </c>
      <c r="O216" s="83"/>
      <c r="P216" s="195">
        <f>O216*H216</f>
        <v>0</v>
      </c>
      <c r="Q216" s="195">
        <v>0</v>
      </c>
      <c r="R216" s="195">
        <f>Q216*H216</f>
        <v>0</v>
      </c>
      <c r="S216" s="195">
        <v>0</v>
      </c>
      <c r="T216" s="196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97" t="s">
        <v>127</v>
      </c>
      <c r="AT216" s="197" t="s">
        <v>123</v>
      </c>
      <c r="AU216" s="197" t="s">
        <v>70</v>
      </c>
      <c r="AY216" s="16" t="s">
        <v>128</v>
      </c>
      <c r="BE216" s="198">
        <f>IF(N216="základní",J216,0)</f>
        <v>0</v>
      </c>
      <c r="BF216" s="198">
        <f>IF(N216="snížená",J216,0)</f>
        <v>0</v>
      </c>
      <c r="BG216" s="198">
        <f>IF(N216="zákl. přenesená",J216,0)</f>
        <v>0</v>
      </c>
      <c r="BH216" s="198">
        <f>IF(N216="sníž. přenesená",J216,0)</f>
        <v>0</v>
      </c>
      <c r="BI216" s="198">
        <f>IF(N216="nulová",J216,0)</f>
        <v>0</v>
      </c>
      <c r="BJ216" s="16" t="s">
        <v>14</v>
      </c>
      <c r="BK216" s="198">
        <f>ROUND(I216*H216,2)</f>
        <v>0</v>
      </c>
      <c r="BL216" s="16" t="s">
        <v>127</v>
      </c>
      <c r="BM216" s="197" t="s">
        <v>519</v>
      </c>
    </row>
    <row r="217" s="2" customFormat="1">
      <c r="A217" s="37"/>
      <c r="B217" s="38"/>
      <c r="C217" s="39"/>
      <c r="D217" s="199" t="s">
        <v>157</v>
      </c>
      <c r="E217" s="39"/>
      <c r="F217" s="200" t="s">
        <v>483</v>
      </c>
      <c r="G217" s="39"/>
      <c r="H217" s="39"/>
      <c r="I217" s="201"/>
      <c r="J217" s="39"/>
      <c r="K217" s="39"/>
      <c r="L217" s="43"/>
      <c r="M217" s="202"/>
      <c r="N217" s="203"/>
      <c r="O217" s="83"/>
      <c r="P217" s="83"/>
      <c r="Q217" s="83"/>
      <c r="R217" s="83"/>
      <c r="S217" s="83"/>
      <c r="T217" s="84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157</v>
      </c>
      <c r="AU217" s="16" t="s">
        <v>70</v>
      </c>
    </row>
    <row r="218" s="2" customFormat="1" ht="78" customHeight="1">
      <c r="A218" s="37"/>
      <c r="B218" s="38"/>
      <c r="C218" s="185" t="s">
        <v>520</v>
      </c>
      <c r="D218" s="185" t="s">
        <v>123</v>
      </c>
      <c r="E218" s="186" t="s">
        <v>521</v>
      </c>
      <c r="F218" s="187" t="s">
        <v>522</v>
      </c>
      <c r="G218" s="188" t="s">
        <v>132</v>
      </c>
      <c r="H218" s="189">
        <v>6</v>
      </c>
      <c r="I218" s="190"/>
      <c r="J218" s="191">
        <f>ROUND(I218*H218,2)</f>
        <v>0</v>
      </c>
      <c r="K218" s="192"/>
      <c r="L218" s="43"/>
      <c r="M218" s="193" t="s">
        <v>19</v>
      </c>
      <c r="N218" s="194" t="s">
        <v>41</v>
      </c>
      <c r="O218" s="83"/>
      <c r="P218" s="195">
        <f>O218*H218</f>
        <v>0</v>
      </c>
      <c r="Q218" s="195">
        <v>0</v>
      </c>
      <c r="R218" s="195">
        <f>Q218*H218</f>
        <v>0</v>
      </c>
      <c r="S218" s="195">
        <v>0</v>
      </c>
      <c r="T218" s="196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97" t="s">
        <v>127</v>
      </c>
      <c r="AT218" s="197" t="s">
        <v>123</v>
      </c>
      <c r="AU218" s="197" t="s">
        <v>70</v>
      </c>
      <c r="AY218" s="16" t="s">
        <v>128</v>
      </c>
      <c r="BE218" s="198">
        <f>IF(N218="základní",J218,0)</f>
        <v>0</v>
      </c>
      <c r="BF218" s="198">
        <f>IF(N218="snížená",J218,0)</f>
        <v>0</v>
      </c>
      <c r="BG218" s="198">
        <f>IF(N218="zákl. přenesená",J218,0)</f>
        <v>0</v>
      </c>
      <c r="BH218" s="198">
        <f>IF(N218="sníž. přenesená",J218,0)</f>
        <v>0</v>
      </c>
      <c r="BI218" s="198">
        <f>IF(N218="nulová",J218,0)</f>
        <v>0</v>
      </c>
      <c r="BJ218" s="16" t="s">
        <v>14</v>
      </c>
      <c r="BK218" s="198">
        <f>ROUND(I218*H218,2)</f>
        <v>0</v>
      </c>
      <c r="BL218" s="16" t="s">
        <v>127</v>
      </c>
      <c r="BM218" s="197" t="s">
        <v>523</v>
      </c>
    </row>
    <row r="219" s="2" customFormat="1">
      <c r="A219" s="37"/>
      <c r="B219" s="38"/>
      <c r="C219" s="39"/>
      <c r="D219" s="199" t="s">
        <v>157</v>
      </c>
      <c r="E219" s="39"/>
      <c r="F219" s="200" t="s">
        <v>483</v>
      </c>
      <c r="G219" s="39"/>
      <c r="H219" s="39"/>
      <c r="I219" s="201"/>
      <c r="J219" s="39"/>
      <c r="K219" s="39"/>
      <c r="L219" s="43"/>
      <c r="M219" s="202"/>
      <c r="N219" s="203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157</v>
      </c>
      <c r="AU219" s="16" t="s">
        <v>70</v>
      </c>
    </row>
    <row r="220" s="2" customFormat="1" ht="78" customHeight="1">
      <c r="A220" s="37"/>
      <c r="B220" s="38"/>
      <c r="C220" s="185" t="s">
        <v>524</v>
      </c>
      <c r="D220" s="185" t="s">
        <v>123</v>
      </c>
      <c r="E220" s="186" t="s">
        <v>525</v>
      </c>
      <c r="F220" s="187" t="s">
        <v>526</v>
      </c>
      <c r="G220" s="188" t="s">
        <v>132</v>
      </c>
      <c r="H220" s="189">
        <v>6</v>
      </c>
      <c r="I220" s="190"/>
      <c r="J220" s="191">
        <f>ROUND(I220*H220,2)</f>
        <v>0</v>
      </c>
      <c r="K220" s="192"/>
      <c r="L220" s="43"/>
      <c r="M220" s="193" t="s">
        <v>19</v>
      </c>
      <c r="N220" s="194" t="s">
        <v>41</v>
      </c>
      <c r="O220" s="83"/>
      <c r="P220" s="195">
        <f>O220*H220</f>
        <v>0</v>
      </c>
      <c r="Q220" s="195">
        <v>0</v>
      </c>
      <c r="R220" s="195">
        <f>Q220*H220</f>
        <v>0</v>
      </c>
      <c r="S220" s="195">
        <v>0</v>
      </c>
      <c r="T220" s="196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97" t="s">
        <v>127</v>
      </c>
      <c r="AT220" s="197" t="s">
        <v>123</v>
      </c>
      <c r="AU220" s="197" t="s">
        <v>70</v>
      </c>
      <c r="AY220" s="16" t="s">
        <v>128</v>
      </c>
      <c r="BE220" s="198">
        <f>IF(N220="základní",J220,0)</f>
        <v>0</v>
      </c>
      <c r="BF220" s="198">
        <f>IF(N220="snížená",J220,0)</f>
        <v>0</v>
      </c>
      <c r="BG220" s="198">
        <f>IF(N220="zákl. přenesená",J220,0)</f>
        <v>0</v>
      </c>
      <c r="BH220" s="198">
        <f>IF(N220="sníž. přenesená",J220,0)</f>
        <v>0</v>
      </c>
      <c r="BI220" s="198">
        <f>IF(N220="nulová",J220,0)</f>
        <v>0</v>
      </c>
      <c r="BJ220" s="16" t="s">
        <v>14</v>
      </c>
      <c r="BK220" s="198">
        <f>ROUND(I220*H220,2)</f>
        <v>0</v>
      </c>
      <c r="BL220" s="16" t="s">
        <v>127</v>
      </c>
      <c r="BM220" s="197" t="s">
        <v>527</v>
      </c>
    </row>
    <row r="221" s="2" customFormat="1">
      <c r="A221" s="37"/>
      <c r="B221" s="38"/>
      <c r="C221" s="39"/>
      <c r="D221" s="199" t="s">
        <v>157</v>
      </c>
      <c r="E221" s="39"/>
      <c r="F221" s="200" t="s">
        <v>483</v>
      </c>
      <c r="G221" s="39"/>
      <c r="H221" s="39"/>
      <c r="I221" s="201"/>
      <c r="J221" s="39"/>
      <c r="K221" s="39"/>
      <c r="L221" s="43"/>
      <c r="M221" s="202"/>
      <c r="N221" s="203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157</v>
      </c>
      <c r="AU221" s="16" t="s">
        <v>70</v>
      </c>
    </row>
    <row r="222" s="2" customFormat="1" ht="78" customHeight="1">
      <c r="A222" s="37"/>
      <c r="B222" s="38"/>
      <c r="C222" s="185" t="s">
        <v>528</v>
      </c>
      <c r="D222" s="185" t="s">
        <v>123</v>
      </c>
      <c r="E222" s="186" t="s">
        <v>529</v>
      </c>
      <c r="F222" s="187" t="s">
        <v>530</v>
      </c>
      <c r="G222" s="188" t="s">
        <v>132</v>
      </c>
      <c r="H222" s="189">
        <v>6</v>
      </c>
      <c r="I222" s="190"/>
      <c r="J222" s="191">
        <f>ROUND(I222*H222,2)</f>
        <v>0</v>
      </c>
      <c r="K222" s="192"/>
      <c r="L222" s="43"/>
      <c r="M222" s="193" t="s">
        <v>19</v>
      </c>
      <c r="N222" s="194" t="s">
        <v>41</v>
      </c>
      <c r="O222" s="83"/>
      <c r="P222" s="195">
        <f>O222*H222</f>
        <v>0</v>
      </c>
      <c r="Q222" s="195">
        <v>0</v>
      </c>
      <c r="R222" s="195">
        <f>Q222*H222</f>
        <v>0</v>
      </c>
      <c r="S222" s="195">
        <v>0</v>
      </c>
      <c r="T222" s="196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97" t="s">
        <v>127</v>
      </c>
      <c r="AT222" s="197" t="s">
        <v>123</v>
      </c>
      <c r="AU222" s="197" t="s">
        <v>70</v>
      </c>
      <c r="AY222" s="16" t="s">
        <v>128</v>
      </c>
      <c r="BE222" s="198">
        <f>IF(N222="základní",J222,0)</f>
        <v>0</v>
      </c>
      <c r="BF222" s="198">
        <f>IF(N222="snížená",J222,0)</f>
        <v>0</v>
      </c>
      <c r="BG222" s="198">
        <f>IF(N222="zákl. přenesená",J222,0)</f>
        <v>0</v>
      </c>
      <c r="BH222" s="198">
        <f>IF(N222="sníž. přenesená",J222,0)</f>
        <v>0</v>
      </c>
      <c r="BI222" s="198">
        <f>IF(N222="nulová",J222,0)</f>
        <v>0</v>
      </c>
      <c r="BJ222" s="16" t="s">
        <v>14</v>
      </c>
      <c r="BK222" s="198">
        <f>ROUND(I222*H222,2)</f>
        <v>0</v>
      </c>
      <c r="BL222" s="16" t="s">
        <v>127</v>
      </c>
      <c r="BM222" s="197" t="s">
        <v>531</v>
      </c>
    </row>
    <row r="223" s="2" customFormat="1">
      <c r="A223" s="37"/>
      <c r="B223" s="38"/>
      <c r="C223" s="39"/>
      <c r="D223" s="199" t="s">
        <v>157</v>
      </c>
      <c r="E223" s="39"/>
      <c r="F223" s="200" t="s">
        <v>483</v>
      </c>
      <c r="G223" s="39"/>
      <c r="H223" s="39"/>
      <c r="I223" s="201"/>
      <c r="J223" s="39"/>
      <c r="K223" s="39"/>
      <c r="L223" s="43"/>
      <c r="M223" s="202"/>
      <c r="N223" s="203"/>
      <c r="O223" s="83"/>
      <c r="P223" s="83"/>
      <c r="Q223" s="83"/>
      <c r="R223" s="83"/>
      <c r="S223" s="83"/>
      <c r="T223" s="84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157</v>
      </c>
      <c r="AU223" s="16" t="s">
        <v>70</v>
      </c>
    </row>
    <row r="224" s="2" customFormat="1" ht="78" customHeight="1">
      <c r="A224" s="37"/>
      <c r="B224" s="38"/>
      <c r="C224" s="185" t="s">
        <v>532</v>
      </c>
      <c r="D224" s="185" t="s">
        <v>123</v>
      </c>
      <c r="E224" s="186" t="s">
        <v>533</v>
      </c>
      <c r="F224" s="187" t="s">
        <v>534</v>
      </c>
      <c r="G224" s="188" t="s">
        <v>132</v>
      </c>
      <c r="H224" s="189">
        <v>300</v>
      </c>
      <c r="I224" s="190"/>
      <c r="J224" s="191">
        <f>ROUND(I224*H224,2)</f>
        <v>0</v>
      </c>
      <c r="K224" s="192"/>
      <c r="L224" s="43"/>
      <c r="M224" s="193" t="s">
        <v>19</v>
      </c>
      <c r="N224" s="194" t="s">
        <v>41</v>
      </c>
      <c r="O224" s="83"/>
      <c r="P224" s="195">
        <f>O224*H224</f>
        <v>0</v>
      </c>
      <c r="Q224" s="195">
        <v>0</v>
      </c>
      <c r="R224" s="195">
        <f>Q224*H224</f>
        <v>0</v>
      </c>
      <c r="S224" s="195">
        <v>0</v>
      </c>
      <c r="T224" s="196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97" t="s">
        <v>127</v>
      </c>
      <c r="AT224" s="197" t="s">
        <v>123</v>
      </c>
      <c r="AU224" s="197" t="s">
        <v>70</v>
      </c>
      <c r="AY224" s="16" t="s">
        <v>128</v>
      </c>
      <c r="BE224" s="198">
        <f>IF(N224="základní",J224,0)</f>
        <v>0</v>
      </c>
      <c r="BF224" s="198">
        <f>IF(N224="snížená",J224,0)</f>
        <v>0</v>
      </c>
      <c r="BG224" s="198">
        <f>IF(N224="zákl. přenesená",J224,0)</f>
        <v>0</v>
      </c>
      <c r="BH224" s="198">
        <f>IF(N224="sníž. přenesená",J224,0)</f>
        <v>0</v>
      </c>
      <c r="BI224" s="198">
        <f>IF(N224="nulová",J224,0)</f>
        <v>0</v>
      </c>
      <c r="BJ224" s="16" t="s">
        <v>14</v>
      </c>
      <c r="BK224" s="198">
        <f>ROUND(I224*H224,2)</f>
        <v>0</v>
      </c>
      <c r="BL224" s="16" t="s">
        <v>127</v>
      </c>
      <c r="BM224" s="197" t="s">
        <v>535</v>
      </c>
    </row>
    <row r="225" s="2" customFormat="1">
      <c r="A225" s="37"/>
      <c r="B225" s="38"/>
      <c r="C225" s="39"/>
      <c r="D225" s="199" t="s">
        <v>157</v>
      </c>
      <c r="E225" s="39"/>
      <c r="F225" s="200" t="s">
        <v>483</v>
      </c>
      <c r="G225" s="39"/>
      <c r="H225" s="39"/>
      <c r="I225" s="201"/>
      <c r="J225" s="39"/>
      <c r="K225" s="39"/>
      <c r="L225" s="43"/>
      <c r="M225" s="202"/>
      <c r="N225" s="203"/>
      <c r="O225" s="83"/>
      <c r="P225" s="83"/>
      <c r="Q225" s="83"/>
      <c r="R225" s="83"/>
      <c r="S225" s="83"/>
      <c r="T225" s="8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157</v>
      </c>
      <c r="AU225" s="16" t="s">
        <v>70</v>
      </c>
    </row>
    <row r="226" s="2" customFormat="1" ht="78" customHeight="1">
      <c r="A226" s="37"/>
      <c r="B226" s="38"/>
      <c r="C226" s="185" t="s">
        <v>536</v>
      </c>
      <c r="D226" s="185" t="s">
        <v>123</v>
      </c>
      <c r="E226" s="186" t="s">
        <v>537</v>
      </c>
      <c r="F226" s="187" t="s">
        <v>538</v>
      </c>
      <c r="G226" s="188" t="s">
        <v>132</v>
      </c>
      <c r="H226" s="189">
        <v>300</v>
      </c>
      <c r="I226" s="190"/>
      <c r="J226" s="191">
        <f>ROUND(I226*H226,2)</f>
        <v>0</v>
      </c>
      <c r="K226" s="192"/>
      <c r="L226" s="43"/>
      <c r="M226" s="193" t="s">
        <v>19</v>
      </c>
      <c r="N226" s="194" t="s">
        <v>41</v>
      </c>
      <c r="O226" s="83"/>
      <c r="P226" s="195">
        <f>O226*H226</f>
        <v>0</v>
      </c>
      <c r="Q226" s="195">
        <v>0</v>
      </c>
      <c r="R226" s="195">
        <f>Q226*H226</f>
        <v>0</v>
      </c>
      <c r="S226" s="195">
        <v>0</v>
      </c>
      <c r="T226" s="196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97" t="s">
        <v>127</v>
      </c>
      <c r="AT226" s="197" t="s">
        <v>123</v>
      </c>
      <c r="AU226" s="197" t="s">
        <v>70</v>
      </c>
      <c r="AY226" s="16" t="s">
        <v>128</v>
      </c>
      <c r="BE226" s="198">
        <f>IF(N226="základní",J226,0)</f>
        <v>0</v>
      </c>
      <c r="BF226" s="198">
        <f>IF(N226="snížená",J226,0)</f>
        <v>0</v>
      </c>
      <c r="BG226" s="198">
        <f>IF(N226="zákl. přenesená",J226,0)</f>
        <v>0</v>
      </c>
      <c r="BH226" s="198">
        <f>IF(N226="sníž. přenesená",J226,0)</f>
        <v>0</v>
      </c>
      <c r="BI226" s="198">
        <f>IF(N226="nulová",J226,0)</f>
        <v>0</v>
      </c>
      <c r="BJ226" s="16" t="s">
        <v>14</v>
      </c>
      <c r="BK226" s="198">
        <f>ROUND(I226*H226,2)</f>
        <v>0</v>
      </c>
      <c r="BL226" s="16" t="s">
        <v>127</v>
      </c>
      <c r="BM226" s="197" t="s">
        <v>539</v>
      </c>
    </row>
    <row r="227" s="2" customFormat="1">
      <c r="A227" s="37"/>
      <c r="B227" s="38"/>
      <c r="C227" s="39"/>
      <c r="D227" s="199" t="s">
        <v>157</v>
      </c>
      <c r="E227" s="39"/>
      <c r="F227" s="200" t="s">
        <v>483</v>
      </c>
      <c r="G227" s="39"/>
      <c r="H227" s="39"/>
      <c r="I227" s="201"/>
      <c r="J227" s="39"/>
      <c r="K227" s="39"/>
      <c r="L227" s="43"/>
      <c r="M227" s="202"/>
      <c r="N227" s="203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157</v>
      </c>
      <c r="AU227" s="16" t="s">
        <v>70</v>
      </c>
    </row>
    <row r="228" s="2" customFormat="1" ht="78" customHeight="1">
      <c r="A228" s="37"/>
      <c r="B228" s="38"/>
      <c r="C228" s="185" t="s">
        <v>540</v>
      </c>
      <c r="D228" s="185" t="s">
        <v>123</v>
      </c>
      <c r="E228" s="186" t="s">
        <v>541</v>
      </c>
      <c r="F228" s="187" t="s">
        <v>542</v>
      </c>
      <c r="G228" s="188" t="s">
        <v>132</v>
      </c>
      <c r="H228" s="189">
        <v>300</v>
      </c>
      <c r="I228" s="190"/>
      <c r="J228" s="191">
        <f>ROUND(I228*H228,2)</f>
        <v>0</v>
      </c>
      <c r="K228" s="192"/>
      <c r="L228" s="43"/>
      <c r="M228" s="193" t="s">
        <v>19</v>
      </c>
      <c r="N228" s="194" t="s">
        <v>41</v>
      </c>
      <c r="O228" s="83"/>
      <c r="P228" s="195">
        <f>O228*H228</f>
        <v>0</v>
      </c>
      <c r="Q228" s="195">
        <v>0</v>
      </c>
      <c r="R228" s="195">
        <f>Q228*H228</f>
        <v>0</v>
      </c>
      <c r="S228" s="195">
        <v>0</v>
      </c>
      <c r="T228" s="196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97" t="s">
        <v>127</v>
      </c>
      <c r="AT228" s="197" t="s">
        <v>123</v>
      </c>
      <c r="AU228" s="197" t="s">
        <v>70</v>
      </c>
      <c r="AY228" s="16" t="s">
        <v>128</v>
      </c>
      <c r="BE228" s="198">
        <f>IF(N228="základní",J228,0)</f>
        <v>0</v>
      </c>
      <c r="BF228" s="198">
        <f>IF(N228="snížená",J228,0)</f>
        <v>0</v>
      </c>
      <c r="BG228" s="198">
        <f>IF(N228="zákl. přenesená",J228,0)</f>
        <v>0</v>
      </c>
      <c r="BH228" s="198">
        <f>IF(N228="sníž. přenesená",J228,0)</f>
        <v>0</v>
      </c>
      <c r="BI228" s="198">
        <f>IF(N228="nulová",J228,0)</f>
        <v>0</v>
      </c>
      <c r="BJ228" s="16" t="s">
        <v>14</v>
      </c>
      <c r="BK228" s="198">
        <f>ROUND(I228*H228,2)</f>
        <v>0</v>
      </c>
      <c r="BL228" s="16" t="s">
        <v>127</v>
      </c>
      <c r="BM228" s="197" t="s">
        <v>543</v>
      </c>
    </row>
    <row r="229" s="2" customFormat="1">
      <c r="A229" s="37"/>
      <c r="B229" s="38"/>
      <c r="C229" s="39"/>
      <c r="D229" s="199" t="s">
        <v>157</v>
      </c>
      <c r="E229" s="39"/>
      <c r="F229" s="200" t="s">
        <v>483</v>
      </c>
      <c r="G229" s="39"/>
      <c r="H229" s="39"/>
      <c r="I229" s="201"/>
      <c r="J229" s="39"/>
      <c r="K229" s="39"/>
      <c r="L229" s="43"/>
      <c r="M229" s="202"/>
      <c r="N229" s="203"/>
      <c r="O229" s="83"/>
      <c r="P229" s="83"/>
      <c r="Q229" s="83"/>
      <c r="R229" s="83"/>
      <c r="S229" s="83"/>
      <c r="T229" s="84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157</v>
      </c>
      <c r="AU229" s="16" t="s">
        <v>70</v>
      </c>
    </row>
    <row r="230" s="2" customFormat="1" ht="78" customHeight="1">
      <c r="A230" s="37"/>
      <c r="B230" s="38"/>
      <c r="C230" s="185" t="s">
        <v>544</v>
      </c>
      <c r="D230" s="185" t="s">
        <v>123</v>
      </c>
      <c r="E230" s="186" t="s">
        <v>545</v>
      </c>
      <c r="F230" s="187" t="s">
        <v>546</v>
      </c>
      <c r="G230" s="188" t="s">
        <v>132</v>
      </c>
      <c r="H230" s="189">
        <v>180</v>
      </c>
      <c r="I230" s="190"/>
      <c r="J230" s="191">
        <f>ROUND(I230*H230,2)</f>
        <v>0</v>
      </c>
      <c r="K230" s="192"/>
      <c r="L230" s="43"/>
      <c r="M230" s="193" t="s">
        <v>19</v>
      </c>
      <c r="N230" s="194" t="s">
        <v>41</v>
      </c>
      <c r="O230" s="83"/>
      <c r="P230" s="195">
        <f>O230*H230</f>
        <v>0</v>
      </c>
      <c r="Q230" s="195">
        <v>0</v>
      </c>
      <c r="R230" s="195">
        <f>Q230*H230</f>
        <v>0</v>
      </c>
      <c r="S230" s="195">
        <v>0</v>
      </c>
      <c r="T230" s="196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97" t="s">
        <v>127</v>
      </c>
      <c r="AT230" s="197" t="s">
        <v>123</v>
      </c>
      <c r="AU230" s="197" t="s">
        <v>70</v>
      </c>
      <c r="AY230" s="16" t="s">
        <v>128</v>
      </c>
      <c r="BE230" s="198">
        <f>IF(N230="základní",J230,0)</f>
        <v>0</v>
      </c>
      <c r="BF230" s="198">
        <f>IF(N230="snížená",J230,0)</f>
        <v>0</v>
      </c>
      <c r="BG230" s="198">
        <f>IF(N230="zákl. přenesená",J230,0)</f>
        <v>0</v>
      </c>
      <c r="BH230" s="198">
        <f>IF(N230="sníž. přenesená",J230,0)</f>
        <v>0</v>
      </c>
      <c r="BI230" s="198">
        <f>IF(N230="nulová",J230,0)</f>
        <v>0</v>
      </c>
      <c r="BJ230" s="16" t="s">
        <v>14</v>
      </c>
      <c r="BK230" s="198">
        <f>ROUND(I230*H230,2)</f>
        <v>0</v>
      </c>
      <c r="BL230" s="16" t="s">
        <v>127</v>
      </c>
      <c r="BM230" s="197" t="s">
        <v>547</v>
      </c>
    </row>
    <row r="231" s="2" customFormat="1">
      <c r="A231" s="37"/>
      <c r="B231" s="38"/>
      <c r="C231" s="39"/>
      <c r="D231" s="199" t="s">
        <v>157</v>
      </c>
      <c r="E231" s="39"/>
      <c r="F231" s="200" t="s">
        <v>483</v>
      </c>
      <c r="G231" s="39"/>
      <c r="H231" s="39"/>
      <c r="I231" s="201"/>
      <c r="J231" s="39"/>
      <c r="K231" s="39"/>
      <c r="L231" s="43"/>
      <c r="M231" s="202"/>
      <c r="N231" s="203"/>
      <c r="O231" s="83"/>
      <c r="P231" s="83"/>
      <c r="Q231" s="83"/>
      <c r="R231" s="83"/>
      <c r="S231" s="83"/>
      <c r="T231" s="84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157</v>
      </c>
      <c r="AU231" s="16" t="s">
        <v>70</v>
      </c>
    </row>
    <row r="232" s="2" customFormat="1" ht="78" customHeight="1">
      <c r="A232" s="37"/>
      <c r="B232" s="38"/>
      <c r="C232" s="185" t="s">
        <v>548</v>
      </c>
      <c r="D232" s="185" t="s">
        <v>123</v>
      </c>
      <c r="E232" s="186" t="s">
        <v>549</v>
      </c>
      <c r="F232" s="187" t="s">
        <v>550</v>
      </c>
      <c r="G232" s="188" t="s">
        <v>132</v>
      </c>
      <c r="H232" s="189">
        <v>120</v>
      </c>
      <c r="I232" s="190"/>
      <c r="J232" s="191">
        <f>ROUND(I232*H232,2)</f>
        <v>0</v>
      </c>
      <c r="K232" s="192"/>
      <c r="L232" s="43"/>
      <c r="M232" s="193" t="s">
        <v>19</v>
      </c>
      <c r="N232" s="194" t="s">
        <v>41</v>
      </c>
      <c r="O232" s="83"/>
      <c r="P232" s="195">
        <f>O232*H232</f>
        <v>0</v>
      </c>
      <c r="Q232" s="195">
        <v>0</v>
      </c>
      <c r="R232" s="195">
        <f>Q232*H232</f>
        <v>0</v>
      </c>
      <c r="S232" s="195">
        <v>0</v>
      </c>
      <c r="T232" s="196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97" t="s">
        <v>127</v>
      </c>
      <c r="AT232" s="197" t="s">
        <v>123</v>
      </c>
      <c r="AU232" s="197" t="s">
        <v>70</v>
      </c>
      <c r="AY232" s="16" t="s">
        <v>128</v>
      </c>
      <c r="BE232" s="198">
        <f>IF(N232="základní",J232,0)</f>
        <v>0</v>
      </c>
      <c r="BF232" s="198">
        <f>IF(N232="snížená",J232,0)</f>
        <v>0</v>
      </c>
      <c r="BG232" s="198">
        <f>IF(N232="zákl. přenesená",J232,0)</f>
        <v>0</v>
      </c>
      <c r="BH232" s="198">
        <f>IF(N232="sníž. přenesená",J232,0)</f>
        <v>0</v>
      </c>
      <c r="BI232" s="198">
        <f>IF(N232="nulová",J232,0)</f>
        <v>0</v>
      </c>
      <c r="BJ232" s="16" t="s">
        <v>14</v>
      </c>
      <c r="BK232" s="198">
        <f>ROUND(I232*H232,2)</f>
        <v>0</v>
      </c>
      <c r="BL232" s="16" t="s">
        <v>127</v>
      </c>
      <c r="BM232" s="197" t="s">
        <v>551</v>
      </c>
    </row>
    <row r="233" s="2" customFormat="1">
      <c r="A233" s="37"/>
      <c r="B233" s="38"/>
      <c r="C233" s="39"/>
      <c r="D233" s="199" t="s">
        <v>157</v>
      </c>
      <c r="E233" s="39"/>
      <c r="F233" s="200" t="s">
        <v>483</v>
      </c>
      <c r="G233" s="39"/>
      <c r="H233" s="39"/>
      <c r="I233" s="201"/>
      <c r="J233" s="39"/>
      <c r="K233" s="39"/>
      <c r="L233" s="43"/>
      <c r="M233" s="202"/>
      <c r="N233" s="203"/>
      <c r="O233" s="83"/>
      <c r="P233" s="83"/>
      <c r="Q233" s="83"/>
      <c r="R233" s="83"/>
      <c r="S233" s="83"/>
      <c r="T233" s="84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157</v>
      </c>
      <c r="AU233" s="16" t="s">
        <v>70</v>
      </c>
    </row>
    <row r="234" s="2" customFormat="1" ht="78" customHeight="1">
      <c r="A234" s="37"/>
      <c r="B234" s="38"/>
      <c r="C234" s="185" t="s">
        <v>552</v>
      </c>
      <c r="D234" s="185" t="s">
        <v>123</v>
      </c>
      <c r="E234" s="186" t="s">
        <v>553</v>
      </c>
      <c r="F234" s="187" t="s">
        <v>554</v>
      </c>
      <c r="G234" s="188" t="s">
        <v>132</v>
      </c>
      <c r="H234" s="189">
        <v>120</v>
      </c>
      <c r="I234" s="190"/>
      <c r="J234" s="191">
        <f>ROUND(I234*H234,2)</f>
        <v>0</v>
      </c>
      <c r="K234" s="192"/>
      <c r="L234" s="43"/>
      <c r="M234" s="193" t="s">
        <v>19</v>
      </c>
      <c r="N234" s="194" t="s">
        <v>41</v>
      </c>
      <c r="O234" s="83"/>
      <c r="P234" s="195">
        <f>O234*H234</f>
        <v>0</v>
      </c>
      <c r="Q234" s="195">
        <v>0</v>
      </c>
      <c r="R234" s="195">
        <f>Q234*H234</f>
        <v>0</v>
      </c>
      <c r="S234" s="195">
        <v>0</v>
      </c>
      <c r="T234" s="196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97" t="s">
        <v>127</v>
      </c>
      <c r="AT234" s="197" t="s">
        <v>123</v>
      </c>
      <c r="AU234" s="197" t="s">
        <v>70</v>
      </c>
      <c r="AY234" s="16" t="s">
        <v>128</v>
      </c>
      <c r="BE234" s="198">
        <f>IF(N234="základní",J234,0)</f>
        <v>0</v>
      </c>
      <c r="BF234" s="198">
        <f>IF(N234="snížená",J234,0)</f>
        <v>0</v>
      </c>
      <c r="BG234" s="198">
        <f>IF(N234="zákl. přenesená",J234,0)</f>
        <v>0</v>
      </c>
      <c r="BH234" s="198">
        <f>IF(N234="sníž. přenesená",J234,0)</f>
        <v>0</v>
      </c>
      <c r="BI234" s="198">
        <f>IF(N234="nulová",J234,0)</f>
        <v>0</v>
      </c>
      <c r="BJ234" s="16" t="s">
        <v>14</v>
      </c>
      <c r="BK234" s="198">
        <f>ROUND(I234*H234,2)</f>
        <v>0</v>
      </c>
      <c r="BL234" s="16" t="s">
        <v>127</v>
      </c>
      <c r="BM234" s="197" t="s">
        <v>555</v>
      </c>
    </row>
    <row r="235" s="2" customFormat="1">
      <c r="A235" s="37"/>
      <c r="B235" s="38"/>
      <c r="C235" s="39"/>
      <c r="D235" s="199" t="s">
        <v>157</v>
      </c>
      <c r="E235" s="39"/>
      <c r="F235" s="200" t="s">
        <v>483</v>
      </c>
      <c r="G235" s="39"/>
      <c r="H235" s="39"/>
      <c r="I235" s="201"/>
      <c r="J235" s="39"/>
      <c r="K235" s="39"/>
      <c r="L235" s="43"/>
      <c r="M235" s="202"/>
      <c r="N235" s="203"/>
      <c r="O235" s="83"/>
      <c r="P235" s="83"/>
      <c r="Q235" s="83"/>
      <c r="R235" s="83"/>
      <c r="S235" s="83"/>
      <c r="T235" s="84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157</v>
      </c>
      <c r="AU235" s="16" t="s">
        <v>70</v>
      </c>
    </row>
    <row r="236" s="2" customFormat="1" ht="78" customHeight="1">
      <c r="A236" s="37"/>
      <c r="B236" s="38"/>
      <c r="C236" s="185" t="s">
        <v>556</v>
      </c>
      <c r="D236" s="185" t="s">
        <v>123</v>
      </c>
      <c r="E236" s="186" t="s">
        <v>557</v>
      </c>
      <c r="F236" s="187" t="s">
        <v>558</v>
      </c>
      <c r="G236" s="188" t="s">
        <v>132</v>
      </c>
      <c r="H236" s="189">
        <v>150</v>
      </c>
      <c r="I236" s="190"/>
      <c r="J236" s="191">
        <f>ROUND(I236*H236,2)</f>
        <v>0</v>
      </c>
      <c r="K236" s="192"/>
      <c r="L236" s="43"/>
      <c r="M236" s="193" t="s">
        <v>19</v>
      </c>
      <c r="N236" s="194" t="s">
        <v>41</v>
      </c>
      <c r="O236" s="83"/>
      <c r="P236" s="195">
        <f>O236*H236</f>
        <v>0</v>
      </c>
      <c r="Q236" s="195">
        <v>0</v>
      </c>
      <c r="R236" s="195">
        <f>Q236*H236</f>
        <v>0</v>
      </c>
      <c r="S236" s="195">
        <v>0</v>
      </c>
      <c r="T236" s="196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97" t="s">
        <v>127</v>
      </c>
      <c r="AT236" s="197" t="s">
        <v>123</v>
      </c>
      <c r="AU236" s="197" t="s">
        <v>70</v>
      </c>
      <c r="AY236" s="16" t="s">
        <v>128</v>
      </c>
      <c r="BE236" s="198">
        <f>IF(N236="základní",J236,0)</f>
        <v>0</v>
      </c>
      <c r="BF236" s="198">
        <f>IF(N236="snížená",J236,0)</f>
        <v>0</v>
      </c>
      <c r="BG236" s="198">
        <f>IF(N236="zákl. přenesená",J236,0)</f>
        <v>0</v>
      </c>
      <c r="BH236" s="198">
        <f>IF(N236="sníž. přenesená",J236,0)</f>
        <v>0</v>
      </c>
      <c r="BI236" s="198">
        <f>IF(N236="nulová",J236,0)</f>
        <v>0</v>
      </c>
      <c r="BJ236" s="16" t="s">
        <v>14</v>
      </c>
      <c r="BK236" s="198">
        <f>ROUND(I236*H236,2)</f>
        <v>0</v>
      </c>
      <c r="BL236" s="16" t="s">
        <v>127</v>
      </c>
      <c r="BM236" s="197" t="s">
        <v>559</v>
      </c>
    </row>
    <row r="237" s="2" customFormat="1">
      <c r="A237" s="37"/>
      <c r="B237" s="38"/>
      <c r="C237" s="39"/>
      <c r="D237" s="199" t="s">
        <v>157</v>
      </c>
      <c r="E237" s="39"/>
      <c r="F237" s="200" t="s">
        <v>483</v>
      </c>
      <c r="G237" s="39"/>
      <c r="H237" s="39"/>
      <c r="I237" s="201"/>
      <c r="J237" s="39"/>
      <c r="K237" s="39"/>
      <c r="L237" s="43"/>
      <c r="M237" s="202"/>
      <c r="N237" s="203"/>
      <c r="O237" s="83"/>
      <c r="P237" s="83"/>
      <c r="Q237" s="83"/>
      <c r="R237" s="83"/>
      <c r="S237" s="83"/>
      <c r="T237" s="84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157</v>
      </c>
      <c r="AU237" s="16" t="s">
        <v>70</v>
      </c>
    </row>
    <row r="238" s="2" customFormat="1" ht="78" customHeight="1">
      <c r="A238" s="37"/>
      <c r="B238" s="38"/>
      <c r="C238" s="185" t="s">
        <v>560</v>
      </c>
      <c r="D238" s="185" t="s">
        <v>123</v>
      </c>
      <c r="E238" s="186" t="s">
        <v>561</v>
      </c>
      <c r="F238" s="187" t="s">
        <v>562</v>
      </c>
      <c r="G238" s="188" t="s">
        <v>132</v>
      </c>
      <c r="H238" s="189">
        <v>150</v>
      </c>
      <c r="I238" s="190"/>
      <c r="J238" s="191">
        <f>ROUND(I238*H238,2)</f>
        <v>0</v>
      </c>
      <c r="K238" s="192"/>
      <c r="L238" s="43"/>
      <c r="M238" s="193" t="s">
        <v>19</v>
      </c>
      <c r="N238" s="194" t="s">
        <v>41</v>
      </c>
      <c r="O238" s="83"/>
      <c r="P238" s="195">
        <f>O238*H238</f>
        <v>0</v>
      </c>
      <c r="Q238" s="195">
        <v>0</v>
      </c>
      <c r="R238" s="195">
        <f>Q238*H238</f>
        <v>0</v>
      </c>
      <c r="S238" s="195">
        <v>0</v>
      </c>
      <c r="T238" s="196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97" t="s">
        <v>127</v>
      </c>
      <c r="AT238" s="197" t="s">
        <v>123</v>
      </c>
      <c r="AU238" s="197" t="s">
        <v>70</v>
      </c>
      <c r="AY238" s="16" t="s">
        <v>128</v>
      </c>
      <c r="BE238" s="198">
        <f>IF(N238="základní",J238,0)</f>
        <v>0</v>
      </c>
      <c r="BF238" s="198">
        <f>IF(N238="snížená",J238,0)</f>
        <v>0</v>
      </c>
      <c r="BG238" s="198">
        <f>IF(N238="zákl. přenesená",J238,0)</f>
        <v>0</v>
      </c>
      <c r="BH238" s="198">
        <f>IF(N238="sníž. přenesená",J238,0)</f>
        <v>0</v>
      </c>
      <c r="BI238" s="198">
        <f>IF(N238="nulová",J238,0)</f>
        <v>0</v>
      </c>
      <c r="BJ238" s="16" t="s">
        <v>14</v>
      </c>
      <c r="BK238" s="198">
        <f>ROUND(I238*H238,2)</f>
        <v>0</v>
      </c>
      <c r="BL238" s="16" t="s">
        <v>127</v>
      </c>
      <c r="BM238" s="197" t="s">
        <v>563</v>
      </c>
    </row>
    <row r="239" s="2" customFormat="1">
      <c r="A239" s="37"/>
      <c r="B239" s="38"/>
      <c r="C239" s="39"/>
      <c r="D239" s="199" t="s">
        <v>157</v>
      </c>
      <c r="E239" s="39"/>
      <c r="F239" s="200" t="s">
        <v>483</v>
      </c>
      <c r="G239" s="39"/>
      <c r="H239" s="39"/>
      <c r="I239" s="201"/>
      <c r="J239" s="39"/>
      <c r="K239" s="39"/>
      <c r="L239" s="43"/>
      <c r="M239" s="202"/>
      <c r="N239" s="203"/>
      <c r="O239" s="83"/>
      <c r="P239" s="83"/>
      <c r="Q239" s="83"/>
      <c r="R239" s="83"/>
      <c r="S239" s="83"/>
      <c r="T239" s="84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157</v>
      </c>
      <c r="AU239" s="16" t="s">
        <v>70</v>
      </c>
    </row>
    <row r="240" s="2" customFormat="1" ht="78" customHeight="1">
      <c r="A240" s="37"/>
      <c r="B240" s="38"/>
      <c r="C240" s="185" t="s">
        <v>564</v>
      </c>
      <c r="D240" s="185" t="s">
        <v>123</v>
      </c>
      <c r="E240" s="186" t="s">
        <v>565</v>
      </c>
      <c r="F240" s="187" t="s">
        <v>566</v>
      </c>
      <c r="G240" s="188" t="s">
        <v>132</v>
      </c>
      <c r="H240" s="189">
        <v>6</v>
      </c>
      <c r="I240" s="190"/>
      <c r="J240" s="191">
        <f>ROUND(I240*H240,2)</f>
        <v>0</v>
      </c>
      <c r="K240" s="192"/>
      <c r="L240" s="43"/>
      <c r="M240" s="193" t="s">
        <v>19</v>
      </c>
      <c r="N240" s="194" t="s">
        <v>41</v>
      </c>
      <c r="O240" s="83"/>
      <c r="P240" s="195">
        <f>O240*H240</f>
        <v>0</v>
      </c>
      <c r="Q240" s="195">
        <v>0</v>
      </c>
      <c r="R240" s="195">
        <f>Q240*H240</f>
        <v>0</v>
      </c>
      <c r="S240" s="195">
        <v>0</v>
      </c>
      <c r="T240" s="196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97" t="s">
        <v>127</v>
      </c>
      <c r="AT240" s="197" t="s">
        <v>123</v>
      </c>
      <c r="AU240" s="197" t="s">
        <v>70</v>
      </c>
      <c r="AY240" s="16" t="s">
        <v>128</v>
      </c>
      <c r="BE240" s="198">
        <f>IF(N240="základní",J240,0)</f>
        <v>0</v>
      </c>
      <c r="BF240" s="198">
        <f>IF(N240="snížená",J240,0)</f>
        <v>0</v>
      </c>
      <c r="BG240" s="198">
        <f>IF(N240="zákl. přenesená",J240,0)</f>
        <v>0</v>
      </c>
      <c r="BH240" s="198">
        <f>IF(N240="sníž. přenesená",J240,0)</f>
        <v>0</v>
      </c>
      <c r="BI240" s="198">
        <f>IF(N240="nulová",J240,0)</f>
        <v>0</v>
      </c>
      <c r="BJ240" s="16" t="s">
        <v>14</v>
      </c>
      <c r="BK240" s="198">
        <f>ROUND(I240*H240,2)</f>
        <v>0</v>
      </c>
      <c r="BL240" s="16" t="s">
        <v>127</v>
      </c>
      <c r="BM240" s="197" t="s">
        <v>567</v>
      </c>
    </row>
    <row r="241" s="2" customFormat="1">
      <c r="A241" s="37"/>
      <c r="B241" s="38"/>
      <c r="C241" s="39"/>
      <c r="D241" s="199" t="s">
        <v>157</v>
      </c>
      <c r="E241" s="39"/>
      <c r="F241" s="200" t="s">
        <v>483</v>
      </c>
      <c r="G241" s="39"/>
      <c r="H241" s="39"/>
      <c r="I241" s="201"/>
      <c r="J241" s="39"/>
      <c r="K241" s="39"/>
      <c r="L241" s="43"/>
      <c r="M241" s="202"/>
      <c r="N241" s="203"/>
      <c r="O241" s="83"/>
      <c r="P241" s="83"/>
      <c r="Q241" s="83"/>
      <c r="R241" s="83"/>
      <c r="S241" s="83"/>
      <c r="T241" s="84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157</v>
      </c>
      <c r="AU241" s="16" t="s">
        <v>70</v>
      </c>
    </row>
    <row r="242" s="2" customFormat="1" ht="78" customHeight="1">
      <c r="A242" s="37"/>
      <c r="B242" s="38"/>
      <c r="C242" s="185" t="s">
        <v>568</v>
      </c>
      <c r="D242" s="185" t="s">
        <v>123</v>
      </c>
      <c r="E242" s="186" t="s">
        <v>569</v>
      </c>
      <c r="F242" s="187" t="s">
        <v>570</v>
      </c>
      <c r="G242" s="188" t="s">
        <v>132</v>
      </c>
      <c r="H242" s="189">
        <v>6</v>
      </c>
      <c r="I242" s="190"/>
      <c r="J242" s="191">
        <f>ROUND(I242*H242,2)</f>
        <v>0</v>
      </c>
      <c r="K242" s="192"/>
      <c r="L242" s="43"/>
      <c r="M242" s="193" t="s">
        <v>19</v>
      </c>
      <c r="N242" s="194" t="s">
        <v>41</v>
      </c>
      <c r="O242" s="83"/>
      <c r="P242" s="195">
        <f>O242*H242</f>
        <v>0</v>
      </c>
      <c r="Q242" s="195">
        <v>0</v>
      </c>
      <c r="R242" s="195">
        <f>Q242*H242</f>
        <v>0</v>
      </c>
      <c r="S242" s="195">
        <v>0</v>
      </c>
      <c r="T242" s="196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97" t="s">
        <v>127</v>
      </c>
      <c r="AT242" s="197" t="s">
        <v>123</v>
      </c>
      <c r="AU242" s="197" t="s">
        <v>70</v>
      </c>
      <c r="AY242" s="16" t="s">
        <v>128</v>
      </c>
      <c r="BE242" s="198">
        <f>IF(N242="základní",J242,0)</f>
        <v>0</v>
      </c>
      <c r="BF242" s="198">
        <f>IF(N242="snížená",J242,0)</f>
        <v>0</v>
      </c>
      <c r="BG242" s="198">
        <f>IF(N242="zákl. přenesená",J242,0)</f>
        <v>0</v>
      </c>
      <c r="BH242" s="198">
        <f>IF(N242="sníž. přenesená",J242,0)</f>
        <v>0</v>
      </c>
      <c r="BI242" s="198">
        <f>IF(N242="nulová",J242,0)</f>
        <v>0</v>
      </c>
      <c r="BJ242" s="16" t="s">
        <v>14</v>
      </c>
      <c r="BK242" s="198">
        <f>ROUND(I242*H242,2)</f>
        <v>0</v>
      </c>
      <c r="BL242" s="16" t="s">
        <v>127</v>
      </c>
      <c r="BM242" s="197" t="s">
        <v>571</v>
      </c>
    </row>
    <row r="243" s="2" customFormat="1">
      <c r="A243" s="37"/>
      <c r="B243" s="38"/>
      <c r="C243" s="39"/>
      <c r="D243" s="199" t="s">
        <v>157</v>
      </c>
      <c r="E243" s="39"/>
      <c r="F243" s="200" t="s">
        <v>483</v>
      </c>
      <c r="G243" s="39"/>
      <c r="H243" s="39"/>
      <c r="I243" s="201"/>
      <c r="J243" s="39"/>
      <c r="K243" s="39"/>
      <c r="L243" s="43"/>
      <c r="M243" s="202"/>
      <c r="N243" s="203"/>
      <c r="O243" s="83"/>
      <c r="P243" s="83"/>
      <c r="Q243" s="83"/>
      <c r="R243" s="83"/>
      <c r="S243" s="83"/>
      <c r="T243" s="84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157</v>
      </c>
      <c r="AU243" s="16" t="s">
        <v>70</v>
      </c>
    </row>
    <row r="244" s="2" customFormat="1" ht="78" customHeight="1">
      <c r="A244" s="37"/>
      <c r="B244" s="38"/>
      <c r="C244" s="185" t="s">
        <v>572</v>
      </c>
      <c r="D244" s="185" t="s">
        <v>123</v>
      </c>
      <c r="E244" s="186" t="s">
        <v>573</v>
      </c>
      <c r="F244" s="187" t="s">
        <v>574</v>
      </c>
      <c r="G244" s="188" t="s">
        <v>132</v>
      </c>
      <c r="H244" s="189">
        <v>6</v>
      </c>
      <c r="I244" s="190"/>
      <c r="J244" s="191">
        <f>ROUND(I244*H244,2)</f>
        <v>0</v>
      </c>
      <c r="K244" s="192"/>
      <c r="L244" s="43"/>
      <c r="M244" s="193" t="s">
        <v>19</v>
      </c>
      <c r="N244" s="194" t="s">
        <v>41</v>
      </c>
      <c r="O244" s="83"/>
      <c r="P244" s="195">
        <f>O244*H244</f>
        <v>0</v>
      </c>
      <c r="Q244" s="195">
        <v>0</v>
      </c>
      <c r="R244" s="195">
        <f>Q244*H244</f>
        <v>0</v>
      </c>
      <c r="S244" s="195">
        <v>0</v>
      </c>
      <c r="T244" s="196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97" t="s">
        <v>127</v>
      </c>
      <c r="AT244" s="197" t="s">
        <v>123</v>
      </c>
      <c r="AU244" s="197" t="s">
        <v>70</v>
      </c>
      <c r="AY244" s="16" t="s">
        <v>128</v>
      </c>
      <c r="BE244" s="198">
        <f>IF(N244="základní",J244,0)</f>
        <v>0</v>
      </c>
      <c r="BF244" s="198">
        <f>IF(N244="snížená",J244,0)</f>
        <v>0</v>
      </c>
      <c r="BG244" s="198">
        <f>IF(N244="zákl. přenesená",J244,0)</f>
        <v>0</v>
      </c>
      <c r="BH244" s="198">
        <f>IF(N244="sníž. přenesená",J244,0)</f>
        <v>0</v>
      </c>
      <c r="BI244" s="198">
        <f>IF(N244="nulová",J244,0)</f>
        <v>0</v>
      </c>
      <c r="BJ244" s="16" t="s">
        <v>14</v>
      </c>
      <c r="BK244" s="198">
        <f>ROUND(I244*H244,2)</f>
        <v>0</v>
      </c>
      <c r="BL244" s="16" t="s">
        <v>127</v>
      </c>
      <c r="BM244" s="197" t="s">
        <v>575</v>
      </c>
    </row>
    <row r="245" s="2" customFormat="1">
      <c r="A245" s="37"/>
      <c r="B245" s="38"/>
      <c r="C245" s="39"/>
      <c r="D245" s="199" t="s">
        <v>157</v>
      </c>
      <c r="E245" s="39"/>
      <c r="F245" s="200" t="s">
        <v>483</v>
      </c>
      <c r="G245" s="39"/>
      <c r="H245" s="39"/>
      <c r="I245" s="201"/>
      <c r="J245" s="39"/>
      <c r="K245" s="39"/>
      <c r="L245" s="43"/>
      <c r="M245" s="202"/>
      <c r="N245" s="203"/>
      <c r="O245" s="83"/>
      <c r="P245" s="83"/>
      <c r="Q245" s="83"/>
      <c r="R245" s="83"/>
      <c r="S245" s="83"/>
      <c r="T245" s="84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157</v>
      </c>
      <c r="AU245" s="16" t="s">
        <v>70</v>
      </c>
    </row>
    <row r="246" s="2" customFormat="1" ht="90" customHeight="1">
      <c r="A246" s="37"/>
      <c r="B246" s="38"/>
      <c r="C246" s="185" t="s">
        <v>576</v>
      </c>
      <c r="D246" s="185" t="s">
        <v>123</v>
      </c>
      <c r="E246" s="186" t="s">
        <v>577</v>
      </c>
      <c r="F246" s="187" t="s">
        <v>578</v>
      </c>
      <c r="G246" s="188" t="s">
        <v>132</v>
      </c>
      <c r="H246" s="189">
        <v>500</v>
      </c>
      <c r="I246" s="190"/>
      <c r="J246" s="191">
        <f>ROUND(I246*H246,2)</f>
        <v>0</v>
      </c>
      <c r="K246" s="192"/>
      <c r="L246" s="43"/>
      <c r="M246" s="193" t="s">
        <v>19</v>
      </c>
      <c r="N246" s="194" t="s">
        <v>41</v>
      </c>
      <c r="O246" s="83"/>
      <c r="P246" s="195">
        <f>O246*H246</f>
        <v>0</v>
      </c>
      <c r="Q246" s="195">
        <v>0</v>
      </c>
      <c r="R246" s="195">
        <f>Q246*H246</f>
        <v>0</v>
      </c>
      <c r="S246" s="195">
        <v>0</v>
      </c>
      <c r="T246" s="196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97" t="s">
        <v>127</v>
      </c>
      <c r="AT246" s="197" t="s">
        <v>123</v>
      </c>
      <c r="AU246" s="197" t="s">
        <v>70</v>
      </c>
      <c r="AY246" s="16" t="s">
        <v>128</v>
      </c>
      <c r="BE246" s="198">
        <f>IF(N246="základní",J246,0)</f>
        <v>0</v>
      </c>
      <c r="BF246" s="198">
        <f>IF(N246="snížená",J246,0)</f>
        <v>0</v>
      </c>
      <c r="BG246" s="198">
        <f>IF(N246="zákl. přenesená",J246,0)</f>
        <v>0</v>
      </c>
      <c r="BH246" s="198">
        <f>IF(N246="sníž. přenesená",J246,0)</f>
        <v>0</v>
      </c>
      <c r="BI246" s="198">
        <f>IF(N246="nulová",J246,0)</f>
        <v>0</v>
      </c>
      <c r="BJ246" s="16" t="s">
        <v>14</v>
      </c>
      <c r="BK246" s="198">
        <f>ROUND(I246*H246,2)</f>
        <v>0</v>
      </c>
      <c r="BL246" s="16" t="s">
        <v>127</v>
      </c>
      <c r="BM246" s="197" t="s">
        <v>579</v>
      </c>
    </row>
    <row r="247" s="2" customFormat="1">
      <c r="A247" s="37"/>
      <c r="B247" s="38"/>
      <c r="C247" s="39"/>
      <c r="D247" s="199" t="s">
        <v>157</v>
      </c>
      <c r="E247" s="39"/>
      <c r="F247" s="200" t="s">
        <v>483</v>
      </c>
      <c r="G247" s="39"/>
      <c r="H247" s="39"/>
      <c r="I247" s="201"/>
      <c r="J247" s="39"/>
      <c r="K247" s="39"/>
      <c r="L247" s="43"/>
      <c r="M247" s="202"/>
      <c r="N247" s="203"/>
      <c r="O247" s="83"/>
      <c r="P247" s="83"/>
      <c r="Q247" s="83"/>
      <c r="R247" s="83"/>
      <c r="S247" s="83"/>
      <c r="T247" s="84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157</v>
      </c>
      <c r="AU247" s="16" t="s">
        <v>70</v>
      </c>
    </row>
    <row r="248" s="2" customFormat="1" ht="90" customHeight="1">
      <c r="A248" s="37"/>
      <c r="B248" s="38"/>
      <c r="C248" s="185" t="s">
        <v>580</v>
      </c>
      <c r="D248" s="185" t="s">
        <v>123</v>
      </c>
      <c r="E248" s="186" t="s">
        <v>581</v>
      </c>
      <c r="F248" s="187" t="s">
        <v>582</v>
      </c>
      <c r="G248" s="188" t="s">
        <v>132</v>
      </c>
      <c r="H248" s="189">
        <v>500</v>
      </c>
      <c r="I248" s="190"/>
      <c r="J248" s="191">
        <f>ROUND(I248*H248,2)</f>
        <v>0</v>
      </c>
      <c r="K248" s="192"/>
      <c r="L248" s="43"/>
      <c r="M248" s="193" t="s">
        <v>19</v>
      </c>
      <c r="N248" s="194" t="s">
        <v>41</v>
      </c>
      <c r="O248" s="83"/>
      <c r="P248" s="195">
        <f>O248*H248</f>
        <v>0</v>
      </c>
      <c r="Q248" s="195">
        <v>0</v>
      </c>
      <c r="R248" s="195">
        <f>Q248*H248</f>
        <v>0</v>
      </c>
      <c r="S248" s="195">
        <v>0</v>
      </c>
      <c r="T248" s="196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97" t="s">
        <v>127</v>
      </c>
      <c r="AT248" s="197" t="s">
        <v>123</v>
      </c>
      <c r="AU248" s="197" t="s">
        <v>70</v>
      </c>
      <c r="AY248" s="16" t="s">
        <v>128</v>
      </c>
      <c r="BE248" s="198">
        <f>IF(N248="základní",J248,0)</f>
        <v>0</v>
      </c>
      <c r="BF248" s="198">
        <f>IF(N248="snížená",J248,0)</f>
        <v>0</v>
      </c>
      <c r="BG248" s="198">
        <f>IF(N248="zákl. přenesená",J248,0)</f>
        <v>0</v>
      </c>
      <c r="BH248" s="198">
        <f>IF(N248="sníž. přenesená",J248,0)</f>
        <v>0</v>
      </c>
      <c r="BI248" s="198">
        <f>IF(N248="nulová",J248,0)</f>
        <v>0</v>
      </c>
      <c r="BJ248" s="16" t="s">
        <v>14</v>
      </c>
      <c r="BK248" s="198">
        <f>ROUND(I248*H248,2)</f>
        <v>0</v>
      </c>
      <c r="BL248" s="16" t="s">
        <v>127</v>
      </c>
      <c r="BM248" s="197" t="s">
        <v>583</v>
      </c>
    </row>
    <row r="249" s="2" customFormat="1">
      <c r="A249" s="37"/>
      <c r="B249" s="38"/>
      <c r="C249" s="39"/>
      <c r="D249" s="199" t="s">
        <v>157</v>
      </c>
      <c r="E249" s="39"/>
      <c r="F249" s="200" t="s">
        <v>483</v>
      </c>
      <c r="G249" s="39"/>
      <c r="H249" s="39"/>
      <c r="I249" s="201"/>
      <c r="J249" s="39"/>
      <c r="K249" s="39"/>
      <c r="L249" s="43"/>
      <c r="M249" s="202"/>
      <c r="N249" s="203"/>
      <c r="O249" s="83"/>
      <c r="P249" s="83"/>
      <c r="Q249" s="83"/>
      <c r="R249" s="83"/>
      <c r="S249" s="83"/>
      <c r="T249" s="84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157</v>
      </c>
      <c r="AU249" s="16" t="s">
        <v>70</v>
      </c>
    </row>
    <row r="250" s="2" customFormat="1" ht="90" customHeight="1">
      <c r="A250" s="37"/>
      <c r="B250" s="38"/>
      <c r="C250" s="185" t="s">
        <v>584</v>
      </c>
      <c r="D250" s="185" t="s">
        <v>123</v>
      </c>
      <c r="E250" s="186" t="s">
        <v>585</v>
      </c>
      <c r="F250" s="187" t="s">
        <v>586</v>
      </c>
      <c r="G250" s="188" t="s">
        <v>132</v>
      </c>
      <c r="H250" s="189">
        <v>500</v>
      </c>
      <c r="I250" s="190"/>
      <c r="J250" s="191">
        <f>ROUND(I250*H250,2)</f>
        <v>0</v>
      </c>
      <c r="K250" s="192"/>
      <c r="L250" s="43"/>
      <c r="M250" s="193" t="s">
        <v>19</v>
      </c>
      <c r="N250" s="194" t="s">
        <v>41</v>
      </c>
      <c r="O250" s="83"/>
      <c r="P250" s="195">
        <f>O250*H250</f>
        <v>0</v>
      </c>
      <c r="Q250" s="195">
        <v>0</v>
      </c>
      <c r="R250" s="195">
        <f>Q250*H250</f>
        <v>0</v>
      </c>
      <c r="S250" s="195">
        <v>0</v>
      </c>
      <c r="T250" s="196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97" t="s">
        <v>127</v>
      </c>
      <c r="AT250" s="197" t="s">
        <v>123</v>
      </c>
      <c r="AU250" s="197" t="s">
        <v>70</v>
      </c>
      <c r="AY250" s="16" t="s">
        <v>128</v>
      </c>
      <c r="BE250" s="198">
        <f>IF(N250="základní",J250,0)</f>
        <v>0</v>
      </c>
      <c r="BF250" s="198">
        <f>IF(N250="snížená",J250,0)</f>
        <v>0</v>
      </c>
      <c r="BG250" s="198">
        <f>IF(N250="zákl. přenesená",J250,0)</f>
        <v>0</v>
      </c>
      <c r="BH250" s="198">
        <f>IF(N250="sníž. přenesená",J250,0)</f>
        <v>0</v>
      </c>
      <c r="BI250" s="198">
        <f>IF(N250="nulová",J250,0)</f>
        <v>0</v>
      </c>
      <c r="BJ250" s="16" t="s">
        <v>14</v>
      </c>
      <c r="BK250" s="198">
        <f>ROUND(I250*H250,2)</f>
        <v>0</v>
      </c>
      <c r="BL250" s="16" t="s">
        <v>127</v>
      </c>
      <c r="BM250" s="197" t="s">
        <v>587</v>
      </c>
    </row>
    <row r="251" s="2" customFormat="1">
      <c r="A251" s="37"/>
      <c r="B251" s="38"/>
      <c r="C251" s="39"/>
      <c r="D251" s="199" t="s">
        <v>157</v>
      </c>
      <c r="E251" s="39"/>
      <c r="F251" s="200" t="s">
        <v>483</v>
      </c>
      <c r="G251" s="39"/>
      <c r="H251" s="39"/>
      <c r="I251" s="201"/>
      <c r="J251" s="39"/>
      <c r="K251" s="39"/>
      <c r="L251" s="43"/>
      <c r="M251" s="202"/>
      <c r="N251" s="203"/>
      <c r="O251" s="83"/>
      <c r="P251" s="83"/>
      <c r="Q251" s="83"/>
      <c r="R251" s="83"/>
      <c r="S251" s="83"/>
      <c r="T251" s="84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157</v>
      </c>
      <c r="AU251" s="16" t="s">
        <v>70</v>
      </c>
    </row>
    <row r="252" s="2" customFormat="1" ht="90" customHeight="1">
      <c r="A252" s="37"/>
      <c r="B252" s="38"/>
      <c r="C252" s="185" t="s">
        <v>588</v>
      </c>
      <c r="D252" s="185" t="s">
        <v>123</v>
      </c>
      <c r="E252" s="186" t="s">
        <v>589</v>
      </c>
      <c r="F252" s="187" t="s">
        <v>590</v>
      </c>
      <c r="G252" s="188" t="s">
        <v>132</v>
      </c>
      <c r="H252" s="189">
        <v>200</v>
      </c>
      <c r="I252" s="190"/>
      <c r="J252" s="191">
        <f>ROUND(I252*H252,2)</f>
        <v>0</v>
      </c>
      <c r="K252" s="192"/>
      <c r="L252" s="43"/>
      <c r="M252" s="193" t="s">
        <v>19</v>
      </c>
      <c r="N252" s="194" t="s">
        <v>41</v>
      </c>
      <c r="O252" s="83"/>
      <c r="P252" s="195">
        <f>O252*H252</f>
        <v>0</v>
      </c>
      <c r="Q252" s="195">
        <v>0</v>
      </c>
      <c r="R252" s="195">
        <f>Q252*H252</f>
        <v>0</v>
      </c>
      <c r="S252" s="195">
        <v>0</v>
      </c>
      <c r="T252" s="196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97" t="s">
        <v>127</v>
      </c>
      <c r="AT252" s="197" t="s">
        <v>123</v>
      </c>
      <c r="AU252" s="197" t="s">
        <v>70</v>
      </c>
      <c r="AY252" s="16" t="s">
        <v>128</v>
      </c>
      <c r="BE252" s="198">
        <f>IF(N252="základní",J252,0)</f>
        <v>0</v>
      </c>
      <c r="BF252" s="198">
        <f>IF(N252="snížená",J252,0)</f>
        <v>0</v>
      </c>
      <c r="BG252" s="198">
        <f>IF(N252="zákl. přenesená",J252,0)</f>
        <v>0</v>
      </c>
      <c r="BH252" s="198">
        <f>IF(N252="sníž. přenesená",J252,0)</f>
        <v>0</v>
      </c>
      <c r="BI252" s="198">
        <f>IF(N252="nulová",J252,0)</f>
        <v>0</v>
      </c>
      <c r="BJ252" s="16" t="s">
        <v>14</v>
      </c>
      <c r="BK252" s="198">
        <f>ROUND(I252*H252,2)</f>
        <v>0</v>
      </c>
      <c r="BL252" s="16" t="s">
        <v>127</v>
      </c>
      <c r="BM252" s="197" t="s">
        <v>591</v>
      </c>
    </row>
    <row r="253" s="2" customFormat="1">
      <c r="A253" s="37"/>
      <c r="B253" s="38"/>
      <c r="C253" s="39"/>
      <c r="D253" s="199" t="s">
        <v>157</v>
      </c>
      <c r="E253" s="39"/>
      <c r="F253" s="200" t="s">
        <v>483</v>
      </c>
      <c r="G253" s="39"/>
      <c r="H253" s="39"/>
      <c r="I253" s="201"/>
      <c r="J253" s="39"/>
      <c r="K253" s="39"/>
      <c r="L253" s="43"/>
      <c r="M253" s="202"/>
      <c r="N253" s="203"/>
      <c r="O253" s="83"/>
      <c r="P253" s="83"/>
      <c r="Q253" s="83"/>
      <c r="R253" s="83"/>
      <c r="S253" s="83"/>
      <c r="T253" s="84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157</v>
      </c>
      <c r="AU253" s="16" t="s">
        <v>70</v>
      </c>
    </row>
    <row r="254" s="2" customFormat="1" ht="90" customHeight="1">
      <c r="A254" s="37"/>
      <c r="B254" s="38"/>
      <c r="C254" s="185" t="s">
        <v>592</v>
      </c>
      <c r="D254" s="185" t="s">
        <v>123</v>
      </c>
      <c r="E254" s="186" t="s">
        <v>593</v>
      </c>
      <c r="F254" s="187" t="s">
        <v>594</v>
      </c>
      <c r="G254" s="188" t="s">
        <v>132</v>
      </c>
      <c r="H254" s="189">
        <v>100</v>
      </c>
      <c r="I254" s="190"/>
      <c r="J254" s="191">
        <f>ROUND(I254*H254,2)</f>
        <v>0</v>
      </c>
      <c r="K254" s="192"/>
      <c r="L254" s="43"/>
      <c r="M254" s="193" t="s">
        <v>19</v>
      </c>
      <c r="N254" s="194" t="s">
        <v>41</v>
      </c>
      <c r="O254" s="83"/>
      <c r="P254" s="195">
        <f>O254*H254</f>
        <v>0</v>
      </c>
      <c r="Q254" s="195">
        <v>0</v>
      </c>
      <c r="R254" s="195">
        <f>Q254*H254</f>
        <v>0</v>
      </c>
      <c r="S254" s="195">
        <v>0</v>
      </c>
      <c r="T254" s="196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97" t="s">
        <v>127</v>
      </c>
      <c r="AT254" s="197" t="s">
        <v>123</v>
      </c>
      <c r="AU254" s="197" t="s">
        <v>70</v>
      </c>
      <c r="AY254" s="16" t="s">
        <v>128</v>
      </c>
      <c r="BE254" s="198">
        <f>IF(N254="základní",J254,0)</f>
        <v>0</v>
      </c>
      <c r="BF254" s="198">
        <f>IF(N254="snížená",J254,0)</f>
        <v>0</v>
      </c>
      <c r="BG254" s="198">
        <f>IF(N254="zákl. přenesená",J254,0)</f>
        <v>0</v>
      </c>
      <c r="BH254" s="198">
        <f>IF(N254="sníž. přenesená",J254,0)</f>
        <v>0</v>
      </c>
      <c r="BI254" s="198">
        <f>IF(N254="nulová",J254,0)</f>
        <v>0</v>
      </c>
      <c r="BJ254" s="16" t="s">
        <v>14</v>
      </c>
      <c r="BK254" s="198">
        <f>ROUND(I254*H254,2)</f>
        <v>0</v>
      </c>
      <c r="BL254" s="16" t="s">
        <v>127</v>
      </c>
      <c r="BM254" s="197" t="s">
        <v>595</v>
      </c>
    </row>
    <row r="255" s="2" customFormat="1">
      <c r="A255" s="37"/>
      <c r="B255" s="38"/>
      <c r="C255" s="39"/>
      <c r="D255" s="199" t="s">
        <v>157</v>
      </c>
      <c r="E255" s="39"/>
      <c r="F255" s="200" t="s">
        <v>483</v>
      </c>
      <c r="G255" s="39"/>
      <c r="H255" s="39"/>
      <c r="I255" s="201"/>
      <c r="J255" s="39"/>
      <c r="K255" s="39"/>
      <c r="L255" s="43"/>
      <c r="M255" s="202"/>
      <c r="N255" s="203"/>
      <c r="O255" s="83"/>
      <c r="P255" s="83"/>
      <c r="Q255" s="83"/>
      <c r="R255" s="83"/>
      <c r="S255" s="83"/>
      <c r="T255" s="84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157</v>
      </c>
      <c r="AU255" s="16" t="s">
        <v>70</v>
      </c>
    </row>
    <row r="256" s="2" customFormat="1" ht="90" customHeight="1">
      <c r="A256" s="37"/>
      <c r="B256" s="38"/>
      <c r="C256" s="185" t="s">
        <v>596</v>
      </c>
      <c r="D256" s="185" t="s">
        <v>123</v>
      </c>
      <c r="E256" s="186" t="s">
        <v>597</v>
      </c>
      <c r="F256" s="187" t="s">
        <v>598</v>
      </c>
      <c r="G256" s="188" t="s">
        <v>132</v>
      </c>
      <c r="H256" s="189">
        <v>10</v>
      </c>
      <c r="I256" s="190"/>
      <c r="J256" s="191">
        <f>ROUND(I256*H256,2)</f>
        <v>0</v>
      </c>
      <c r="K256" s="192"/>
      <c r="L256" s="43"/>
      <c r="M256" s="193" t="s">
        <v>19</v>
      </c>
      <c r="N256" s="194" t="s">
        <v>41</v>
      </c>
      <c r="O256" s="83"/>
      <c r="P256" s="195">
        <f>O256*H256</f>
        <v>0</v>
      </c>
      <c r="Q256" s="195">
        <v>0</v>
      </c>
      <c r="R256" s="195">
        <f>Q256*H256</f>
        <v>0</v>
      </c>
      <c r="S256" s="195">
        <v>0</v>
      </c>
      <c r="T256" s="196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97" t="s">
        <v>127</v>
      </c>
      <c r="AT256" s="197" t="s">
        <v>123</v>
      </c>
      <c r="AU256" s="197" t="s">
        <v>70</v>
      </c>
      <c r="AY256" s="16" t="s">
        <v>128</v>
      </c>
      <c r="BE256" s="198">
        <f>IF(N256="základní",J256,0)</f>
        <v>0</v>
      </c>
      <c r="BF256" s="198">
        <f>IF(N256="snížená",J256,0)</f>
        <v>0</v>
      </c>
      <c r="BG256" s="198">
        <f>IF(N256="zákl. přenesená",J256,0)</f>
        <v>0</v>
      </c>
      <c r="BH256" s="198">
        <f>IF(N256="sníž. přenesená",J256,0)</f>
        <v>0</v>
      </c>
      <c r="BI256" s="198">
        <f>IF(N256="nulová",J256,0)</f>
        <v>0</v>
      </c>
      <c r="BJ256" s="16" t="s">
        <v>14</v>
      </c>
      <c r="BK256" s="198">
        <f>ROUND(I256*H256,2)</f>
        <v>0</v>
      </c>
      <c r="BL256" s="16" t="s">
        <v>127</v>
      </c>
      <c r="BM256" s="197" t="s">
        <v>599</v>
      </c>
    </row>
    <row r="257" s="2" customFormat="1">
      <c r="A257" s="37"/>
      <c r="B257" s="38"/>
      <c r="C257" s="39"/>
      <c r="D257" s="199" t="s">
        <v>157</v>
      </c>
      <c r="E257" s="39"/>
      <c r="F257" s="200" t="s">
        <v>483</v>
      </c>
      <c r="G257" s="39"/>
      <c r="H257" s="39"/>
      <c r="I257" s="201"/>
      <c r="J257" s="39"/>
      <c r="K257" s="39"/>
      <c r="L257" s="43"/>
      <c r="M257" s="202"/>
      <c r="N257" s="203"/>
      <c r="O257" s="83"/>
      <c r="P257" s="83"/>
      <c r="Q257" s="83"/>
      <c r="R257" s="83"/>
      <c r="S257" s="83"/>
      <c r="T257" s="84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157</v>
      </c>
      <c r="AU257" s="16" t="s">
        <v>70</v>
      </c>
    </row>
    <row r="258" s="2" customFormat="1" ht="90" customHeight="1">
      <c r="A258" s="37"/>
      <c r="B258" s="38"/>
      <c r="C258" s="185" t="s">
        <v>600</v>
      </c>
      <c r="D258" s="185" t="s">
        <v>123</v>
      </c>
      <c r="E258" s="186" t="s">
        <v>601</v>
      </c>
      <c r="F258" s="187" t="s">
        <v>602</v>
      </c>
      <c r="G258" s="188" t="s">
        <v>132</v>
      </c>
      <c r="H258" s="189">
        <v>300</v>
      </c>
      <c r="I258" s="190"/>
      <c r="J258" s="191">
        <f>ROUND(I258*H258,2)</f>
        <v>0</v>
      </c>
      <c r="K258" s="192"/>
      <c r="L258" s="43"/>
      <c r="M258" s="193" t="s">
        <v>19</v>
      </c>
      <c r="N258" s="194" t="s">
        <v>41</v>
      </c>
      <c r="O258" s="83"/>
      <c r="P258" s="195">
        <f>O258*H258</f>
        <v>0</v>
      </c>
      <c r="Q258" s="195">
        <v>0</v>
      </c>
      <c r="R258" s="195">
        <f>Q258*H258</f>
        <v>0</v>
      </c>
      <c r="S258" s="195">
        <v>0</v>
      </c>
      <c r="T258" s="196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97" t="s">
        <v>127</v>
      </c>
      <c r="AT258" s="197" t="s">
        <v>123</v>
      </c>
      <c r="AU258" s="197" t="s">
        <v>70</v>
      </c>
      <c r="AY258" s="16" t="s">
        <v>128</v>
      </c>
      <c r="BE258" s="198">
        <f>IF(N258="základní",J258,0)</f>
        <v>0</v>
      </c>
      <c r="BF258" s="198">
        <f>IF(N258="snížená",J258,0)</f>
        <v>0</v>
      </c>
      <c r="BG258" s="198">
        <f>IF(N258="zákl. přenesená",J258,0)</f>
        <v>0</v>
      </c>
      <c r="BH258" s="198">
        <f>IF(N258="sníž. přenesená",J258,0)</f>
        <v>0</v>
      </c>
      <c r="BI258" s="198">
        <f>IF(N258="nulová",J258,0)</f>
        <v>0</v>
      </c>
      <c r="BJ258" s="16" t="s">
        <v>14</v>
      </c>
      <c r="BK258" s="198">
        <f>ROUND(I258*H258,2)</f>
        <v>0</v>
      </c>
      <c r="BL258" s="16" t="s">
        <v>127</v>
      </c>
      <c r="BM258" s="197" t="s">
        <v>603</v>
      </c>
    </row>
    <row r="259" s="2" customFormat="1">
      <c r="A259" s="37"/>
      <c r="B259" s="38"/>
      <c r="C259" s="39"/>
      <c r="D259" s="199" t="s">
        <v>157</v>
      </c>
      <c r="E259" s="39"/>
      <c r="F259" s="200" t="s">
        <v>483</v>
      </c>
      <c r="G259" s="39"/>
      <c r="H259" s="39"/>
      <c r="I259" s="201"/>
      <c r="J259" s="39"/>
      <c r="K259" s="39"/>
      <c r="L259" s="43"/>
      <c r="M259" s="202"/>
      <c r="N259" s="203"/>
      <c r="O259" s="83"/>
      <c r="P259" s="83"/>
      <c r="Q259" s="83"/>
      <c r="R259" s="83"/>
      <c r="S259" s="83"/>
      <c r="T259" s="84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157</v>
      </c>
      <c r="AU259" s="16" t="s">
        <v>70</v>
      </c>
    </row>
    <row r="260" s="2" customFormat="1" ht="90" customHeight="1">
      <c r="A260" s="37"/>
      <c r="B260" s="38"/>
      <c r="C260" s="185" t="s">
        <v>604</v>
      </c>
      <c r="D260" s="185" t="s">
        <v>123</v>
      </c>
      <c r="E260" s="186" t="s">
        <v>605</v>
      </c>
      <c r="F260" s="187" t="s">
        <v>606</v>
      </c>
      <c r="G260" s="188" t="s">
        <v>132</v>
      </c>
      <c r="H260" s="189">
        <v>300</v>
      </c>
      <c r="I260" s="190"/>
      <c r="J260" s="191">
        <f>ROUND(I260*H260,2)</f>
        <v>0</v>
      </c>
      <c r="K260" s="192"/>
      <c r="L260" s="43"/>
      <c r="M260" s="193" t="s">
        <v>19</v>
      </c>
      <c r="N260" s="194" t="s">
        <v>41</v>
      </c>
      <c r="O260" s="83"/>
      <c r="P260" s="195">
        <f>O260*H260</f>
        <v>0</v>
      </c>
      <c r="Q260" s="195">
        <v>0</v>
      </c>
      <c r="R260" s="195">
        <f>Q260*H260</f>
        <v>0</v>
      </c>
      <c r="S260" s="195">
        <v>0</v>
      </c>
      <c r="T260" s="196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97" t="s">
        <v>127</v>
      </c>
      <c r="AT260" s="197" t="s">
        <v>123</v>
      </c>
      <c r="AU260" s="197" t="s">
        <v>70</v>
      </c>
      <c r="AY260" s="16" t="s">
        <v>128</v>
      </c>
      <c r="BE260" s="198">
        <f>IF(N260="základní",J260,0)</f>
        <v>0</v>
      </c>
      <c r="BF260" s="198">
        <f>IF(N260="snížená",J260,0)</f>
        <v>0</v>
      </c>
      <c r="BG260" s="198">
        <f>IF(N260="zákl. přenesená",J260,0)</f>
        <v>0</v>
      </c>
      <c r="BH260" s="198">
        <f>IF(N260="sníž. přenesená",J260,0)</f>
        <v>0</v>
      </c>
      <c r="BI260" s="198">
        <f>IF(N260="nulová",J260,0)</f>
        <v>0</v>
      </c>
      <c r="BJ260" s="16" t="s">
        <v>14</v>
      </c>
      <c r="BK260" s="198">
        <f>ROUND(I260*H260,2)</f>
        <v>0</v>
      </c>
      <c r="BL260" s="16" t="s">
        <v>127</v>
      </c>
      <c r="BM260" s="197" t="s">
        <v>607</v>
      </c>
    </row>
    <row r="261" s="2" customFormat="1">
      <c r="A261" s="37"/>
      <c r="B261" s="38"/>
      <c r="C261" s="39"/>
      <c r="D261" s="199" t="s">
        <v>157</v>
      </c>
      <c r="E261" s="39"/>
      <c r="F261" s="200" t="s">
        <v>483</v>
      </c>
      <c r="G261" s="39"/>
      <c r="H261" s="39"/>
      <c r="I261" s="201"/>
      <c r="J261" s="39"/>
      <c r="K261" s="39"/>
      <c r="L261" s="43"/>
      <c r="M261" s="202"/>
      <c r="N261" s="203"/>
      <c r="O261" s="83"/>
      <c r="P261" s="83"/>
      <c r="Q261" s="83"/>
      <c r="R261" s="83"/>
      <c r="S261" s="83"/>
      <c r="T261" s="84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157</v>
      </c>
      <c r="AU261" s="16" t="s">
        <v>70</v>
      </c>
    </row>
    <row r="262" s="2" customFormat="1" ht="90" customHeight="1">
      <c r="A262" s="37"/>
      <c r="B262" s="38"/>
      <c r="C262" s="185" t="s">
        <v>608</v>
      </c>
      <c r="D262" s="185" t="s">
        <v>123</v>
      </c>
      <c r="E262" s="186" t="s">
        <v>609</v>
      </c>
      <c r="F262" s="187" t="s">
        <v>610</v>
      </c>
      <c r="G262" s="188" t="s">
        <v>132</v>
      </c>
      <c r="H262" s="189">
        <v>1</v>
      </c>
      <c r="I262" s="190"/>
      <c r="J262" s="191">
        <f>ROUND(I262*H262,2)</f>
        <v>0</v>
      </c>
      <c r="K262" s="192"/>
      <c r="L262" s="43"/>
      <c r="M262" s="193" t="s">
        <v>19</v>
      </c>
      <c r="N262" s="194" t="s">
        <v>41</v>
      </c>
      <c r="O262" s="83"/>
      <c r="P262" s="195">
        <f>O262*H262</f>
        <v>0</v>
      </c>
      <c r="Q262" s="195">
        <v>0</v>
      </c>
      <c r="R262" s="195">
        <f>Q262*H262</f>
        <v>0</v>
      </c>
      <c r="S262" s="195">
        <v>0</v>
      </c>
      <c r="T262" s="196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97" t="s">
        <v>127</v>
      </c>
      <c r="AT262" s="197" t="s">
        <v>123</v>
      </c>
      <c r="AU262" s="197" t="s">
        <v>70</v>
      </c>
      <c r="AY262" s="16" t="s">
        <v>128</v>
      </c>
      <c r="BE262" s="198">
        <f>IF(N262="základní",J262,0)</f>
        <v>0</v>
      </c>
      <c r="BF262" s="198">
        <f>IF(N262="snížená",J262,0)</f>
        <v>0</v>
      </c>
      <c r="BG262" s="198">
        <f>IF(N262="zákl. přenesená",J262,0)</f>
        <v>0</v>
      </c>
      <c r="BH262" s="198">
        <f>IF(N262="sníž. přenesená",J262,0)</f>
        <v>0</v>
      </c>
      <c r="BI262" s="198">
        <f>IF(N262="nulová",J262,0)</f>
        <v>0</v>
      </c>
      <c r="BJ262" s="16" t="s">
        <v>14</v>
      </c>
      <c r="BK262" s="198">
        <f>ROUND(I262*H262,2)</f>
        <v>0</v>
      </c>
      <c r="BL262" s="16" t="s">
        <v>127</v>
      </c>
      <c r="BM262" s="197" t="s">
        <v>611</v>
      </c>
    </row>
    <row r="263" s="2" customFormat="1">
      <c r="A263" s="37"/>
      <c r="B263" s="38"/>
      <c r="C263" s="39"/>
      <c r="D263" s="199" t="s">
        <v>157</v>
      </c>
      <c r="E263" s="39"/>
      <c r="F263" s="200" t="s">
        <v>483</v>
      </c>
      <c r="G263" s="39"/>
      <c r="H263" s="39"/>
      <c r="I263" s="201"/>
      <c r="J263" s="39"/>
      <c r="K263" s="39"/>
      <c r="L263" s="43"/>
      <c r="M263" s="202"/>
      <c r="N263" s="203"/>
      <c r="O263" s="83"/>
      <c r="P263" s="83"/>
      <c r="Q263" s="83"/>
      <c r="R263" s="83"/>
      <c r="S263" s="83"/>
      <c r="T263" s="84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157</v>
      </c>
      <c r="AU263" s="16" t="s">
        <v>70</v>
      </c>
    </row>
    <row r="264" s="2" customFormat="1" ht="90" customHeight="1">
      <c r="A264" s="37"/>
      <c r="B264" s="38"/>
      <c r="C264" s="185" t="s">
        <v>612</v>
      </c>
      <c r="D264" s="185" t="s">
        <v>123</v>
      </c>
      <c r="E264" s="186" t="s">
        <v>613</v>
      </c>
      <c r="F264" s="187" t="s">
        <v>614</v>
      </c>
      <c r="G264" s="188" t="s">
        <v>132</v>
      </c>
      <c r="H264" s="189">
        <v>1</v>
      </c>
      <c r="I264" s="190"/>
      <c r="J264" s="191">
        <f>ROUND(I264*H264,2)</f>
        <v>0</v>
      </c>
      <c r="K264" s="192"/>
      <c r="L264" s="43"/>
      <c r="M264" s="193" t="s">
        <v>19</v>
      </c>
      <c r="N264" s="194" t="s">
        <v>41</v>
      </c>
      <c r="O264" s="83"/>
      <c r="P264" s="195">
        <f>O264*H264</f>
        <v>0</v>
      </c>
      <c r="Q264" s="195">
        <v>0</v>
      </c>
      <c r="R264" s="195">
        <f>Q264*H264</f>
        <v>0</v>
      </c>
      <c r="S264" s="195">
        <v>0</v>
      </c>
      <c r="T264" s="196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97" t="s">
        <v>127</v>
      </c>
      <c r="AT264" s="197" t="s">
        <v>123</v>
      </c>
      <c r="AU264" s="197" t="s">
        <v>70</v>
      </c>
      <c r="AY264" s="16" t="s">
        <v>128</v>
      </c>
      <c r="BE264" s="198">
        <f>IF(N264="základní",J264,0)</f>
        <v>0</v>
      </c>
      <c r="BF264" s="198">
        <f>IF(N264="snížená",J264,0)</f>
        <v>0</v>
      </c>
      <c r="BG264" s="198">
        <f>IF(N264="zákl. přenesená",J264,0)</f>
        <v>0</v>
      </c>
      <c r="BH264" s="198">
        <f>IF(N264="sníž. přenesená",J264,0)</f>
        <v>0</v>
      </c>
      <c r="BI264" s="198">
        <f>IF(N264="nulová",J264,0)</f>
        <v>0</v>
      </c>
      <c r="BJ264" s="16" t="s">
        <v>14</v>
      </c>
      <c r="BK264" s="198">
        <f>ROUND(I264*H264,2)</f>
        <v>0</v>
      </c>
      <c r="BL264" s="16" t="s">
        <v>127</v>
      </c>
      <c r="BM264" s="197" t="s">
        <v>615</v>
      </c>
    </row>
    <row r="265" s="2" customFormat="1">
      <c r="A265" s="37"/>
      <c r="B265" s="38"/>
      <c r="C265" s="39"/>
      <c r="D265" s="199" t="s">
        <v>157</v>
      </c>
      <c r="E265" s="39"/>
      <c r="F265" s="200" t="s">
        <v>483</v>
      </c>
      <c r="G265" s="39"/>
      <c r="H265" s="39"/>
      <c r="I265" s="201"/>
      <c r="J265" s="39"/>
      <c r="K265" s="39"/>
      <c r="L265" s="43"/>
      <c r="M265" s="202"/>
      <c r="N265" s="203"/>
      <c r="O265" s="83"/>
      <c r="P265" s="83"/>
      <c r="Q265" s="83"/>
      <c r="R265" s="83"/>
      <c r="S265" s="83"/>
      <c r="T265" s="84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157</v>
      </c>
      <c r="AU265" s="16" t="s">
        <v>70</v>
      </c>
    </row>
    <row r="266" s="2" customFormat="1" ht="90" customHeight="1">
      <c r="A266" s="37"/>
      <c r="B266" s="38"/>
      <c r="C266" s="185" t="s">
        <v>616</v>
      </c>
      <c r="D266" s="185" t="s">
        <v>123</v>
      </c>
      <c r="E266" s="186" t="s">
        <v>617</v>
      </c>
      <c r="F266" s="187" t="s">
        <v>618</v>
      </c>
      <c r="G266" s="188" t="s">
        <v>132</v>
      </c>
      <c r="H266" s="189">
        <v>1</v>
      </c>
      <c r="I266" s="190"/>
      <c r="J266" s="191">
        <f>ROUND(I266*H266,2)</f>
        <v>0</v>
      </c>
      <c r="K266" s="192"/>
      <c r="L266" s="43"/>
      <c r="M266" s="193" t="s">
        <v>19</v>
      </c>
      <c r="N266" s="194" t="s">
        <v>41</v>
      </c>
      <c r="O266" s="83"/>
      <c r="P266" s="195">
        <f>O266*H266</f>
        <v>0</v>
      </c>
      <c r="Q266" s="195">
        <v>0</v>
      </c>
      <c r="R266" s="195">
        <f>Q266*H266</f>
        <v>0</v>
      </c>
      <c r="S266" s="195">
        <v>0</v>
      </c>
      <c r="T266" s="196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97" t="s">
        <v>127</v>
      </c>
      <c r="AT266" s="197" t="s">
        <v>123</v>
      </c>
      <c r="AU266" s="197" t="s">
        <v>70</v>
      </c>
      <c r="AY266" s="16" t="s">
        <v>128</v>
      </c>
      <c r="BE266" s="198">
        <f>IF(N266="základní",J266,0)</f>
        <v>0</v>
      </c>
      <c r="BF266" s="198">
        <f>IF(N266="snížená",J266,0)</f>
        <v>0</v>
      </c>
      <c r="BG266" s="198">
        <f>IF(N266="zákl. přenesená",J266,0)</f>
        <v>0</v>
      </c>
      <c r="BH266" s="198">
        <f>IF(N266="sníž. přenesená",J266,0)</f>
        <v>0</v>
      </c>
      <c r="BI266" s="198">
        <f>IF(N266="nulová",J266,0)</f>
        <v>0</v>
      </c>
      <c r="BJ266" s="16" t="s">
        <v>14</v>
      </c>
      <c r="BK266" s="198">
        <f>ROUND(I266*H266,2)</f>
        <v>0</v>
      </c>
      <c r="BL266" s="16" t="s">
        <v>127</v>
      </c>
      <c r="BM266" s="197" t="s">
        <v>619</v>
      </c>
    </row>
    <row r="267" s="2" customFormat="1">
      <c r="A267" s="37"/>
      <c r="B267" s="38"/>
      <c r="C267" s="39"/>
      <c r="D267" s="199" t="s">
        <v>157</v>
      </c>
      <c r="E267" s="39"/>
      <c r="F267" s="200" t="s">
        <v>483</v>
      </c>
      <c r="G267" s="39"/>
      <c r="H267" s="39"/>
      <c r="I267" s="201"/>
      <c r="J267" s="39"/>
      <c r="K267" s="39"/>
      <c r="L267" s="43"/>
      <c r="M267" s="202"/>
      <c r="N267" s="203"/>
      <c r="O267" s="83"/>
      <c r="P267" s="83"/>
      <c r="Q267" s="83"/>
      <c r="R267" s="83"/>
      <c r="S267" s="83"/>
      <c r="T267" s="84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157</v>
      </c>
      <c r="AU267" s="16" t="s">
        <v>70</v>
      </c>
    </row>
    <row r="268" s="2" customFormat="1" ht="90" customHeight="1">
      <c r="A268" s="37"/>
      <c r="B268" s="38"/>
      <c r="C268" s="185" t="s">
        <v>620</v>
      </c>
      <c r="D268" s="185" t="s">
        <v>123</v>
      </c>
      <c r="E268" s="186" t="s">
        <v>621</v>
      </c>
      <c r="F268" s="187" t="s">
        <v>622</v>
      </c>
      <c r="G268" s="188" t="s">
        <v>132</v>
      </c>
      <c r="H268" s="189">
        <v>1</v>
      </c>
      <c r="I268" s="190"/>
      <c r="J268" s="191">
        <f>ROUND(I268*H268,2)</f>
        <v>0</v>
      </c>
      <c r="K268" s="192"/>
      <c r="L268" s="43"/>
      <c r="M268" s="193" t="s">
        <v>19</v>
      </c>
      <c r="N268" s="194" t="s">
        <v>41</v>
      </c>
      <c r="O268" s="83"/>
      <c r="P268" s="195">
        <f>O268*H268</f>
        <v>0</v>
      </c>
      <c r="Q268" s="195">
        <v>0</v>
      </c>
      <c r="R268" s="195">
        <f>Q268*H268</f>
        <v>0</v>
      </c>
      <c r="S268" s="195">
        <v>0</v>
      </c>
      <c r="T268" s="196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97" t="s">
        <v>127</v>
      </c>
      <c r="AT268" s="197" t="s">
        <v>123</v>
      </c>
      <c r="AU268" s="197" t="s">
        <v>70</v>
      </c>
      <c r="AY268" s="16" t="s">
        <v>128</v>
      </c>
      <c r="BE268" s="198">
        <f>IF(N268="základní",J268,0)</f>
        <v>0</v>
      </c>
      <c r="BF268" s="198">
        <f>IF(N268="snížená",J268,0)</f>
        <v>0</v>
      </c>
      <c r="BG268" s="198">
        <f>IF(N268="zákl. přenesená",J268,0)</f>
        <v>0</v>
      </c>
      <c r="BH268" s="198">
        <f>IF(N268="sníž. přenesená",J268,0)</f>
        <v>0</v>
      </c>
      <c r="BI268" s="198">
        <f>IF(N268="nulová",J268,0)</f>
        <v>0</v>
      </c>
      <c r="BJ268" s="16" t="s">
        <v>14</v>
      </c>
      <c r="BK268" s="198">
        <f>ROUND(I268*H268,2)</f>
        <v>0</v>
      </c>
      <c r="BL268" s="16" t="s">
        <v>127</v>
      </c>
      <c r="BM268" s="197" t="s">
        <v>623</v>
      </c>
    </row>
    <row r="269" s="2" customFormat="1">
      <c r="A269" s="37"/>
      <c r="B269" s="38"/>
      <c r="C269" s="39"/>
      <c r="D269" s="199" t="s">
        <v>157</v>
      </c>
      <c r="E269" s="39"/>
      <c r="F269" s="200" t="s">
        <v>483</v>
      </c>
      <c r="G269" s="39"/>
      <c r="H269" s="39"/>
      <c r="I269" s="201"/>
      <c r="J269" s="39"/>
      <c r="K269" s="39"/>
      <c r="L269" s="43"/>
      <c r="M269" s="202"/>
      <c r="N269" s="203"/>
      <c r="O269" s="83"/>
      <c r="P269" s="83"/>
      <c r="Q269" s="83"/>
      <c r="R269" s="83"/>
      <c r="S269" s="83"/>
      <c r="T269" s="84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157</v>
      </c>
      <c r="AU269" s="16" t="s">
        <v>70</v>
      </c>
    </row>
    <row r="270" s="2" customFormat="1" ht="78" customHeight="1">
      <c r="A270" s="37"/>
      <c r="B270" s="38"/>
      <c r="C270" s="185" t="s">
        <v>624</v>
      </c>
      <c r="D270" s="185" t="s">
        <v>123</v>
      </c>
      <c r="E270" s="186" t="s">
        <v>625</v>
      </c>
      <c r="F270" s="187" t="s">
        <v>626</v>
      </c>
      <c r="G270" s="188" t="s">
        <v>132</v>
      </c>
      <c r="H270" s="189">
        <v>240</v>
      </c>
      <c r="I270" s="190"/>
      <c r="J270" s="191">
        <f>ROUND(I270*H270,2)</f>
        <v>0</v>
      </c>
      <c r="K270" s="192"/>
      <c r="L270" s="43"/>
      <c r="M270" s="193" t="s">
        <v>19</v>
      </c>
      <c r="N270" s="194" t="s">
        <v>41</v>
      </c>
      <c r="O270" s="83"/>
      <c r="P270" s="195">
        <f>O270*H270</f>
        <v>0</v>
      </c>
      <c r="Q270" s="195">
        <v>0</v>
      </c>
      <c r="R270" s="195">
        <f>Q270*H270</f>
        <v>0</v>
      </c>
      <c r="S270" s="195">
        <v>0</v>
      </c>
      <c r="T270" s="196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97" t="s">
        <v>127</v>
      </c>
      <c r="AT270" s="197" t="s">
        <v>123</v>
      </c>
      <c r="AU270" s="197" t="s">
        <v>70</v>
      </c>
      <c r="AY270" s="16" t="s">
        <v>128</v>
      </c>
      <c r="BE270" s="198">
        <f>IF(N270="základní",J270,0)</f>
        <v>0</v>
      </c>
      <c r="BF270" s="198">
        <f>IF(N270="snížená",J270,0)</f>
        <v>0</v>
      </c>
      <c r="BG270" s="198">
        <f>IF(N270="zákl. přenesená",J270,0)</f>
        <v>0</v>
      </c>
      <c r="BH270" s="198">
        <f>IF(N270="sníž. přenesená",J270,0)</f>
        <v>0</v>
      </c>
      <c r="BI270" s="198">
        <f>IF(N270="nulová",J270,0)</f>
        <v>0</v>
      </c>
      <c r="BJ270" s="16" t="s">
        <v>14</v>
      </c>
      <c r="BK270" s="198">
        <f>ROUND(I270*H270,2)</f>
        <v>0</v>
      </c>
      <c r="BL270" s="16" t="s">
        <v>127</v>
      </c>
      <c r="BM270" s="197" t="s">
        <v>627</v>
      </c>
    </row>
    <row r="271" s="2" customFormat="1">
      <c r="A271" s="37"/>
      <c r="B271" s="38"/>
      <c r="C271" s="39"/>
      <c r="D271" s="199" t="s">
        <v>157</v>
      </c>
      <c r="E271" s="39"/>
      <c r="F271" s="200" t="s">
        <v>483</v>
      </c>
      <c r="G271" s="39"/>
      <c r="H271" s="39"/>
      <c r="I271" s="201"/>
      <c r="J271" s="39"/>
      <c r="K271" s="39"/>
      <c r="L271" s="43"/>
      <c r="M271" s="202"/>
      <c r="N271" s="203"/>
      <c r="O271" s="83"/>
      <c r="P271" s="83"/>
      <c r="Q271" s="83"/>
      <c r="R271" s="83"/>
      <c r="S271" s="83"/>
      <c r="T271" s="84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157</v>
      </c>
      <c r="AU271" s="16" t="s">
        <v>70</v>
      </c>
    </row>
    <row r="272" s="2" customFormat="1" ht="78" customHeight="1">
      <c r="A272" s="37"/>
      <c r="B272" s="38"/>
      <c r="C272" s="185" t="s">
        <v>628</v>
      </c>
      <c r="D272" s="185" t="s">
        <v>123</v>
      </c>
      <c r="E272" s="186" t="s">
        <v>629</v>
      </c>
      <c r="F272" s="187" t="s">
        <v>630</v>
      </c>
      <c r="G272" s="188" t="s">
        <v>132</v>
      </c>
      <c r="H272" s="189">
        <v>240</v>
      </c>
      <c r="I272" s="190"/>
      <c r="J272" s="191">
        <f>ROUND(I272*H272,2)</f>
        <v>0</v>
      </c>
      <c r="K272" s="192"/>
      <c r="L272" s="43"/>
      <c r="M272" s="193" t="s">
        <v>19</v>
      </c>
      <c r="N272" s="194" t="s">
        <v>41</v>
      </c>
      <c r="O272" s="83"/>
      <c r="P272" s="195">
        <f>O272*H272</f>
        <v>0</v>
      </c>
      <c r="Q272" s="195">
        <v>0</v>
      </c>
      <c r="R272" s="195">
        <f>Q272*H272</f>
        <v>0</v>
      </c>
      <c r="S272" s="195">
        <v>0</v>
      </c>
      <c r="T272" s="196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97" t="s">
        <v>127</v>
      </c>
      <c r="AT272" s="197" t="s">
        <v>123</v>
      </c>
      <c r="AU272" s="197" t="s">
        <v>70</v>
      </c>
      <c r="AY272" s="16" t="s">
        <v>128</v>
      </c>
      <c r="BE272" s="198">
        <f>IF(N272="základní",J272,0)</f>
        <v>0</v>
      </c>
      <c r="BF272" s="198">
        <f>IF(N272="snížená",J272,0)</f>
        <v>0</v>
      </c>
      <c r="BG272" s="198">
        <f>IF(N272="zákl. přenesená",J272,0)</f>
        <v>0</v>
      </c>
      <c r="BH272" s="198">
        <f>IF(N272="sníž. přenesená",J272,0)</f>
        <v>0</v>
      </c>
      <c r="BI272" s="198">
        <f>IF(N272="nulová",J272,0)</f>
        <v>0</v>
      </c>
      <c r="BJ272" s="16" t="s">
        <v>14</v>
      </c>
      <c r="BK272" s="198">
        <f>ROUND(I272*H272,2)</f>
        <v>0</v>
      </c>
      <c r="BL272" s="16" t="s">
        <v>127</v>
      </c>
      <c r="BM272" s="197" t="s">
        <v>631</v>
      </c>
    </row>
    <row r="273" s="2" customFormat="1">
      <c r="A273" s="37"/>
      <c r="B273" s="38"/>
      <c r="C273" s="39"/>
      <c r="D273" s="199" t="s">
        <v>157</v>
      </c>
      <c r="E273" s="39"/>
      <c r="F273" s="200" t="s">
        <v>483</v>
      </c>
      <c r="G273" s="39"/>
      <c r="H273" s="39"/>
      <c r="I273" s="201"/>
      <c r="J273" s="39"/>
      <c r="K273" s="39"/>
      <c r="L273" s="43"/>
      <c r="M273" s="202"/>
      <c r="N273" s="203"/>
      <c r="O273" s="83"/>
      <c r="P273" s="83"/>
      <c r="Q273" s="83"/>
      <c r="R273" s="83"/>
      <c r="S273" s="83"/>
      <c r="T273" s="84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157</v>
      </c>
      <c r="AU273" s="16" t="s">
        <v>70</v>
      </c>
    </row>
    <row r="274" s="2" customFormat="1" ht="78" customHeight="1">
      <c r="A274" s="37"/>
      <c r="B274" s="38"/>
      <c r="C274" s="185" t="s">
        <v>632</v>
      </c>
      <c r="D274" s="185" t="s">
        <v>123</v>
      </c>
      <c r="E274" s="186" t="s">
        <v>633</v>
      </c>
      <c r="F274" s="187" t="s">
        <v>634</v>
      </c>
      <c r="G274" s="188" t="s">
        <v>132</v>
      </c>
      <c r="H274" s="189">
        <v>120</v>
      </c>
      <c r="I274" s="190"/>
      <c r="J274" s="191">
        <f>ROUND(I274*H274,2)</f>
        <v>0</v>
      </c>
      <c r="K274" s="192"/>
      <c r="L274" s="43"/>
      <c r="M274" s="193" t="s">
        <v>19</v>
      </c>
      <c r="N274" s="194" t="s">
        <v>41</v>
      </c>
      <c r="O274" s="83"/>
      <c r="P274" s="195">
        <f>O274*H274</f>
        <v>0</v>
      </c>
      <c r="Q274" s="195">
        <v>0</v>
      </c>
      <c r="R274" s="195">
        <f>Q274*H274</f>
        <v>0</v>
      </c>
      <c r="S274" s="195">
        <v>0</v>
      </c>
      <c r="T274" s="196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97" t="s">
        <v>127</v>
      </c>
      <c r="AT274" s="197" t="s">
        <v>123</v>
      </c>
      <c r="AU274" s="197" t="s">
        <v>70</v>
      </c>
      <c r="AY274" s="16" t="s">
        <v>128</v>
      </c>
      <c r="BE274" s="198">
        <f>IF(N274="základní",J274,0)</f>
        <v>0</v>
      </c>
      <c r="BF274" s="198">
        <f>IF(N274="snížená",J274,0)</f>
        <v>0</v>
      </c>
      <c r="BG274" s="198">
        <f>IF(N274="zákl. přenesená",J274,0)</f>
        <v>0</v>
      </c>
      <c r="BH274" s="198">
        <f>IF(N274="sníž. přenesená",J274,0)</f>
        <v>0</v>
      </c>
      <c r="BI274" s="198">
        <f>IF(N274="nulová",J274,0)</f>
        <v>0</v>
      </c>
      <c r="BJ274" s="16" t="s">
        <v>14</v>
      </c>
      <c r="BK274" s="198">
        <f>ROUND(I274*H274,2)</f>
        <v>0</v>
      </c>
      <c r="BL274" s="16" t="s">
        <v>127</v>
      </c>
      <c r="BM274" s="197" t="s">
        <v>635</v>
      </c>
    </row>
    <row r="275" s="2" customFormat="1">
      <c r="A275" s="37"/>
      <c r="B275" s="38"/>
      <c r="C275" s="39"/>
      <c r="D275" s="199" t="s">
        <v>157</v>
      </c>
      <c r="E275" s="39"/>
      <c r="F275" s="200" t="s">
        <v>483</v>
      </c>
      <c r="G275" s="39"/>
      <c r="H275" s="39"/>
      <c r="I275" s="201"/>
      <c r="J275" s="39"/>
      <c r="K275" s="39"/>
      <c r="L275" s="43"/>
      <c r="M275" s="202"/>
      <c r="N275" s="203"/>
      <c r="O275" s="83"/>
      <c r="P275" s="83"/>
      <c r="Q275" s="83"/>
      <c r="R275" s="83"/>
      <c r="S275" s="83"/>
      <c r="T275" s="84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157</v>
      </c>
      <c r="AU275" s="16" t="s">
        <v>70</v>
      </c>
    </row>
    <row r="276" s="2" customFormat="1" ht="78" customHeight="1">
      <c r="A276" s="37"/>
      <c r="B276" s="38"/>
      <c r="C276" s="185" t="s">
        <v>636</v>
      </c>
      <c r="D276" s="185" t="s">
        <v>123</v>
      </c>
      <c r="E276" s="186" t="s">
        <v>637</v>
      </c>
      <c r="F276" s="187" t="s">
        <v>638</v>
      </c>
      <c r="G276" s="188" t="s">
        <v>132</v>
      </c>
      <c r="H276" s="189">
        <v>60</v>
      </c>
      <c r="I276" s="190"/>
      <c r="J276" s="191">
        <f>ROUND(I276*H276,2)</f>
        <v>0</v>
      </c>
      <c r="K276" s="192"/>
      <c r="L276" s="43"/>
      <c r="M276" s="193" t="s">
        <v>19</v>
      </c>
      <c r="N276" s="194" t="s">
        <v>41</v>
      </c>
      <c r="O276" s="83"/>
      <c r="P276" s="195">
        <f>O276*H276</f>
        <v>0</v>
      </c>
      <c r="Q276" s="195">
        <v>0</v>
      </c>
      <c r="R276" s="195">
        <f>Q276*H276</f>
        <v>0</v>
      </c>
      <c r="S276" s="195">
        <v>0</v>
      </c>
      <c r="T276" s="196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97" t="s">
        <v>127</v>
      </c>
      <c r="AT276" s="197" t="s">
        <v>123</v>
      </c>
      <c r="AU276" s="197" t="s">
        <v>70</v>
      </c>
      <c r="AY276" s="16" t="s">
        <v>128</v>
      </c>
      <c r="BE276" s="198">
        <f>IF(N276="základní",J276,0)</f>
        <v>0</v>
      </c>
      <c r="BF276" s="198">
        <f>IF(N276="snížená",J276,0)</f>
        <v>0</v>
      </c>
      <c r="BG276" s="198">
        <f>IF(N276="zákl. přenesená",J276,0)</f>
        <v>0</v>
      </c>
      <c r="BH276" s="198">
        <f>IF(N276="sníž. přenesená",J276,0)</f>
        <v>0</v>
      </c>
      <c r="BI276" s="198">
        <f>IF(N276="nulová",J276,0)</f>
        <v>0</v>
      </c>
      <c r="BJ276" s="16" t="s">
        <v>14</v>
      </c>
      <c r="BK276" s="198">
        <f>ROUND(I276*H276,2)</f>
        <v>0</v>
      </c>
      <c r="BL276" s="16" t="s">
        <v>127</v>
      </c>
      <c r="BM276" s="197" t="s">
        <v>639</v>
      </c>
    </row>
    <row r="277" s="2" customFormat="1">
      <c r="A277" s="37"/>
      <c r="B277" s="38"/>
      <c r="C277" s="39"/>
      <c r="D277" s="199" t="s">
        <v>157</v>
      </c>
      <c r="E277" s="39"/>
      <c r="F277" s="200" t="s">
        <v>483</v>
      </c>
      <c r="G277" s="39"/>
      <c r="H277" s="39"/>
      <c r="I277" s="201"/>
      <c r="J277" s="39"/>
      <c r="K277" s="39"/>
      <c r="L277" s="43"/>
      <c r="M277" s="202"/>
      <c r="N277" s="203"/>
      <c r="O277" s="83"/>
      <c r="P277" s="83"/>
      <c r="Q277" s="83"/>
      <c r="R277" s="83"/>
      <c r="S277" s="83"/>
      <c r="T277" s="84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157</v>
      </c>
      <c r="AU277" s="16" t="s">
        <v>70</v>
      </c>
    </row>
    <row r="278" s="2" customFormat="1" ht="78" customHeight="1">
      <c r="A278" s="37"/>
      <c r="B278" s="38"/>
      <c r="C278" s="185" t="s">
        <v>640</v>
      </c>
      <c r="D278" s="185" t="s">
        <v>123</v>
      </c>
      <c r="E278" s="186" t="s">
        <v>641</v>
      </c>
      <c r="F278" s="187" t="s">
        <v>642</v>
      </c>
      <c r="G278" s="188" t="s">
        <v>132</v>
      </c>
      <c r="H278" s="189">
        <v>60</v>
      </c>
      <c r="I278" s="190"/>
      <c r="J278" s="191">
        <f>ROUND(I278*H278,2)</f>
        <v>0</v>
      </c>
      <c r="K278" s="192"/>
      <c r="L278" s="43"/>
      <c r="M278" s="193" t="s">
        <v>19</v>
      </c>
      <c r="N278" s="194" t="s">
        <v>41</v>
      </c>
      <c r="O278" s="83"/>
      <c r="P278" s="195">
        <f>O278*H278</f>
        <v>0</v>
      </c>
      <c r="Q278" s="195">
        <v>0</v>
      </c>
      <c r="R278" s="195">
        <f>Q278*H278</f>
        <v>0</v>
      </c>
      <c r="S278" s="195">
        <v>0</v>
      </c>
      <c r="T278" s="196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97" t="s">
        <v>127</v>
      </c>
      <c r="AT278" s="197" t="s">
        <v>123</v>
      </c>
      <c r="AU278" s="197" t="s">
        <v>70</v>
      </c>
      <c r="AY278" s="16" t="s">
        <v>128</v>
      </c>
      <c r="BE278" s="198">
        <f>IF(N278="základní",J278,0)</f>
        <v>0</v>
      </c>
      <c r="BF278" s="198">
        <f>IF(N278="snížená",J278,0)</f>
        <v>0</v>
      </c>
      <c r="BG278" s="198">
        <f>IF(N278="zákl. přenesená",J278,0)</f>
        <v>0</v>
      </c>
      <c r="BH278" s="198">
        <f>IF(N278="sníž. přenesená",J278,0)</f>
        <v>0</v>
      </c>
      <c r="BI278" s="198">
        <f>IF(N278="nulová",J278,0)</f>
        <v>0</v>
      </c>
      <c r="BJ278" s="16" t="s">
        <v>14</v>
      </c>
      <c r="BK278" s="198">
        <f>ROUND(I278*H278,2)</f>
        <v>0</v>
      </c>
      <c r="BL278" s="16" t="s">
        <v>127</v>
      </c>
      <c r="BM278" s="197" t="s">
        <v>643</v>
      </c>
    </row>
    <row r="279" s="2" customFormat="1">
      <c r="A279" s="37"/>
      <c r="B279" s="38"/>
      <c r="C279" s="39"/>
      <c r="D279" s="199" t="s">
        <v>157</v>
      </c>
      <c r="E279" s="39"/>
      <c r="F279" s="200" t="s">
        <v>483</v>
      </c>
      <c r="G279" s="39"/>
      <c r="H279" s="39"/>
      <c r="I279" s="201"/>
      <c r="J279" s="39"/>
      <c r="K279" s="39"/>
      <c r="L279" s="43"/>
      <c r="M279" s="202"/>
      <c r="N279" s="203"/>
      <c r="O279" s="83"/>
      <c r="P279" s="83"/>
      <c r="Q279" s="83"/>
      <c r="R279" s="83"/>
      <c r="S279" s="83"/>
      <c r="T279" s="84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157</v>
      </c>
      <c r="AU279" s="16" t="s">
        <v>70</v>
      </c>
    </row>
    <row r="280" s="2" customFormat="1" ht="78" customHeight="1">
      <c r="A280" s="37"/>
      <c r="B280" s="38"/>
      <c r="C280" s="185" t="s">
        <v>644</v>
      </c>
      <c r="D280" s="185" t="s">
        <v>123</v>
      </c>
      <c r="E280" s="186" t="s">
        <v>645</v>
      </c>
      <c r="F280" s="187" t="s">
        <v>646</v>
      </c>
      <c r="G280" s="188" t="s">
        <v>132</v>
      </c>
      <c r="H280" s="189">
        <v>1</v>
      </c>
      <c r="I280" s="190"/>
      <c r="J280" s="191">
        <f>ROUND(I280*H280,2)</f>
        <v>0</v>
      </c>
      <c r="K280" s="192"/>
      <c r="L280" s="43"/>
      <c r="M280" s="193" t="s">
        <v>19</v>
      </c>
      <c r="N280" s="194" t="s">
        <v>41</v>
      </c>
      <c r="O280" s="83"/>
      <c r="P280" s="195">
        <f>O280*H280</f>
        <v>0</v>
      </c>
      <c r="Q280" s="195">
        <v>0</v>
      </c>
      <c r="R280" s="195">
        <f>Q280*H280</f>
        <v>0</v>
      </c>
      <c r="S280" s="195">
        <v>0</v>
      </c>
      <c r="T280" s="196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97" t="s">
        <v>127</v>
      </c>
      <c r="AT280" s="197" t="s">
        <v>123</v>
      </c>
      <c r="AU280" s="197" t="s">
        <v>70</v>
      </c>
      <c r="AY280" s="16" t="s">
        <v>128</v>
      </c>
      <c r="BE280" s="198">
        <f>IF(N280="základní",J280,0)</f>
        <v>0</v>
      </c>
      <c r="BF280" s="198">
        <f>IF(N280="snížená",J280,0)</f>
        <v>0</v>
      </c>
      <c r="BG280" s="198">
        <f>IF(N280="zákl. přenesená",J280,0)</f>
        <v>0</v>
      </c>
      <c r="BH280" s="198">
        <f>IF(N280="sníž. přenesená",J280,0)</f>
        <v>0</v>
      </c>
      <c r="BI280" s="198">
        <f>IF(N280="nulová",J280,0)</f>
        <v>0</v>
      </c>
      <c r="BJ280" s="16" t="s">
        <v>14</v>
      </c>
      <c r="BK280" s="198">
        <f>ROUND(I280*H280,2)</f>
        <v>0</v>
      </c>
      <c r="BL280" s="16" t="s">
        <v>127</v>
      </c>
      <c r="BM280" s="197" t="s">
        <v>647</v>
      </c>
    </row>
    <row r="281" s="2" customFormat="1">
      <c r="A281" s="37"/>
      <c r="B281" s="38"/>
      <c r="C281" s="39"/>
      <c r="D281" s="199" t="s">
        <v>157</v>
      </c>
      <c r="E281" s="39"/>
      <c r="F281" s="200" t="s">
        <v>483</v>
      </c>
      <c r="G281" s="39"/>
      <c r="H281" s="39"/>
      <c r="I281" s="201"/>
      <c r="J281" s="39"/>
      <c r="K281" s="39"/>
      <c r="L281" s="43"/>
      <c r="M281" s="202"/>
      <c r="N281" s="203"/>
      <c r="O281" s="83"/>
      <c r="P281" s="83"/>
      <c r="Q281" s="83"/>
      <c r="R281" s="83"/>
      <c r="S281" s="83"/>
      <c r="T281" s="84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157</v>
      </c>
      <c r="AU281" s="16" t="s">
        <v>70</v>
      </c>
    </row>
    <row r="282" s="2" customFormat="1" ht="78" customHeight="1">
      <c r="A282" s="37"/>
      <c r="B282" s="38"/>
      <c r="C282" s="185" t="s">
        <v>648</v>
      </c>
      <c r="D282" s="185" t="s">
        <v>123</v>
      </c>
      <c r="E282" s="186" t="s">
        <v>649</v>
      </c>
      <c r="F282" s="187" t="s">
        <v>650</v>
      </c>
      <c r="G282" s="188" t="s">
        <v>132</v>
      </c>
      <c r="H282" s="189">
        <v>200</v>
      </c>
      <c r="I282" s="190"/>
      <c r="J282" s="191">
        <f>ROUND(I282*H282,2)</f>
        <v>0</v>
      </c>
      <c r="K282" s="192"/>
      <c r="L282" s="43"/>
      <c r="M282" s="193" t="s">
        <v>19</v>
      </c>
      <c r="N282" s="194" t="s">
        <v>41</v>
      </c>
      <c r="O282" s="83"/>
      <c r="P282" s="195">
        <f>O282*H282</f>
        <v>0</v>
      </c>
      <c r="Q282" s="195">
        <v>0</v>
      </c>
      <c r="R282" s="195">
        <f>Q282*H282</f>
        <v>0</v>
      </c>
      <c r="S282" s="195">
        <v>0</v>
      </c>
      <c r="T282" s="196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97" t="s">
        <v>127</v>
      </c>
      <c r="AT282" s="197" t="s">
        <v>123</v>
      </c>
      <c r="AU282" s="197" t="s">
        <v>70</v>
      </c>
      <c r="AY282" s="16" t="s">
        <v>128</v>
      </c>
      <c r="BE282" s="198">
        <f>IF(N282="základní",J282,0)</f>
        <v>0</v>
      </c>
      <c r="BF282" s="198">
        <f>IF(N282="snížená",J282,0)</f>
        <v>0</v>
      </c>
      <c r="BG282" s="198">
        <f>IF(N282="zákl. přenesená",J282,0)</f>
        <v>0</v>
      </c>
      <c r="BH282" s="198">
        <f>IF(N282="sníž. přenesená",J282,0)</f>
        <v>0</v>
      </c>
      <c r="BI282" s="198">
        <f>IF(N282="nulová",J282,0)</f>
        <v>0</v>
      </c>
      <c r="BJ282" s="16" t="s">
        <v>14</v>
      </c>
      <c r="BK282" s="198">
        <f>ROUND(I282*H282,2)</f>
        <v>0</v>
      </c>
      <c r="BL282" s="16" t="s">
        <v>127</v>
      </c>
      <c r="BM282" s="197" t="s">
        <v>651</v>
      </c>
    </row>
    <row r="283" s="2" customFormat="1">
      <c r="A283" s="37"/>
      <c r="B283" s="38"/>
      <c r="C283" s="39"/>
      <c r="D283" s="199" t="s">
        <v>157</v>
      </c>
      <c r="E283" s="39"/>
      <c r="F283" s="200" t="s">
        <v>483</v>
      </c>
      <c r="G283" s="39"/>
      <c r="H283" s="39"/>
      <c r="I283" s="201"/>
      <c r="J283" s="39"/>
      <c r="K283" s="39"/>
      <c r="L283" s="43"/>
      <c r="M283" s="202"/>
      <c r="N283" s="203"/>
      <c r="O283" s="83"/>
      <c r="P283" s="83"/>
      <c r="Q283" s="83"/>
      <c r="R283" s="83"/>
      <c r="S283" s="83"/>
      <c r="T283" s="84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157</v>
      </c>
      <c r="AU283" s="16" t="s">
        <v>70</v>
      </c>
    </row>
    <row r="284" s="2" customFormat="1" ht="78" customHeight="1">
      <c r="A284" s="37"/>
      <c r="B284" s="38"/>
      <c r="C284" s="185" t="s">
        <v>652</v>
      </c>
      <c r="D284" s="185" t="s">
        <v>123</v>
      </c>
      <c r="E284" s="186" t="s">
        <v>653</v>
      </c>
      <c r="F284" s="187" t="s">
        <v>654</v>
      </c>
      <c r="G284" s="188" t="s">
        <v>132</v>
      </c>
      <c r="H284" s="189">
        <v>400</v>
      </c>
      <c r="I284" s="190"/>
      <c r="J284" s="191">
        <f>ROUND(I284*H284,2)</f>
        <v>0</v>
      </c>
      <c r="K284" s="192"/>
      <c r="L284" s="43"/>
      <c r="M284" s="193" t="s">
        <v>19</v>
      </c>
      <c r="N284" s="194" t="s">
        <v>41</v>
      </c>
      <c r="O284" s="83"/>
      <c r="P284" s="195">
        <f>O284*H284</f>
        <v>0</v>
      </c>
      <c r="Q284" s="195">
        <v>0</v>
      </c>
      <c r="R284" s="195">
        <f>Q284*H284</f>
        <v>0</v>
      </c>
      <c r="S284" s="195">
        <v>0</v>
      </c>
      <c r="T284" s="196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97" t="s">
        <v>127</v>
      </c>
      <c r="AT284" s="197" t="s">
        <v>123</v>
      </c>
      <c r="AU284" s="197" t="s">
        <v>70</v>
      </c>
      <c r="AY284" s="16" t="s">
        <v>128</v>
      </c>
      <c r="BE284" s="198">
        <f>IF(N284="základní",J284,0)</f>
        <v>0</v>
      </c>
      <c r="BF284" s="198">
        <f>IF(N284="snížená",J284,0)</f>
        <v>0</v>
      </c>
      <c r="BG284" s="198">
        <f>IF(N284="zákl. přenesená",J284,0)</f>
        <v>0</v>
      </c>
      <c r="BH284" s="198">
        <f>IF(N284="sníž. přenesená",J284,0)</f>
        <v>0</v>
      </c>
      <c r="BI284" s="198">
        <f>IF(N284="nulová",J284,0)</f>
        <v>0</v>
      </c>
      <c r="BJ284" s="16" t="s">
        <v>14</v>
      </c>
      <c r="BK284" s="198">
        <f>ROUND(I284*H284,2)</f>
        <v>0</v>
      </c>
      <c r="BL284" s="16" t="s">
        <v>127</v>
      </c>
      <c r="BM284" s="197" t="s">
        <v>655</v>
      </c>
    </row>
    <row r="285" s="2" customFormat="1">
      <c r="A285" s="37"/>
      <c r="B285" s="38"/>
      <c r="C285" s="39"/>
      <c r="D285" s="199" t="s">
        <v>157</v>
      </c>
      <c r="E285" s="39"/>
      <c r="F285" s="200" t="s">
        <v>483</v>
      </c>
      <c r="G285" s="39"/>
      <c r="H285" s="39"/>
      <c r="I285" s="201"/>
      <c r="J285" s="39"/>
      <c r="K285" s="39"/>
      <c r="L285" s="43"/>
      <c r="M285" s="202"/>
      <c r="N285" s="203"/>
      <c r="O285" s="83"/>
      <c r="P285" s="83"/>
      <c r="Q285" s="83"/>
      <c r="R285" s="83"/>
      <c r="S285" s="83"/>
      <c r="T285" s="84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157</v>
      </c>
      <c r="AU285" s="16" t="s">
        <v>70</v>
      </c>
    </row>
    <row r="286" s="2" customFormat="1" ht="78" customHeight="1">
      <c r="A286" s="37"/>
      <c r="B286" s="38"/>
      <c r="C286" s="185" t="s">
        <v>656</v>
      </c>
      <c r="D286" s="185" t="s">
        <v>123</v>
      </c>
      <c r="E286" s="186" t="s">
        <v>657</v>
      </c>
      <c r="F286" s="187" t="s">
        <v>658</v>
      </c>
      <c r="G286" s="188" t="s">
        <v>132</v>
      </c>
      <c r="H286" s="189">
        <v>6</v>
      </c>
      <c r="I286" s="190"/>
      <c r="J286" s="191">
        <f>ROUND(I286*H286,2)</f>
        <v>0</v>
      </c>
      <c r="K286" s="192"/>
      <c r="L286" s="43"/>
      <c r="M286" s="193" t="s">
        <v>19</v>
      </c>
      <c r="N286" s="194" t="s">
        <v>41</v>
      </c>
      <c r="O286" s="83"/>
      <c r="P286" s="195">
        <f>O286*H286</f>
        <v>0</v>
      </c>
      <c r="Q286" s="195">
        <v>0</v>
      </c>
      <c r="R286" s="195">
        <f>Q286*H286</f>
        <v>0</v>
      </c>
      <c r="S286" s="195">
        <v>0</v>
      </c>
      <c r="T286" s="196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97" t="s">
        <v>127</v>
      </c>
      <c r="AT286" s="197" t="s">
        <v>123</v>
      </c>
      <c r="AU286" s="197" t="s">
        <v>70</v>
      </c>
      <c r="AY286" s="16" t="s">
        <v>128</v>
      </c>
      <c r="BE286" s="198">
        <f>IF(N286="základní",J286,0)</f>
        <v>0</v>
      </c>
      <c r="BF286" s="198">
        <f>IF(N286="snížená",J286,0)</f>
        <v>0</v>
      </c>
      <c r="BG286" s="198">
        <f>IF(N286="zákl. přenesená",J286,0)</f>
        <v>0</v>
      </c>
      <c r="BH286" s="198">
        <f>IF(N286="sníž. přenesená",J286,0)</f>
        <v>0</v>
      </c>
      <c r="BI286" s="198">
        <f>IF(N286="nulová",J286,0)</f>
        <v>0</v>
      </c>
      <c r="BJ286" s="16" t="s">
        <v>14</v>
      </c>
      <c r="BK286" s="198">
        <f>ROUND(I286*H286,2)</f>
        <v>0</v>
      </c>
      <c r="BL286" s="16" t="s">
        <v>127</v>
      </c>
      <c r="BM286" s="197" t="s">
        <v>659</v>
      </c>
    </row>
    <row r="287" s="2" customFormat="1">
      <c r="A287" s="37"/>
      <c r="B287" s="38"/>
      <c r="C287" s="39"/>
      <c r="D287" s="199" t="s">
        <v>157</v>
      </c>
      <c r="E287" s="39"/>
      <c r="F287" s="200" t="s">
        <v>483</v>
      </c>
      <c r="G287" s="39"/>
      <c r="H287" s="39"/>
      <c r="I287" s="201"/>
      <c r="J287" s="39"/>
      <c r="K287" s="39"/>
      <c r="L287" s="43"/>
      <c r="M287" s="202"/>
      <c r="N287" s="203"/>
      <c r="O287" s="83"/>
      <c r="P287" s="83"/>
      <c r="Q287" s="83"/>
      <c r="R287" s="83"/>
      <c r="S287" s="83"/>
      <c r="T287" s="84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157</v>
      </c>
      <c r="AU287" s="16" t="s">
        <v>70</v>
      </c>
    </row>
    <row r="288" s="2" customFormat="1" ht="78" customHeight="1">
      <c r="A288" s="37"/>
      <c r="B288" s="38"/>
      <c r="C288" s="185" t="s">
        <v>660</v>
      </c>
      <c r="D288" s="185" t="s">
        <v>123</v>
      </c>
      <c r="E288" s="186" t="s">
        <v>661</v>
      </c>
      <c r="F288" s="187" t="s">
        <v>662</v>
      </c>
      <c r="G288" s="188" t="s">
        <v>132</v>
      </c>
      <c r="H288" s="189">
        <v>6</v>
      </c>
      <c r="I288" s="190"/>
      <c r="J288" s="191">
        <f>ROUND(I288*H288,2)</f>
        <v>0</v>
      </c>
      <c r="K288" s="192"/>
      <c r="L288" s="43"/>
      <c r="M288" s="193" t="s">
        <v>19</v>
      </c>
      <c r="N288" s="194" t="s">
        <v>41</v>
      </c>
      <c r="O288" s="83"/>
      <c r="P288" s="195">
        <f>O288*H288</f>
        <v>0</v>
      </c>
      <c r="Q288" s="195">
        <v>0</v>
      </c>
      <c r="R288" s="195">
        <f>Q288*H288</f>
        <v>0</v>
      </c>
      <c r="S288" s="195">
        <v>0</v>
      </c>
      <c r="T288" s="196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97" t="s">
        <v>127</v>
      </c>
      <c r="AT288" s="197" t="s">
        <v>123</v>
      </c>
      <c r="AU288" s="197" t="s">
        <v>70</v>
      </c>
      <c r="AY288" s="16" t="s">
        <v>128</v>
      </c>
      <c r="BE288" s="198">
        <f>IF(N288="základní",J288,0)</f>
        <v>0</v>
      </c>
      <c r="BF288" s="198">
        <f>IF(N288="snížená",J288,0)</f>
        <v>0</v>
      </c>
      <c r="BG288" s="198">
        <f>IF(N288="zákl. přenesená",J288,0)</f>
        <v>0</v>
      </c>
      <c r="BH288" s="198">
        <f>IF(N288="sníž. přenesená",J288,0)</f>
        <v>0</v>
      </c>
      <c r="BI288" s="198">
        <f>IF(N288="nulová",J288,0)</f>
        <v>0</v>
      </c>
      <c r="BJ288" s="16" t="s">
        <v>14</v>
      </c>
      <c r="BK288" s="198">
        <f>ROUND(I288*H288,2)</f>
        <v>0</v>
      </c>
      <c r="BL288" s="16" t="s">
        <v>127</v>
      </c>
      <c r="BM288" s="197" t="s">
        <v>663</v>
      </c>
    </row>
    <row r="289" s="2" customFormat="1">
      <c r="A289" s="37"/>
      <c r="B289" s="38"/>
      <c r="C289" s="39"/>
      <c r="D289" s="199" t="s">
        <v>157</v>
      </c>
      <c r="E289" s="39"/>
      <c r="F289" s="200" t="s">
        <v>483</v>
      </c>
      <c r="G289" s="39"/>
      <c r="H289" s="39"/>
      <c r="I289" s="201"/>
      <c r="J289" s="39"/>
      <c r="K289" s="39"/>
      <c r="L289" s="43"/>
      <c r="M289" s="202"/>
      <c r="N289" s="203"/>
      <c r="O289" s="83"/>
      <c r="P289" s="83"/>
      <c r="Q289" s="83"/>
      <c r="R289" s="83"/>
      <c r="S289" s="83"/>
      <c r="T289" s="84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157</v>
      </c>
      <c r="AU289" s="16" t="s">
        <v>70</v>
      </c>
    </row>
    <row r="290" s="2" customFormat="1" ht="78" customHeight="1">
      <c r="A290" s="37"/>
      <c r="B290" s="38"/>
      <c r="C290" s="185" t="s">
        <v>664</v>
      </c>
      <c r="D290" s="185" t="s">
        <v>123</v>
      </c>
      <c r="E290" s="186" t="s">
        <v>665</v>
      </c>
      <c r="F290" s="187" t="s">
        <v>666</v>
      </c>
      <c r="G290" s="188" t="s">
        <v>132</v>
      </c>
      <c r="H290" s="189">
        <v>6</v>
      </c>
      <c r="I290" s="190"/>
      <c r="J290" s="191">
        <f>ROUND(I290*H290,2)</f>
        <v>0</v>
      </c>
      <c r="K290" s="192"/>
      <c r="L290" s="43"/>
      <c r="M290" s="193" t="s">
        <v>19</v>
      </c>
      <c r="N290" s="194" t="s">
        <v>41</v>
      </c>
      <c r="O290" s="83"/>
      <c r="P290" s="195">
        <f>O290*H290</f>
        <v>0</v>
      </c>
      <c r="Q290" s="195">
        <v>0</v>
      </c>
      <c r="R290" s="195">
        <f>Q290*H290</f>
        <v>0</v>
      </c>
      <c r="S290" s="195">
        <v>0</v>
      </c>
      <c r="T290" s="196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97" t="s">
        <v>127</v>
      </c>
      <c r="AT290" s="197" t="s">
        <v>123</v>
      </c>
      <c r="AU290" s="197" t="s">
        <v>70</v>
      </c>
      <c r="AY290" s="16" t="s">
        <v>128</v>
      </c>
      <c r="BE290" s="198">
        <f>IF(N290="základní",J290,0)</f>
        <v>0</v>
      </c>
      <c r="BF290" s="198">
        <f>IF(N290="snížená",J290,0)</f>
        <v>0</v>
      </c>
      <c r="BG290" s="198">
        <f>IF(N290="zákl. přenesená",J290,0)</f>
        <v>0</v>
      </c>
      <c r="BH290" s="198">
        <f>IF(N290="sníž. přenesená",J290,0)</f>
        <v>0</v>
      </c>
      <c r="BI290" s="198">
        <f>IF(N290="nulová",J290,0)</f>
        <v>0</v>
      </c>
      <c r="BJ290" s="16" t="s">
        <v>14</v>
      </c>
      <c r="BK290" s="198">
        <f>ROUND(I290*H290,2)</f>
        <v>0</v>
      </c>
      <c r="BL290" s="16" t="s">
        <v>127</v>
      </c>
      <c r="BM290" s="197" t="s">
        <v>667</v>
      </c>
    </row>
    <row r="291" s="2" customFormat="1">
      <c r="A291" s="37"/>
      <c r="B291" s="38"/>
      <c r="C291" s="39"/>
      <c r="D291" s="199" t="s">
        <v>157</v>
      </c>
      <c r="E291" s="39"/>
      <c r="F291" s="200" t="s">
        <v>483</v>
      </c>
      <c r="G291" s="39"/>
      <c r="H291" s="39"/>
      <c r="I291" s="201"/>
      <c r="J291" s="39"/>
      <c r="K291" s="39"/>
      <c r="L291" s="43"/>
      <c r="M291" s="202"/>
      <c r="N291" s="203"/>
      <c r="O291" s="83"/>
      <c r="P291" s="83"/>
      <c r="Q291" s="83"/>
      <c r="R291" s="83"/>
      <c r="S291" s="83"/>
      <c r="T291" s="84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157</v>
      </c>
      <c r="AU291" s="16" t="s">
        <v>70</v>
      </c>
    </row>
    <row r="292" s="2" customFormat="1" ht="37.8" customHeight="1">
      <c r="A292" s="37"/>
      <c r="B292" s="38"/>
      <c r="C292" s="185" t="s">
        <v>668</v>
      </c>
      <c r="D292" s="185" t="s">
        <v>123</v>
      </c>
      <c r="E292" s="186" t="s">
        <v>669</v>
      </c>
      <c r="F292" s="187" t="s">
        <v>670</v>
      </c>
      <c r="G292" s="188" t="s">
        <v>426</v>
      </c>
      <c r="H292" s="189">
        <v>100</v>
      </c>
      <c r="I292" s="190"/>
      <c r="J292" s="191">
        <f>ROUND(I292*H292,2)</f>
        <v>0</v>
      </c>
      <c r="K292" s="192"/>
      <c r="L292" s="43"/>
      <c r="M292" s="193" t="s">
        <v>19</v>
      </c>
      <c r="N292" s="194" t="s">
        <v>41</v>
      </c>
      <c r="O292" s="83"/>
      <c r="P292" s="195">
        <f>O292*H292</f>
        <v>0</v>
      </c>
      <c r="Q292" s="195">
        <v>0</v>
      </c>
      <c r="R292" s="195">
        <f>Q292*H292</f>
        <v>0</v>
      </c>
      <c r="S292" s="195">
        <v>0</v>
      </c>
      <c r="T292" s="196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97" t="s">
        <v>127</v>
      </c>
      <c r="AT292" s="197" t="s">
        <v>123</v>
      </c>
      <c r="AU292" s="197" t="s">
        <v>70</v>
      </c>
      <c r="AY292" s="16" t="s">
        <v>128</v>
      </c>
      <c r="BE292" s="198">
        <f>IF(N292="základní",J292,0)</f>
        <v>0</v>
      </c>
      <c r="BF292" s="198">
        <f>IF(N292="snížená",J292,0)</f>
        <v>0</v>
      </c>
      <c r="BG292" s="198">
        <f>IF(N292="zákl. přenesená",J292,0)</f>
        <v>0</v>
      </c>
      <c r="BH292" s="198">
        <f>IF(N292="sníž. přenesená",J292,0)</f>
        <v>0</v>
      </c>
      <c r="BI292" s="198">
        <f>IF(N292="nulová",J292,0)</f>
        <v>0</v>
      </c>
      <c r="BJ292" s="16" t="s">
        <v>14</v>
      </c>
      <c r="BK292" s="198">
        <f>ROUND(I292*H292,2)</f>
        <v>0</v>
      </c>
      <c r="BL292" s="16" t="s">
        <v>127</v>
      </c>
      <c r="BM292" s="197" t="s">
        <v>671</v>
      </c>
    </row>
    <row r="293" s="2" customFormat="1" ht="37.8" customHeight="1">
      <c r="A293" s="37"/>
      <c r="B293" s="38"/>
      <c r="C293" s="185" t="s">
        <v>672</v>
      </c>
      <c r="D293" s="185" t="s">
        <v>123</v>
      </c>
      <c r="E293" s="186" t="s">
        <v>673</v>
      </c>
      <c r="F293" s="187" t="s">
        <v>674</v>
      </c>
      <c r="G293" s="188" t="s">
        <v>426</v>
      </c>
      <c r="H293" s="189">
        <v>100</v>
      </c>
      <c r="I293" s="190"/>
      <c r="J293" s="191">
        <f>ROUND(I293*H293,2)</f>
        <v>0</v>
      </c>
      <c r="K293" s="192"/>
      <c r="L293" s="43"/>
      <c r="M293" s="193" t="s">
        <v>19</v>
      </c>
      <c r="N293" s="194" t="s">
        <v>41</v>
      </c>
      <c r="O293" s="83"/>
      <c r="P293" s="195">
        <f>O293*H293</f>
        <v>0</v>
      </c>
      <c r="Q293" s="195">
        <v>0</v>
      </c>
      <c r="R293" s="195">
        <f>Q293*H293</f>
        <v>0</v>
      </c>
      <c r="S293" s="195">
        <v>0</v>
      </c>
      <c r="T293" s="196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97" t="s">
        <v>127</v>
      </c>
      <c r="AT293" s="197" t="s">
        <v>123</v>
      </c>
      <c r="AU293" s="197" t="s">
        <v>70</v>
      </c>
      <c r="AY293" s="16" t="s">
        <v>128</v>
      </c>
      <c r="BE293" s="198">
        <f>IF(N293="základní",J293,0)</f>
        <v>0</v>
      </c>
      <c r="BF293" s="198">
        <f>IF(N293="snížená",J293,0)</f>
        <v>0</v>
      </c>
      <c r="BG293" s="198">
        <f>IF(N293="zákl. přenesená",J293,0)</f>
        <v>0</v>
      </c>
      <c r="BH293" s="198">
        <f>IF(N293="sníž. přenesená",J293,0)</f>
        <v>0</v>
      </c>
      <c r="BI293" s="198">
        <f>IF(N293="nulová",J293,0)</f>
        <v>0</v>
      </c>
      <c r="BJ293" s="16" t="s">
        <v>14</v>
      </c>
      <c r="BK293" s="198">
        <f>ROUND(I293*H293,2)</f>
        <v>0</v>
      </c>
      <c r="BL293" s="16" t="s">
        <v>127</v>
      </c>
      <c r="BM293" s="197" t="s">
        <v>675</v>
      </c>
    </row>
    <row r="294" s="2" customFormat="1" ht="24.15" customHeight="1">
      <c r="A294" s="37"/>
      <c r="B294" s="38"/>
      <c r="C294" s="185" t="s">
        <v>676</v>
      </c>
      <c r="D294" s="185" t="s">
        <v>123</v>
      </c>
      <c r="E294" s="186" t="s">
        <v>677</v>
      </c>
      <c r="F294" s="187" t="s">
        <v>678</v>
      </c>
      <c r="G294" s="188" t="s">
        <v>132</v>
      </c>
      <c r="H294" s="189">
        <v>20</v>
      </c>
      <c r="I294" s="190"/>
      <c r="J294" s="191">
        <f>ROUND(I294*H294,2)</f>
        <v>0</v>
      </c>
      <c r="K294" s="192"/>
      <c r="L294" s="43"/>
      <c r="M294" s="193" t="s">
        <v>19</v>
      </c>
      <c r="N294" s="194" t="s">
        <v>41</v>
      </c>
      <c r="O294" s="83"/>
      <c r="P294" s="195">
        <f>O294*H294</f>
        <v>0</v>
      </c>
      <c r="Q294" s="195">
        <v>0</v>
      </c>
      <c r="R294" s="195">
        <f>Q294*H294</f>
        <v>0</v>
      </c>
      <c r="S294" s="195">
        <v>0</v>
      </c>
      <c r="T294" s="196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97" t="s">
        <v>127</v>
      </c>
      <c r="AT294" s="197" t="s">
        <v>123</v>
      </c>
      <c r="AU294" s="197" t="s">
        <v>70</v>
      </c>
      <c r="AY294" s="16" t="s">
        <v>128</v>
      </c>
      <c r="BE294" s="198">
        <f>IF(N294="základní",J294,0)</f>
        <v>0</v>
      </c>
      <c r="BF294" s="198">
        <f>IF(N294="snížená",J294,0)</f>
        <v>0</v>
      </c>
      <c r="BG294" s="198">
        <f>IF(N294="zákl. přenesená",J294,0)</f>
        <v>0</v>
      </c>
      <c r="BH294" s="198">
        <f>IF(N294="sníž. přenesená",J294,0)</f>
        <v>0</v>
      </c>
      <c r="BI294" s="198">
        <f>IF(N294="nulová",J294,0)</f>
        <v>0</v>
      </c>
      <c r="BJ294" s="16" t="s">
        <v>14</v>
      </c>
      <c r="BK294" s="198">
        <f>ROUND(I294*H294,2)</f>
        <v>0</v>
      </c>
      <c r="BL294" s="16" t="s">
        <v>127</v>
      </c>
      <c r="BM294" s="197" t="s">
        <v>679</v>
      </c>
    </row>
    <row r="295" s="2" customFormat="1" ht="24.15" customHeight="1">
      <c r="A295" s="37"/>
      <c r="B295" s="38"/>
      <c r="C295" s="185" t="s">
        <v>680</v>
      </c>
      <c r="D295" s="185" t="s">
        <v>123</v>
      </c>
      <c r="E295" s="186" t="s">
        <v>681</v>
      </c>
      <c r="F295" s="187" t="s">
        <v>682</v>
      </c>
      <c r="G295" s="188" t="s">
        <v>132</v>
      </c>
      <c r="H295" s="189">
        <v>600</v>
      </c>
      <c r="I295" s="190"/>
      <c r="J295" s="191">
        <f>ROUND(I295*H295,2)</f>
        <v>0</v>
      </c>
      <c r="K295" s="192"/>
      <c r="L295" s="43"/>
      <c r="M295" s="193" t="s">
        <v>19</v>
      </c>
      <c r="N295" s="194" t="s">
        <v>41</v>
      </c>
      <c r="O295" s="83"/>
      <c r="P295" s="195">
        <f>O295*H295</f>
        <v>0</v>
      </c>
      <c r="Q295" s="195">
        <v>0</v>
      </c>
      <c r="R295" s="195">
        <f>Q295*H295</f>
        <v>0</v>
      </c>
      <c r="S295" s="195">
        <v>0</v>
      </c>
      <c r="T295" s="196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97" t="s">
        <v>127</v>
      </c>
      <c r="AT295" s="197" t="s">
        <v>123</v>
      </c>
      <c r="AU295" s="197" t="s">
        <v>70</v>
      </c>
      <c r="AY295" s="16" t="s">
        <v>128</v>
      </c>
      <c r="BE295" s="198">
        <f>IF(N295="základní",J295,0)</f>
        <v>0</v>
      </c>
      <c r="BF295" s="198">
        <f>IF(N295="snížená",J295,0)</f>
        <v>0</v>
      </c>
      <c r="BG295" s="198">
        <f>IF(N295="zákl. přenesená",J295,0)</f>
        <v>0</v>
      </c>
      <c r="BH295" s="198">
        <f>IF(N295="sníž. přenesená",J295,0)</f>
        <v>0</v>
      </c>
      <c r="BI295" s="198">
        <f>IF(N295="nulová",J295,0)</f>
        <v>0</v>
      </c>
      <c r="BJ295" s="16" t="s">
        <v>14</v>
      </c>
      <c r="BK295" s="198">
        <f>ROUND(I295*H295,2)</f>
        <v>0</v>
      </c>
      <c r="BL295" s="16" t="s">
        <v>127</v>
      </c>
      <c r="BM295" s="197" t="s">
        <v>683</v>
      </c>
    </row>
    <row r="296" s="2" customFormat="1" ht="24.15" customHeight="1">
      <c r="A296" s="37"/>
      <c r="B296" s="38"/>
      <c r="C296" s="185" t="s">
        <v>684</v>
      </c>
      <c r="D296" s="185" t="s">
        <v>123</v>
      </c>
      <c r="E296" s="186" t="s">
        <v>685</v>
      </c>
      <c r="F296" s="187" t="s">
        <v>686</v>
      </c>
      <c r="G296" s="188" t="s">
        <v>132</v>
      </c>
      <c r="H296" s="189">
        <v>1500</v>
      </c>
      <c r="I296" s="190"/>
      <c r="J296" s="191">
        <f>ROUND(I296*H296,2)</f>
        <v>0</v>
      </c>
      <c r="K296" s="192"/>
      <c r="L296" s="43"/>
      <c r="M296" s="193" t="s">
        <v>19</v>
      </c>
      <c r="N296" s="194" t="s">
        <v>41</v>
      </c>
      <c r="O296" s="83"/>
      <c r="P296" s="195">
        <f>O296*H296</f>
        <v>0</v>
      </c>
      <c r="Q296" s="195">
        <v>0</v>
      </c>
      <c r="R296" s="195">
        <f>Q296*H296</f>
        <v>0</v>
      </c>
      <c r="S296" s="195">
        <v>0</v>
      </c>
      <c r="T296" s="196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97" t="s">
        <v>127</v>
      </c>
      <c r="AT296" s="197" t="s">
        <v>123</v>
      </c>
      <c r="AU296" s="197" t="s">
        <v>70</v>
      </c>
      <c r="AY296" s="16" t="s">
        <v>128</v>
      </c>
      <c r="BE296" s="198">
        <f>IF(N296="základní",J296,0)</f>
        <v>0</v>
      </c>
      <c r="BF296" s="198">
        <f>IF(N296="snížená",J296,0)</f>
        <v>0</v>
      </c>
      <c r="BG296" s="198">
        <f>IF(N296="zákl. přenesená",J296,0)</f>
        <v>0</v>
      </c>
      <c r="BH296" s="198">
        <f>IF(N296="sníž. přenesená",J296,0)</f>
        <v>0</v>
      </c>
      <c r="BI296" s="198">
        <f>IF(N296="nulová",J296,0)</f>
        <v>0</v>
      </c>
      <c r="BJ296" s="16" t="s">
        <v>14</v>
      </c>
      <c r="BK296" s="198">
        <f>ROUND(I296*H296,2)</f>
        <v>0</v>
      </c>
      <c r="BL296" s="16" t="s">
        <v>127</v>
      </c>
      <c r="BM296" s="197" t="s">
        <v>687</v>
      </c>
    </row>
    <row r="297" s="2" customFormat="1">
      <c r="A297" s="37"/>
      <c r="B297" s="38"/>
      <c r="C297" s="39"/>
      <c r="D297" s="199" t="s">
        <v>157</v>
      </c>
      <c r="E297" s="39"/>
      <c r="F297" s="200" t="s">
        <v>483</v>
      </c>
      <c r="G297" s="39"/>
      <c r="H297" s="39"/>
      <c r="I297" s="201"/>
      <c r="J297" s="39"/>
      <c r="K297" s="39"/>
      <c r="L297" s="43"/>
      <c r="M297" s="202"/>
      <c r="N297" s="203"/>
      <c r="O297" s="83"/>
      <c r="P297" s="83"/>
      <c r="Q297" s="83"/>
      <c r="R297" s="83"/>
      <c r="S297" s="83"/>
      <c r="T297" s="84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157</v>
      </c>
      <c r="AU297" s="16" t="s">
        <v>70</v>
      </c>
    </row>
    <row r="298" s="2" customFormat="1" ht="55.5" customHeight="1">
      <c r="A298" s="37"/>
      <c r="B298" s="38"/>
      <c r="C298" s="185" t="s">
        <v>688</v>
      </c>
      <c r="D298" s="185" t="s">
        <v>123</v>
      </c>
      <c r="E298" s="186" t="s">
        <v>689</v>
      </c>
      <c r="F298" s="187" t="s">
        <v>690</v>
      </c>
      <c r="G298" s="188" t="s">
        <v>132</v>
      </c>
      <c r="H298" s="189">
        <v>400</v>
      </c>
      <c r="I298" s="190"/>
      <c r="J298" s="191">
        <f>ROUND(I298*H298,2)</f>
        <v>0</v>
      </c>
      <c r="K298" s="192"/>
      <c r="L298" s="43"/>
      <c r="M298" s="193" t="s">
        <v>19</v>
      </c>
      <c r="N298" s="194" t="s">
        <v>41</v>
      </c>
      <c r="O298" s="83"/>
      <c r="P298" s="195">
        <f>O298*H298</f>
        <v>0</v>
      </c>
      <c r="Q298" s="195">
        <v>0</v>
      </c>
      <c r="R298" s="195">
        <f>Q298*H298</f>
        <v>0</v>
      </c>
      <c r="S298" s="195">
        <v>0</v>
      </c>
      <c r="T298" s="196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97" t="s">
        <v>127</v>
      </c>
      <c r="AT298" s="197" t="s">
        <v>123</v>
      </c>
      <c r="AU298" s="197" t="s">
        <v>70</v>
      </c>
      <c r="AY298" s="16" t="s">
        <v>128</v>
      </c>
      <c r="BE298" s="198">
        <f>IF(N298="základní",J298,0)</f>
        <v>0</v>
      </c>
      <c r="BF298" s="198">
        <f>IF(N298="snížená",J298,0)</f>
        <v>0</v>
      </c>
      <c r="BG298" s="198">
        <f>IF(N298="zákl. přenesená",J298,0)</f>
        <v>0</v>
      </c>
      <c r="BH298" s="198">
        <f>IF(N298="sníž. přenesená",J298,0)</f>
        <v>0</v>
      </c>
      <c r="BI298" s="198">
        <f>IF(N298="nulová",J298,0)</f>
        <v>0</v>
      </c>
      <c r="BJ298" s="16" t="s">
        <v>14</v>
      </c>
      <c r="BK298" s="198">
        <f>ROUND(I298*H298,2)</f>
        <v>0</v>
      </c>
      <c r="BL298" s="16" t="s">
        <v>127</v>
      </c>
      <c r="BM298" s="197" t="s">
        <v>691</v>
      </c>
    </row>
    <row r="299" s="2" customFormat="1">
      <c r="A299" s="37"/>
      <c r="B299" s="38"/>
      <c r="C299" s="39"/>
      <c r="D299" s="199" t="s">
        <v>157</v>
      </c>
      <c r="E299" s="39"/>
      <c r="F299" s="200" t="s">
        <v>483</v>
      </c>
      <c r="G299" s="39"/>
      <c r="H299" s="39"/>
      <c r="I299" s="201"/>
      <c r="J299" s="39"/>
      <c r="K299" s="39"/>
      <c r="L299" s="43"/>
      <c r="M299" s="202"/>
      <c r="N299" s="203"/>
      <c r="O299" s="83"/>
      <c r="P299" s="83"/>
      <c r="Q299" s="83"/>
      <c r="R299" s="83"/>
      <c r="S299" s="83"/>
      <c r="T299" s="84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157</v>
      </c>
      <c r="AU299" s="16" t="s">
        <v>70</v>
      </c>
    </row>
    <row r="300" s="2" customFormat="1" ht="55.5" customHeight="1">
      <c r="A300" s="37"/>
      <c r="B300" s="38"/>
      <c r="C300" s="185" t="s">
        <v>692</v>
      </c>
      <c r="D300" s="185" t="s">
        <v>123</v>
      </c>
      <c r="E300" s="186" t="s">
        <v>693</v>
      </c>
      <c r="F300" s="187" t="s">
        <v>694</v>
      </c>
      <c r="G300" s="188" t="s">
        <v>132</v>
      </c>
      <c r="H300" s="189">
        <v>1500</v>
      </c>
      <c r="I300" s="190"/>
      <c r="J300" s="191">
        <f>ROUND(I300*H300,2)</f>
        <v>0</v>
      </c>
      <c r="K300" s="192"/>
      <c r="L300" s="43"/>
      <c r="M300" s="193" t="s">
        <v>19</v>
      </c>
      <c r="N300" s="194" t="s">
        <v>41</v>
      </c>
      <c r="O300" s="83"/>
      <c r="P300" s="195">
        <f>O300*H300</f>
        <v>0</v>
      </c>
      <c r="Q300" s="195">
        <v>0</v>
      </c>
      <c r="R300" s="195">
        <f>Q300*H300</f>
        <v>0</v>
      </c>
      <c r="S300" s="195">
        <v>0</v>
      </c>
      <c r="T300" s="196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97" t="s">
        <v>127</v>
      </c>
      <c r="AT300" s="197" t="s">
        <v>123</v>
      </c>
      <c r="AU300" s="197" t="s">
        <v>70</v>
      </c>
      <c r="AY300" s="16" t="s">
        <v>128</v>
      </c>
      <c r="BE300" s="198">
        <f>IF(N300="základní",J300,0)</f>
        <v>0</v>
      </c>
      <c r="BF300" s="198">
        <f>IF(N300="snížená",J300,0)</f>
        <v>0</v>
      </c>
      <c r="BG300" s="198">
        <f>IF(N300="zákl. přenesená",J300,0)</f>
        <v>0</v>
      </c>
      <c r="BH300" s="198">
        <f>IF(N300="sníž. přenesená",J300,0)</f>
        <v>0</v>
      </c>
      <c r="BI300" s="198">
        <f>IF(N300="nulová",J300,0)</f>
        <v>0</v>
      </c>
      <c r="BJ300" s="16" t="s">
        <v>14</v>
      </c>
      <c r="BK300" s="198">
        <f>ROUND(I300*H300,2)</f>
        <v>0</v>
      </c>
      <c r="BL300" s="16" t="s">
        <v>127</v>
      </c>
      <c r="BM300" s="197" t="s">
        <v>695</v>
      </c>
    </row>
    <row r="301" s="2" customFormat="1">
      <c r="A301" s="37"/>
      <c r="B301" s="38"/>
      <c r="C301" s="39"/>
      <c r="D301" s="199" t="s">
        <v>157</v>
      </c>
      <c r="E301" s="39"/>
      <c r="F301" s="200" t="s">
        <v>483</v>
      </c>
      <c r="G301" s="39"/>
      <c r="H301" s="39"/>
      <c r="I301" s="201"/>
      <c r="J301" s="39"/>
      <c r="K301" s="39"/>
      <c r="L301" s="43"/>
      <c r="M301" s="202"/>
      <c r="N301" s="203"/>
      <c r="O301" s="83"/>
      <c r="P301" s="83"/>
      <c r="Q301" s="83"/>
      <c r="R301" s="83"/>
      <c r="S301" s="83"/>
      <c r="T301" s="84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157</v>
      </c>
      <c r="AU301" s="16" t="s">
        <v>70</v>
      </c>
    </row>
    <row r="302" s="2" customFormat="1" ht="62.7" customHeight="1">
      <c r="A302" s="37"/>
      <c r="B302" s="38"/>
      <c r="C302" s="185" t="s">
        <v>696</v>
      </c>
      <c r="D302" s="185" t="s">
        <v>123</v>
      </c>
      <c r="E302" s="186" t="s">
        <v>697</v>
      </c>
      <c r="F302" s="187" t="s">
        <v>698</v>
      </c>
      <c r="G302" s="188" t="s">
        <v>132</v>
      </c>
      <c r="H302" s="189">
        <v>1000</v>
      </c>
      <c r="I302" s="190"/>
      <c r="J302" s="191">
        <f>ROUND(I302*H302,2)</f>
        <v>0</v>
      </c>
      <c r="K302" s="192"/>
      <c r="L302" s="43"/>
      <c r="M302" s="193" t="s">
        <v>19</v>
      </c>
      <c r="N302" s="194" t="s">
        <v>41</v>
      </c>
      <c r="O302" s="83"/>
      <c r="P302" s="195">
        <f>O302*H302</f>
        <v>0</v>
      </c>
      <c r="Q302" s="195">
        <v>0</v>
      </c>
      <c r="R302" s="195">
        <f>Q302*H302</f>
        <v>0</v>
      </c>
      <c r="S302" s="195">
        <v>0</v>
      </c>
      <c r="T302" s="196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97" t="s">
        <v>127</v>
      </c>
      <c r="AT302" s="197" t="s">
        <v>123</v>
      </c>
      <c r="AU302" s="197" t="s">
        <v>70</v>
      </c>
      <c r="AY302" s="16" t="s">
        <v>128</v>
      </c>
      <c r="BE302" s="198">
        <f>IF(N302="základní",J302,0)</f>
        <v>0</v>
      </c>
      <c r="BF302" s="198">
        <f>IF(N302="snížená",J302,0)</f>
        <v>0</v>
      </c>
      <c r="BG302" s="198">
        <f>IF(N302="zákl. přenesená",J302,0)</f>
        <v>0</v>
      </c>
      <c r="BH302" s="198">
        <f>IF(N302="sníž. přenesená",J302,0)</f>
        <v>0</v>
      </c>
      <c r="BI302" s="198">
        <f>IF(N302="nulová",J302,0)</f>
        <v>0</v>
      </c>
      <c r="BJ302" s="16" t="s">
        <v>14</v>
      </c>
      <c r="BK302" s="198">
        <f>ROUND(I302*H302,2)</f>
        <v>0</v>
      </c>
      <c r="BL302" s="16" t="s">
        <v>127</v>
      </c>
      <c r="BM302" s="197" t="s">
        <v>699</v>
      </c>
    </row>
    <row r="303" s="2" customFormat="1">
      <c r="A303" s="37"/>
      <c r="B303" s="38"/>
      <c r="C303" s="39"/>
      <c r="D303" s="199" t="s">
        <v>157</v>
      </c>
      <c r="E303" s="39"/>
      <c r="F303" s="200" t="s">
        <v>483</v>
      </c>
      <c r="G303" s="39"/>
      <c r="H303" s="39"/>
      <c r="I303" s="201"/>
      <c r="J303" s="39"/>
      <c r="K303" s="39"/>
      <c r="L303" s="43"/>
      <c r="M303" s="202"/>
      <c r="N303" s="203"/>
      <c r="O303" s="83"/>
      <c r="P303" s="83"/>
      <c r="Q303" s="83"/>
      <c r="R303" s="83"/>
      <c r="S303" s="83"/>
      <c r="T303" s="84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157</v>
      </c>
      <c r="AU303" s="16" t="s">
        <v>70</v>
      </c>
    </row>
    <row r="304" s="2" customFormat="1" ht="55.5" customHeight="1">
      <c r="A304" s="37"/>
      <c r="B304" s="38"/>
      <c r="C304" s="185" t="s">
        <v>700</v>
      </c>
      <c r="D304" s="185" t="s">
        <v>123</v>
      </c>
      <c r="E304" s="186" t="s">
        <v>701</v>
      </c>
      <c r="F304" s="187" t="s">
        <v>702</v>
      </c>
      <c r="G304" s="188" t="s">
        <v>132</v>
      </c>
      <c r="H304" s="189">
        <v>200</v>
      </c>
      <c r="I304" s="190"/>
      <c r="J304" s="191">
        <f>ROUND(I304*H304,2)</f>
        <v>0</v>
      </c>
      <c r="K304" s="192"/>
      <c r="L304" s="43"/>
      <c r="M304" s="193" t="s">
        <v>19</v>
      </c>
      <c r="N304" s="194" t="s">
        <v>41</v>
      </c>
      <c r="O304" s="83"/>
      <c r="P304" s="195">
        <f>O304*H304</f>
        <v>0</v>
      </c>
      <c r="Q304" s="195">
        <v>0</v>
      </c>
      <c r="R304" s="195">
        <f>Q304*H304</f>
        <v>0</v>
      </c>
      <c r="S304" s="195">
        <v>0</v>
      </c>
      <c r="T304" s="196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197" t="s">
        <v>127</v>
      </c>
      <c r="AT304" s="197" t="s">
        <v>123</v>
      </c>
      <c r="AU304" s="197" t="s">
        <v>70</v>
      </c>
      <c r="AY304" s="16" t="s">
        <v>128</v>
      </c>
      <c r="BE304" s="198">
        <f>IF(N304="základní",J304,0)</f>
        <v>0</v>
      </c>
      <c r="BF304" s="198">
        <f>IF(N304="snížená",J304,0)</f>
        <v>0</v>
      </c>
      <c r="BG304" s="198">
        <f>IF(N304="zákl. přenesená",J304,0)</f>
        <v>0</v>
      </c>
      <c r="BH304" s="198">
        <f>IF(N304="sníž. přenesená",J304,0)</f>
        <v>0</v>
      </c>
      <c r="BI304" s="198">
        <f>IF(N304="nulová",J304,0)</f>
        <v>0</v>
      </c>
      <c r="BJ304" s="16" t="s">
        <v>14</v>
      </c>
      <c r="BK304" s="198">
        <f>ROUND(I304*H304,2)</f>
        <v>0</v>
      </c>
      <c r="BL304" s="16" t="s">
        <v>127</v>
      </c>
      <c r="BM304" s="197" t="s">
        <v>703</v>
      </c>
    </row>
    <row r="305" s="2" customFormat="1">
      <c r="A305" s="37"/>
      <c r="B305" s="38"/>
      <c r="C305" s="39"/>
      <c r="D305" s="199" t="s">
        <v>157</v>
      </c>
      <c r="E305" s="39"/>
      <c r="F305" s="200" t="s">
        <v>483</v>
      </c>
      <c r="G305" s="39"/>
      <c r="H305" s="39"/>
      <c r="I305" s="201"/>
      <c r="J305" s="39"/>
      <c r="K305" s="39"/>
      <c r="L305" s="43"/>
      <c r="M305" s="202"/>
      <c r="N305" s="203"/>
      <c r="O305" s="83"/>
      <c r="P305" s="83"/>
      <c r="Q305" s="83"/>
      <c r="R305" s="83"/>
      <c r="S305" s="83"/>
      <c r="T305" s="84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157</v>
      </c>
      <c r="AU305" s="16" t="s">
        <v>70</v>
      </c>
    </row>
    <row r="306" s="2" customFormat="1" ht="55.5" customHeight="1">
      <c r="A306" s="37"/>
      <c r="B306" s="38"/>
      <c r="C306" s="185" t="s">
        <v>704</v>
      </c>
      <c r="D306" s="185" t="s">
        <v>123</v>
      </c>
      <c r="E306" s="186" t="s">
        <v>705</v>
      </c>
      <c r="F306" s="187" t="s">
        <v>706</v>
      </c>
      <c r="G306" s="188" t="s">
        <v>132</v>
      </c>
      <c r="H306" s="189">
        <v>200</v>
      </c>
      <c r="I306" s="190"/>
      <c r="J306" s="191">
        <f>ROUND(I306*H306,2)</f>
        <v>0</v>
      </c>
      <c r="K306" s="192"/>
      <c r="L306" s="43"/>
      <c r="M306" s="193" t="s">
        <v>19</v>
      </c>
      <c r="N306" s="194" t="s">
        <v>41</v>
      </c>
      <c r="O306" s="83"/>
      <c r="P306" s="195">
        <f>O306*H306</f>
        <v>0</v>
      </c>
      <c r="Q306" s="195">
        <v>0</v>
      </c>
      <c r="R306" s="195">
        <f>Q306*H306</f>
        <v>0</v>
      </c>
      <c r="S306" s="195">
        <v>0</v>
      </c>
      <c r="T306" s="196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197" t="s">
        <v>127</v>
      </c>
      <c r="AT306" s="197" t="s">
        <v>123</v>
      </c>
      <c r="AU306" s="197" t="s">
        <v>70</v>
      </c>
      <c r="AY306" s="16" t="s">
        <v>128</v>
      </c>
      <c r="BE306" s="198">
        <f>IF(N306="základní",J306,0)</f>
        <v>0</v>
      </c>
      <c r="BF306" s="198">
        <f>IF(N306="snížená",J306,0)</f>
        <v>0</v>
      </c>
      <c r="BG306" s="198">
        <f>IF(N306="zákl. přenesená",J306,0)</f>
        <v>0</v>
      </c>
      <c r="BH306" s="198">
        <f>IF(N306="sníž. přenesená",J306,0)</f>
        <v>0</v>
      </c>
      <c r="BI306" s="198">
        <f>IF(N306="nulová",J306,0)</f>
        <v>0</v>
      </c>
      <c r="BJ306" s="16" t="s">
        <v>14</v>
      </c>
      <c r="BK306" s="198">
        <f>ROUND(I306*H306,2)</f>
        <v>0</v>
      </c>
      <c r="BL306" s="16" t="s">
        <v>127</v>
      </c>
      <c r="BM306" s="197" t="s">
        <v>707</v>
      </c>
    </row>
    <row r="307" s="2" customFormat="1">
      <c r="A307" s="37"/>
      <c r="B307" s="38"/>
      <c r="C307" s="39"/>
      <c r="D307" s="199" t="s">
        <v>157</v>
      </c>
      <c r="E307" s="39"/>
      <c r="F307" s="200" t="s">
        <v>483</v>
      </c>
      <c r="G307" s="39"/>
      <c r="H307" s="39"/>
      <c r="I307" s="201"/>
      <c r="J307" s="39"/>
      <c r="K307" s="39"/>
      <c r="L307" s="43"/>
      <c r="M307" s="202"/>
      <c r="N307" s="203"/>
      <c r="O307" s="83"/>
      <c r="P307" s="83"/>
      <c r="Q307" s="83"/>
      <c r="R307" s="83"/>
      <c r="S307" s="83"/>
      <c r="T307" s="84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157</v>
      </c>
      <c r="AU307" s="16" t="s">
        <v>70</v>
      </c>
    </row>
    <row r="308" s="2" customFormat="1" ht="55.5" customHeight="1">
      <c r="A308" s="37"/>
      <c r="B308" s="38"/>
      <c r="C308" s="185" t="s">
        <v>708</v>
      </c>
      <c r="D308" s="185" t="s">
        <v>123</v>
      </c>
      <c r="E308" s="186" t="s">
        <v>709</v>
      </c>
      <c r="F308" s="187" t="s">
        <v>710</v>
      </c>
      <c r="G308" s="188" t="s">
        <v>132</v>
      </c>
      <c r="H308" s="189">
        <v>200</v>
      </c>
      <c r="I308" s="190"/>
      <c r="J308" s="191">
        <f>ROUND(I308*H308,2)</f>
        <v>0</v>
      </c>
      <c r="K308" s="192"/>
      <c r="L308" s="43"/>
      <c r="M308" s="193" t="s">
        <v>19</v>
      </c>
      <c r="N308" s="194" t="s">
        <v>41</v>
      </c>
      <c r="O308" s="83"/>
      <c r="P308" s="195">
        <f>O308*H308</f>
        <v>0</v>
      </c>
      <c r="Q308" s="195">
        <v>0</v>
      </c>
      <c r="R308" s="195">
        <f>Q308*H308</f>
        <v>0</v>
      </c>
      <c r="S308" s="195">
        <v>0</v>
      </c>
      <c r="T308" s="196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197" t="s">
        <v>127</v>
      </c>
      <c r="AT308" s="197" t="s">
        <v>123</v>
      </c>
      <c r="AU308" s="197" t="s">
        <v>70</v>
      </c>
      <c r="AY308" s="16" t="s">
        <v>128</v>
      </c>
      <c r="BE308" s="198">
        <f>IF(N308="základní",J308,0)</f>
        <v>0</v>
      </c>
      <c r="BF308" s="198">
        <f>IF(N308="snížená",J308,0)</f>
        <v>0</v>
      </c>
      <c r="BG308" s="198">
        <f>IF(N308="zákl. přenesená",J308,0)</f>
        <v>0</v>
      </c>
      <c r="BH308" s="198">
        <f>IF(N308="sníž. přenesená",J308,0)</f>
        <v>0</v>
      </c>
      <c r="BI308" s="198">
        <f>IF(N308="nulová",J308,0)</f>
        <v>0</v>
      </c>
      <c r="BJ308" s="16" t="s">
        <v>14</v>
      </c>
      <c r="BK308" s="198">
        <f>ROUND(I308*H308,2)</f>
        <v>0</v>
      </c>
      <c r="BL308" s="16" t="s">
        <v>127</v>
      </c>
      <c r="BM308" s="197" t="s">
        <v>711</v>
      </c>
    </row>
    <row r="309" s="2" customFormat="1">
      <c r="A309" s="37"/>
      <c r="B309" s="38"/>
      <c r="C309" s="39"/>
      <c r="D309" s="199" t="s">
        <v>157</v>
      </c>
      <c r="E309" s="39"/>
      <c r="F309" s="200" t="s">
        <v>483</v>
      </c>
      <c r="G309" s="39"/>
      <c r="H309" s="39"/>
      <c r="I309" s="201"/>
      <c r="J309" s="39"/>
      <c r="K309" s="39"/>
      <c r="L309" s="43"/>
      <c r="M309" s="202"/>
      <c r="N309" s="203"/>
      <c r="O309" s="83"/>
      <c r="P309" s="83"/>
      <c r="Q309" s="83"/>
      <c r="R309" s="83"/>
      <c r="S309" s="83"/>
      <c r="T309" s="84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157</v>
      </c>
      <c r="AU309" s="16" t="s">
        <v>70</v>
      </c>
    </row>
    <row r="310" s="2" customFormat="1" ht="55.5" customHeight="1">
      <c r="A310" s="37"/>
      <c r="B310" s="38"/>
      <c r="C310" s="185" t="s">
        <v>712</v>
      </c>
      <c r="D310" s="185" t="s">
        <v>123</v>
      </c>
      <c r="E310" s="186" t="s">
        <v>713</v>
      </c>
      <c r="F310" s="187" t="s">
        <v>714</v>
      </c>
      <c r="G310" s="188" t="s">
        <v>132</v>
      </c>
      <c r="H310" s="189">
        <v>200</v>
      </c>
      <c r="I310" s="190"/>
      <c r="J310" s="191">
        <f>ROUND(I310*H310,2)</f>
        <v>0</v>
      </c>
      <c r="K310" s="192"/>
      <c r="L310" s="43"/>
      <c r="M310" s="193" t="s">
        <v>19</v>
      </c>
      <c r="N310" s="194" t="s">
        <v>41</v>
      </c>
      <c r="O310" s="83"/>
      <c r="P310" s="195">
        <f>O310*H310</f>
        <v>0</v>
      </c>
      <c r="Q310" s="195">
        <v>0</v>
      </c>
      <c r="R310" s="195">
        <f>Q310*H310</f>
        <v>0</v>
      </c>
      <c r="S310" s="195">
        <v>0</v>
      </c>
      <c r="T310" s="196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197" t="s">
        <v>127</v>
      </c>
      <c r="AT310" s="197" t="s">
        <v>123</v>
      </c>
      <c r="AU310" s="197" t="s">
        <v>70</v>
      </c>
      <c r="AY310" s="16" t="s">
        <v>128</v>
      </c>
      <c r="BE310" s="198">
        <f>IF(N310="základní",J310,0)</f>
        <v>0</v>
      </c>
      <c r="BF310" s="198">
        <f>IF(N310="snížená",J310,0)</f>
        <v>0</v>
      </c>
      <c r="BG310" s="198">
        <f>IF(N310="zákl. přenesená",J310,0)</f>
        <v>0</v>
      </c>
      <c r="BH310" s="198">
        <f>IF(N310="sníž. přenesená",J310,0)</f>
        <v>0</v>
      </c>
      <c r="BI310" s="198">
        <f>IF(N310="nulová",J310,0)</f>
        <v>0</v>
      </c>
      <c r="BJ310" s="16" t="s">
        <v>14</v>
      </c>
      <c r="BK310" s="198">
        <f>ROUND(I310*H310,2)</f>
        <v>0</v>
      </c>
      <c r="BL310" s="16" t="s">
        <v>127</v>
      </c>
      <c r="BM310" s="197" t="s">
        <v>715</v>
      </c>
    </row>
    <row r="311" s="2" customFormat="1">
      <c r="A311" s="37"/>
      <c r="B311" s="38"/>
      <c r="C311" s="39"/>
      <c r="D311" s="199" t="s">
        <v>157</v>
      </c>
      <c r="E311" s="39"/>
      <c r="F311" s="200" t="s">
        <v>483</v>
      </c>
      <c r="G311" s="39"/>
      <c r="H311" s="39"/>
      <c r="I311" s="201"/>
      <c r="J311" s="39"/>
      <c r="K311" s="39"/>
      <c r="L311" s="43"/>
      <c r="M311" s="202"/>
      <c r="N311" s="203"/>
      <c r="O311" s="83"/>
      <c r="P311" s="83"/>
      <c r="Q311" s="83"/>
      <c r="R311" s="83"/>
      <c r="S311" s="83"/>
      <c r="T311" s="84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157</v>
      </c>
      <c r="AU311" s="16" t="s">
        <v>70</v>
      </c>
    </row>
    <row r="312" s="2" customFormat="1" ht="55.5" customHeight="1">
      <c r="A312" s="37"/>
      <c r="B312" s="38"/>
      <c r="C312" s="185" t="s">
        <v>716</v>
      </c>
      <c r="D312" s="185" t="s">
        <v>123</v>
      </c>
      <c r="E312" s="186" t="s">
        <v>717</v>
      </c>
      <c r="F312" s="187" t="s">
        <v>718</v>
      </c>
      <c r="G312" s="188" t="s">
        <v>132</v>
      </c>
      <c r="H312" s="189">
        <v>200</v>
      </c>
      <c r="I312" s="190"/>
      <c r="J312" s="191">
        <f>ROUND(I312*H312,2)</f>
        <v>0</v>
      </c>
      <c r="K312" s="192"/>
      <c r="L312" s="43"/>
      <c r="M312" s="193" t="s">
        <v>19</v>
      </c>
      <c r="N312" s="194" t="s">
        <v>41</v>
      </c>
      <c r="O312" s="83"/>
      <c r="P312" s="195">
        <f>O312*H312</f>
        <v>0</v>
      </c>
      <c r="Q312" s="195">
        <v>0</v>
      </c>
      <c r="R312" s="195">
        <f>Q312*H312</f>
        <v>0</v>
      </c>
      <c r="S312" s="195">
        <v>0</v>
      </c>
      <c r="T312" s="196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197" t="s">
        <v>127</v>
      </c>
      <c r="AT312" s="197" t="s">
        <v>123</v>
      </c>
      <c r="AU312" s="197" t="s">
        <v>70</v>
      </c>
      <c r="AY312" s="16" t="s">
        <v>128</v>
      </c>
      <c r="BE312" s="198">
        <f>IF(N312="základní",J312,0)</f>
        <v>0</v>
      </c>
      <c r="BF312" s="198">
        <f>IF(N312="snížená",J312,0)</f>
        <v>0</v>
      </c>
      <c r="BG312" s="198">
        <f>IF(N312="zákl. přenesená",J312,0)</f>
        <v>0</v>
      </c>
      <c r="BH312" s="198">
        <f>IF(N312="sníž. přenesená",J312,0)</f>
        <v>0</v>
      </c>
      <c r="BI312" s="198">
        <f>IF(N312="nulová",J312,0)</f>
        <v>0</v>
      </c>
      <c r="BJ312" s="16" t="s">
        <v>14</v>
      </c>
      <c r="BK312" s="198">
        <f>ROUND(I312*H312,2)</f>
        <v>0</v>
      </c>
      <c r="BL312" s="16" t="s">
        <v>127</v>
      </c>
      <c r="BM312" s="197" t="s">
        <v>719</v>
      </c>
    </row>
    <row r="313" s="2" customFormat="1">
      <c r="A313" s="37"/>
      <c r="B313" s="38"/>
      <c r="C313" s="39"/>
      <c r="D313" s="199" t="s">
        <v>157</v>
      </c>
      <c r="E313" s="39"/>
      <c r="F313" s="200" t="s">
        <v>483</v>
      </c>
      <c r="G313" s="39"/>
      <c r="H313" s="39"/>
      <c r="I313" s="201"/>
      <c r="J313" s="39"/>
      <c r="K313" s="39"/>
      <c r="L313" s="43"/>
      <c r="M313" s="202"/>
      <c r="N313" s="203"/>
      <c r="O313" s="83"/>
      <c r="P313" s="83"/>
      <c r="Q313" s="83"/>
      <c r="R313" s="83"/>
      <c r="S313" s="83"/>
      <c r="T313" s="84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157</v>
      </c>
      <c r="AU313" s="16" t="s">
        <v>70</v>
      </c>
    </row>
    <row r="314" s="2" customFormat="1" ht="24.15" customHeight="1">
      <c r="A314" s="37"/>
      <c r="B314" s="38"/>
      <c r="C314" s="185" t="s">
        <v>720</v>
      </c>
      <c r="D314" s="185" t="s">
        <v>123</v>
      </c>
      <c r="E314" s="186" t="s">
        <v>721</v>
      </c>
      <c r="F314" s="187" t="s">
        <v>722</v>
      </c>
      <c r="G314" s="188" t="s">
        <v>132</v>
      </c>
      <c r="H314" s="189">
        <v>1000</v>
      </c>
      <c r="I314" s="190"/>
      <c r="J314" s="191">
        <f>ROUND(I314*H314,2)</f>
        <v>0</v>
      </c>
      <c r="K314" s="192"/>
      <c r="L314" s="43"/>
      <c r="M314" s="193" t="s">
        <v>19</v>
      </c>
      <c r="N314" s="194" t="s">
        <v>41</v>
      </c>
      <c r="O314" s="83"/>
      <c r="P314" s="195">
        <f>O314*H314</f>
        <v>0</v>
      </c>
      <c r="Q314" s="195">
        <v>0</v>
      </c>
      <c r="R314" s="195">
        <f>Q314*H314</f>
        <v>0</v>
      </c>
      <c r="S314" s="195">
        <v>0</v>
      </c>
      <c r="T314" s="196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197" t="s">
        <v>127</v>
      </c>
      <c r="AT314" s="197" t="s">
        <v>123</v>
      </c>
      <c r="AU314" s="197" t="s">
        <v>70</v>
      </c>
      <c r="AY314" s="16" t="s">
        <v>128</v>
      </c>
      <c r="BE314" s="198">
        <f>IF(N314="základní",J314,0)</f>
        <v>0</v>
      </c>
      <c r="BF314" s="198">
        <f>IF(N314="snížená",J314,0)</f>
        <v>0</v>
      </c>
      <c r="BG314" s="198">
        <f>IF(N314="zákl. přenesená",J314,0)</f>
        <v>0</v>
      </c>
      <c r="BH314" s="198">
        <f>IF(N314="sníž. přenesená",J314,0)</f>
        <v>0</v>
      </c>
      <c r="BI314" s="198">
        <f>IF(N314="nulová",J314,0)</f>
        <v>0</v>
      </c>
      <c r="BJ314" s="16" t="s">
        <v>14</v>
      </c>
      <c r="BK314" s="198">
        <f>ROUND(I314*H314,2)</f>
        <v>0</v>
      </c>
      <c r="BL314" s="16" t="s">
        <v>127</v>
      </c>
      <c r="BM314" s="197" t="s">
        <v>723</v>
      </c>
    </row>
    <row r="315" s="2" customFormat="1">
      <c r="A315" s="37"/>
      <c r="B315" s="38"/>
      <c r="C315" s="39"/>
      <c r="D315" s="199" t="s">
        <v>157</v>
      </c>
      <c r="E315" s="39"/>
      <c r="F315" s="200" t="s">
        <v>483</v>
      </c>
      <c r="G315" s="39"/>
      <c r="H315" s="39"/>
      <c r="I315" s="201"/>
      <c r="J315" s="39"/>
      <c r="K315" s="39"/>
      <c r="L315" s="43"/>
      <c r="M315" s="202"/>
      <c r="N315" s="203"/>
      <c r="O315" s="83"/>
      <c r="P315" s="83"/>
      <c r="Q315" s="83"/>
      <c r="R315" s="83"/>
      <c r="S315" s="83"/>
      <c r="T315" s="84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157</v>
      </c>
      <c r="AU315" s="16" t="s">
        <v>70</v>
      </c>
    </row>
    <row r="316" s="2" customFormat="1" ht="24.15" customHeight="1">
      <c r="A316" s="37"/>
      <c r="B316" s="38"/>
      <c r="C316" s="185" t="s">
        <v>724</v>
      </c>
      <c r="D316" s="185" t="s">
        <v>123</v>
      </c>
      <c r="E316" s="186" t="s">
        <v>725</v>
      </c>
      <c r="F316" s="187" t="s">
        <v>726</v>
      </c>
      <c r="G316" s="188" t="s">
        <v>132</v>
      </c>
      <c r="H316" s="189">
        <v>200</v>
      </c>
      <c r="I316" s="190"/>
      <c r="J316" s="191">
        <f>ROUND(I316*H316,2)</f>
        <v>0</v>
      </c>
      <c r="K316" s="192"/>
      <c r="L316" s="43"/>
      <c r="M316" s="193" t="s">
        <v>19</v>
      </c>
      <c r="N316" s="194" t="s">
        <v>41</v>
      </c>
      <c r="O316" s="83"/>
      <c r="P316" s="195">
        <f>O316*H316</f>
        <v>0</v>
      </c>
      <c r="Q316" s="195">
        <v>0</v>
      </c>
      <c r="R316" s="195">
        <f>Q316*H316</f>
        <v>0</v>
      </c>
      <c r="S316" s="195">
        <v>0</v>
      </c>
      <c r="T316" s="196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197" t="s">
        <v>127</v>
      </c>
      <c r="AT316" s="197" t="s">
        <v>123</v>
      </c>
      <c r="AU316" s="197" t="s">
        <v>70</v>
      </c>
      <c r="AY316" s="16" t="s">
        <v>128</v>
      </c>
      <c r="BE316" s="198">
        <f>IF(N316="základní",J316,0)</f>
        <v>0</v>
      </c>
      <c r="BF316" s="198">
        <f>IF(N316="snížená",J316,0)</f>
        <v>0</v>
      </c>
      <c r="BG316" s="198">
        <f>IF(N316="zákl. přenesená",J316,0)</f>
        <v>0</v>
      </c>
      <c r="BH316" s="198">
        <f>IF(N316="sníž. přenesená",J316,0)</f>
        <v>0</v>
      </c>
      <c r="BI316" s="198">
        <f>IF(N316="nulová",J316,0)</f>
        <v>0</v>
      </c>
      <c r="BJ316" s="16" t="s">
        <v>14</v>
      </c>
      <c r="BK316" s="198">
        <f>ROUND(I316*H316,2)</f>
        <v>0</v>
      </c>
      <c r="BL316" s="16" t="s">
        <v>127</v>
      </c>
      <c r="BM316" s="197" t="s">
        <v>727</v>
      </c>
    </row>
    <row r="317" s="2" customFormat="1">
      <c r="A317" s="37"/>
      <c r="B317" s="38"/>
      <c r="C317" s="39"/>
      <c r="D317" s="199" t="s">
        <v>157</v>
      </c>
      <c r="E317" s="39"/>
      <c r="F317" s="200" t="s">
        <v>483</v>
      </c>
      <c r="G317" s="39"/>
      <c r="H317" s="39"/>
      <c r="I317" s="201"/>
      <c r="J317" s="39"/>
      <c r="K317" s="39"/>
      <c r="L317" s="43"/>
      <c r="M317" s="202"/>
      <c r="N317" s="203"/>
      <c r="O317" s="83"/>
      <c r="P317" s="83"/>
      <c r="Q317" s="83"/>
      <c r="R317" s="83"/>
      <c r="S317" s="83"/>
      <c r="T317" s="84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157</v>
      </c>
      <c r="AU317" s="16" t="s">
        <v>70</v>
      </c>
    </row>
    <row r="318" s="2" customFormat="1" ht="49.05" customHeight="1">
      <c r="A318" s="37"/>
      <c r="B318" s="38"/>
      <c r="C318" s="185" t="s">
        <v>728</v>
      </c>
      <c r="D318" s="185" t="s">
        <v>123</v>
      </c>
      <c r="E318" s="186" t="s">
        <v>729</v>
      </c>
      <c r="F318" s="187" t="s">
        <v>730</v>
      </c>
      <c r="G318" s="188" t="s">
        <v>132</v>
      </c>
      <c r="H318" s="189">
        <v>20</v>
      </c>
      <c r="I318" s="190"/>
      <c r="J318" s="191">
        <f>ROUND(I318*H318,2)</f>
        <v>0</v>
      </c>
      <c r="K318" s="192"/>
      <c r="L318" s="43"/>
      <c r="M318" s="193" t="s">
        <v>19</v>
      </c>
      <c r="N318" s="194" t="s">
        <v>41</v>
      </c>
      <c r="O318" s="83"/>
      <c r="P318" s="195">
        <f>O318*H318</f>
        <v>0</v>
      </c>
      <c r="Q318" s="195">
        <v>0</v>
      </c>
      <c r="R318" s="195">
        <f>Q318*H318</f>
        <v>0</v>
      </c>
      <c r="S318" s="195">
        <v>0</v>
      </c>
      <c r="T318" s="196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197" t="s">
        <v>127</v>
      </c>
      <c r="AT318" s="197" t="s">
        <v>123</v>
      </c>
      <c r="AU318" s="197" t="s">
        <v>70</v>
      </c>
      <c r="AY318" s="16" t="s">
        <v>128</v>
      </c>
      <c r="BE318" s="198">
        <f>IF(N318="základní",J318,0)</f>
        <v>0</v>
      </c>
      <c r="BF318" s="198">
        <f>IF(N318="snížená",J318,0)</f>
        <v>0</v>
      </c>
      <c r="BG318" s="198">
        <f>IF(N318="zákl. přenesená",J318,0)</f>
        <v>0</v>
      </c>
      <c r="BH318" s="198">
        <f>IF(N318="sníž. přenesená",J318,0)</f>
        <v>0</v>
      </c>
      <c r="BI318" s="198">
        <f>IF(N318="nulová",J318,0)</f>
        <v>0</v>
      </c>
      <c r="BJ318" s="16" t="s">
        <v>14</v>
      </c>
      <c r="BK318" s="198">
        <f>ROUND(I318*H318,2)</f>
        <v>0</v>
      </c>
      <c r="BL318" s="16" t="s">
        <v>127</v>
      </c>
      <c r="BM318" s="197" t="s">
        <v>731</v>
      </c>
    </row>
    <row r="319" s="2" customFormat="1">
      <c r="A319" s="37"/>
      <c r="B319" s="38"/>
      <c r="C319" s="39"/>
      <c r="D319" s="199" t="s">
        <v>157</v>
      </c>
      <c r="E319" s="39"/>
      <c r="F319" s="200" t="s">
        <v>483</v>
      </c>
      <c r="G319" s="39"/>
      <c r="H319" s="39"/>
      <c r="I319" s="201"/>
      <c r="J319" s="39"/>
      <c r="K319" s="39"/>
      <c r="L319" s="43"/>
      <c r="M319" s="202"/>
      <c r="N319" s="203"/>
      <c r="O319" s="83"/>
      <c r="P319" s="83"/>
      <c r="Q319" s="83"/>
      <c r="R319" s="83"/>
      <c r="S319" s="83"/>
      <c r="T319" s="84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157</v>
      </c>
      <c r="AU319" s="16" t="s">
        <v>70</v>
      </c>
    </row>
    <row r="320" s="2" customFormat="1" ht="37.8" customHeight="1">
      <c r="A320" s="37"/>
      <c r="B320" s="38"/>
      <c r="C320" s="185" t="s">
        <v>732</v>
      </c>
      <c r="D320" s="185" t="s">
        <v>123</v>
      </c>
      <c r="E320" s="186" t="s">
        <v>733</v>
      </c>
      <c r="F320" s="187" t="s">
        <v>734</v>
      </c>
      <c r="G320" s="188" t="s">
        <v>132</v>
      </c>
      <c r="H320" s="189">
        <v>20</v>
      </c>
      <c r="I320" s="190"/>
      <c r="J320" s="191">
        <f>ROUND(I320*H320,2)</f>
        <v>0</v>
      </c>
      <c r="K320" s="192"/>
      <c r="L320" s="43"/>
      <c r="M320" s="193" t="s">
        <v>19</v>
      </c>
      <c r="N320" s="194" t="s">
        <v>41</v>
      </c>
      <c r="O320" s="83"/>
      <c r="P320" s="195">
        <f>O320*H320</f>
        <v>0</v>
      </c>
      <c r="Q320" s="195">
        <v>0</v>
      </c>
      <c r="R320" s="195">
        <f>Q320*H320</f>
        <v>0</v>
      </c>
      <c r="S320" s="195">
        <v>0</v>
      </c>
      <c r="T320" s="196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97" t="s">
        <v>127</v>
      </c>
      <c r="AT320" s="197" t="s">
        <v>123</v>
      </c>
      <c r="AU320" s="197" t="s">
        <v>70</v>
      </c>
      <c r="AY320" s="16" t="s">
        <v>128</v>
      </c>
      <c r="BE320" s="198">
        <f>IF(N320="základní",J320,0)</f>
        <v>0</v>
      </c>
      <c r="BF320" s="198">
        <f>IF(N320="snížená",J320,0)</f>
        <v>0</v>
      </c>
      <c r="BG320" s="198">
        <f>IF(N320="zákl. přenesená",J320,0)</f>
        <v>0</v>
      </c>
      <c r="BH320" s="198">
        <f>IF(N320="sníž. přenesená",J320,0)</f>
        <v>0</v>
      </c>
      <c r="BI320" s="198">
        <f>IF(N320="nulová",J320,0)</f>
        <v>0</v>
      </c>
      <c r="BJ320" s="16" t="s">
        <v>14</v>
      </c>
      <c r="BK320" s="198">
        <f>ROUND(I320*H320,2)</f>
        <v>0</v>
      </c>
      <c r="BL320" s="16" t="s">
        <v>127</v>
      </c>
      <c r="BM320" s="197" t="s">
        <v>735</v>
      </c>
    </row>
    <row r="321" s="2" customFormat="1">
      <c r="A321" s="37"/>
      <c r="B321" s="38"/>
      <c r="C321" s="39"/>
      <c r="D321" s="199" t="s">
        <v>157</v>
      </c>
      <c r="E321" s="39"/>
      <c r="F321" s="200" t="s">
        <v>483</v>
      </c>
      <c r="G321" s="39"/>
      <c r="H321" s="39"/>
      <c r="I321" s="201"/>
      <c r="J321" s="39"/>
      <c r="K321" s="39"/>
      <c r="L321" s="43"/>
      <c r="M321" s="202"/>
      <c r="N321" s="203"/>
      <c r="O321" s="83"/>
      <c r="P321" s="83"/>
      <c r="Q321" s="83"/>
      <c r="R321" s="83"/>
      <c r="S321" s="83"/>
      <c r="T321" s="84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6" t="s">
        <v>157</v>
      </c>
      <c r="AU321" s="16" t="s">
        <v>70</v>
      </c>
    </row>
    <row r="322" s="2" customFormat="1" ht="37.8" customHeight="1">
      <c r="A322" s="37"/>
      <c r="B322" s="38"/>
      <c r="C322" s="185" t="s">
        <v>736</v>
      </c>
      <c r="D322" s="185" t="s">
        <v>123</v>
      </c>
      <c r="E322" s="186" t="s">
        <v>737</v>
      </c>
      <c r="F322" s="187" t="s">
        <v>738</v>
      </c>
      <c r="G322" s="188" t="s">
        <v>739</v>
      </c>
      <c r="H322" s="189">
        <v>600</v>
      </c>
      <c r="I322" s="190"/>
      <c r="J322" s="191">
        <f>ROUND(I322*H322,2)</f>
        <v>0</v>
      </c>
      <c r="K322" s="192"/>
      <c r="L322" s="43"/>
      <c r="M322" s="193" t="s">
        <v>19</v>
      </c>
      <c r="N322" s="194" t="s">
        <v>41</v>
      </c>
      <c r="O322" s="83"/>
      <c r="P322" s="195">
        <f>O322*H322</f>
        <v>0</v>
      </c>
      <c r="Q322" s="195">
        <v>0</v>
      </c>
      <c r="R322" s="195">
        <f>Q322*H322</f>
        <v>0</v>
      </c>
      <c r="S322" s="195">
        <v>0</v>
      </c>
      <c r="T322" s="196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97" t="s">
        <v>127</v>
      </c>
      <c r="AT322" s="197" t="s">
        <v>123</v>
      </c>
      <c r="AU322" s="197" t="s">
        <v>70</v>
      </c>
      <c r="AY322" s="16" t="s">
        <v>128</v>
      </c>
      <c r="BE322" s="198">
        <f>IF(N322="základní",J322,0)</f>
        <v>0</v>
      </c>
      <c r="BF322" s="198">
        <f>IF(N322="snížená",J322,0)</f>
        <v>0</v>
      </c>
      <c r="BG322" s="198">
        <f>IF(N322="zákl. přenesená",J322,0)</f>
        <v>0</v>
      </c>
      <c r="BH322" s="198">
        <f>IF(N322="sníž. přenesená",J322,0)</f>
        <v>0</v>
      </c>
      <c r="BI322" s="198">
        <f>IF(N322="nulová",J322,0)</f>
        <v>0</v>
      </c>
      <c r="BJ322" s="16" t="s">
        <v>14</v>
      </c>
      <c r="BK322" s="198">
        <f>ROUND(I322*H322,2)</f>
        <v>0</v>
      </c>
      <c r="BL322" s="16" t="s">
        <v>127</v>
      </c>
      <c r="BM322" s="197" t="s">
        <v>740</v>
      </c>
    </row>
    <row r="323" s="2" customFormat="1" ht="37.8" customHeight="1">
      <c r="A323" s="37"/>
      <c r="B323" s="38"/>
      <c r="C323" s="185" t="s">
        <v>741</v>
      </c>
      <c r="D323" s="185" t="s">
        <v>123</v>
      </c>
      <c r="E323" s="186" t="s">
        <v>742</v>
      </c>
      <c r="F323" s="187" t="s">
        <v>743</v>
      </c>
      <c r="G323" s="188" t="s">
        <v>739</v>
      </c>
      <c r="H323" s="189">
        <v>200</v>
      </c>
      <c r="I323" s="190"/>
      <c r="J323" s="191">
        <f>ROUND(I323*H323,2)</f>
        <v>0</v>
      </c>
      <c r="K323" s="192"/>
      <c r="L323" s="43"/>
      <c r="M323" s="193" t="s">
        <v>19</v>
      </c>
      <c r="N323" s="194" t="s">
        <v>41</v>
      </c>
      <c r="O323" s="83"/>
      <c r="P323" s="195">
        <f>O323*H323</f>
        <v>0</v>
      </c>
      <c r="Q323" s="195">
        <v>0</v>
      </c>
      <c r="R323" s="195">
        <f>Q323*H323</f>
        <v>0</v>
      </c>
      <c r="S323" s="195">
        <v>0</v>
      </c>
      <c r="T323" s="196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197" t="s">
        <v>127</v>
      </c>
      <c r="AT323" s="197" t="s">
        <v>123</v>
      </c>
      <c r="AU323" s="197" t="s">
        <v>70</v>
      </c>
      <c r="AY323" s="16" t="s">
        <v>128</v>
      </c>
      <c r="BE323" s="198">
        <f>IF(N323="základní",J323,0)</f>
        <v>0</v>
      </c>
      <c r="BF323" s="198">
        <f>IF(N323="snížená",J323,0)</f>
        <v>0</v>
      </c>
      <c r="BG323" s="198">
        <f>IF(N323="zákl. přenesená",J323,0)</f>
        <v>0</v>
      </c>
      <c r="BH323" s="198">
        <f>IF(N323="sníž. přenesená",J323,0)</f>
        <v>0</v>
      </c>
      <c r="BI323" s="198">
        <f>IF(N323="nulová",J323,0)</f>
        <v>0</v>
      </c>
      <c r="BJ323" s="16" t="s">
        <v>14</v>
      </c>
      <c r="BK323" s="198">
        <f>ROUND(I323*H323,2)</f>
        <v>0</v>
      </c>
      <c r="BL323" s="16" t="s">
        <v>127</v>
      </c>
      <c r="BM323" s="197" t="s">
        <v>744</v>
      </c>
    </row>
    <row r="324" s="2" customFormat="1" ht="37.8" customHeight="1">
      <c r="A324" s="37"/>
      <c r="B324" s="38"/>
      <c r="C324" s="185" t="s">
        <v>745</v>
      </c>
      <c r="D324" s="185" t="s">
        <v>123</v>
      </c>
      <c r="E324" s="186" t="s">
        <v>746</v>
      </c>
      <c r="F324" s="187" t="s">
        <v>747</v>
      </c>
      <c r="G324" s="188" t="s">
        <v>739</v>
      </c>
      <c r="H324" s="189">
        <v>20</v>
      </c>
      <c r="I324" s="190"/>
      <c r="J324" s="191">
        <f>ROUND(I324*H324,2)</f>
        <v>0</v>
      </c>
      <c r="K324" s="192"/>
      <c r="L324" s="43"/>
      <c r="M324" s="193" t="s">
        <v>19</v>
      </c>
      <c r="N324" s="194" t="s">
        <v>41</v>
      </c>
      <c r="O324" s="83"/>
      <c r="P324" s="195">
        <f>O324*H324</f>
        <v>0</v>
      </c>
      <c r="Q324" s="195">
        <v>0</v>
      </c>
      <c r="R324" s="195">
        <f>Q324*H324</f>
        <v>0</v>
      </c>
      <c r="S324" s="195">
        <v>0</v>
      </c>
      <c r="T324" s="196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197" t="s">
        <v>127</v>
      </c>
      <c r="AT324" s="197" t="s">
        <v>123</v>
      </c>
      <c r="AU324" s="197" t="s">
        <v>70</v>
      </c>
      <c r="AY324" s="16" t="s">
        <v>128</v>
      </c>
      <c r="BE324" s="198">
        <f>IF(N324="základní",J324,0)</f>
        <v>0</v>
      </c>
      <c r="BF324" s="198">
        <f>IF(N324="snížená",J324,0)</f>
        <v>0</v>
      </c>
      <c r="BG324" s="198">
        <f>IF(N324="zákl. přenesená",J324,0)</f>
        <v>0</v>
      </c>
      <c r="BH324" s="198">
        <f>IF(N324="sníž. přenesená",J324,0)</f>
        <v>0</v>
      </c>
      <c r="BI324" s="198">
        <f>IF(N324="nulová",J324,0)</f>
        <v>0</v>
      </c>
      <c r="BJ324" s="16" t="s">
        <v>14</v>
      </c>
      <c r="BK324" s="198">
        <f>ROUND(I324*H324,2)</f>
        <v>0</v>
      </c>
      <c r="BL324" s="16" t="s">
        <v>127</v>
      </c>
      <c r="BM324" s="197" t="s">
        <v>748</v>
      </c>
    </row>
    <row r="325" s="2" customFormat="1" ht="55.5" customHeight="1">
      <c r="A325" s="37"/>
      <c r="B325" s="38"/>
      <c r="C325" s="185" t="s">
        <v>749</v>
      </c>
      <c r="D325" s="185" t="s">
        <v>123</v>
      </c>
      <c r="E325" s="186" t="s">
        <v>750</v>
      </c>
      <c r="F325" s="187" t="s">
        <v>751</v>
      </c>
      <c r="G325" s="188" t="s">
        <v>739</v>
      </c>
      <c r="H325" s="189">
        <v>10</v>
      </c>
      <c r="I325" s="190"/>
      <c r="J325" s="191">
        <f>ROUND(I325*H325,2)</f>
        <v>0</v>
      </c>
      <c r="K325" s="192"/>
      <c r="L325" s="43"/>
      <c r="M325" s="193" t="s">
        <v>19</v>
      </c>
      <c r="N325" s="194" t="s">
        <v>41</v>
      </c>
      <c r="O325" s="83"/>
      <c r="P325" s="195">
        <f>O325*H325</f>
        <v>0</v>
      </c>
      <c r="Q325" s="195">
        <v>0</v>
      </c>
      <c r="R325" s="195">
        <f>Q325*H325</f>
        <v>0</v>
      </c>
      <c r="S325" s="195">
        <v>0</v>
      </c>
      <c r="T325" s="196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197" t="s">
        <v>127</v>
      </c>
      <c r="AT325" s="197" t="s">
        <v>123</v>
      </c>
      <c r="AU325" s="197" t="s">
        <v>70</v>
      </c>
      <c r="AY325" s="16" t="s">
        <v>128</v>
      </c>
      <c r="BE325" s="198">
        <f>IF(N325="základní",J325,0)</f>
        <v>0</v>
      </c>
      <c r="BF325" s="198">
        <f>IF(N325="snížená",J325,0)</f>
        <v>0</v>
      </c>
      <c r="BG325" s="198">
        <f>IF(N325="zákl. přenesená",J325,0)</f>
        <v>0</v>
      </c>
      <c r="BH325" s="198">
        <f>IF(N325="sníž. přenesená",J325,0)</f>
        <v>0</v>
      </c>
      <c r="BI325" s="198">
        <f>IF(N325="nulová",J325,0)</f>
        <v>0</v>
      </c>
      <c r="BJ325" s="16" t="s">
        <v>14</v>
      </c>
      <c r="BK325" s="198">
        <f>ROUND(I325*H325,2)</f>
        <v>0</v>
      </c>
      <c r="BL325" s="16" t="s">
        <v>127</v>
      </c>
      <c r="BM325" s="197" t="s">
        <v>752</v>
      </c>
    </row>
    <row r="326" s="2" customFormat="1">
      <c r="A326" s="37"/>
      <c r="B326" s="38"/>
      <c r="C326" s="39"/>
      <c r="D326" s="199" t="s">
        <v>157</v>
      </c>
      <c r="E326" s="39"/>
      <c r="F326" s="200" t="s">
        <v>753</v>
      </c>
      <c r="G326" s="39"/>
      <c r="H326" s="39"/>
      <c r="I326" s="201"/>
      <c r="J326" s="39"/>
      <c r="K326" s="39"/>
      <c r="L326" s="43"/>
      <c r="M326" s="202"/>
      <c r="N326" s="203"/>
      <c r="O326" s="83"/>
      <c r="P326" s="83"/>
      <c r="Q326" s="83"/>
      <c r="R326" s="83"/>
      <c r="S326" s="83"/>
      <c r="T326" s="84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157</v>
      </c>
      <c r="AU326" s="16" t="s">
        <v>70</v>
      </c>
    </row>
    <row r="327" s="2" customFormat="1" ht="55.5" customHeight="1">
      <c r="A327" s="37"/>
      <c r="B327" s="38"/>
      <c r="C327" s="185" t="s">
        <v>754</v>
      </c>
      <c r="D327" s="185" t="s">
        <v>123</v>
      </c>
      <c r="E327" s="186" t="s">
        <v>755</v>
      </c>
      <c r="F327" s="187" t="s">
        <v>756</v>
      </c>
      <c r="G327" s="188" t="s">
        <v>739</v>
      </c>
      <c r="H327" s="189">
        <v>10</v>
      </c>
      <c r="I327" s="190"/>
      <c r="J327" s="191">
        <f>ROUND(I327*H327,2)</f>
        <v>0</v>
      </c>
      <c r="K327" s="192"/>
      <c r="L327" s="43"/>
      <c r="M327" s="193" t="s">
        <v>19</v>
      </c>
      <c r="N327" s="194" t="s">
        <v>41</v>
      </c>
      <c r="O327" s="83"/>
      <c r="P327" s="195">
        <f>O327*H327</f>
        <v>0</v>
      </c>
      <c r="Q327" s="195">
        <v>0</v>
      </c>
      <c r="R327" s="195">
        <f>Q327*H327</f>
        <v>0</v>
      </c>
      <c r="S327" s="195">
        <v>0</v>
      </c>
      <c r="T327" s="196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197" t="s">
        <v>127</v>
      </c>
      <c r="AT327" s="197" t="s">
        <v>123</v>
      </c>
      <c r="AU327" s="197" t="s">
        <v>70</v>
      </c>
      <c r="AY327" s="16" t="s">
        <v>128</v>
      </c>
      <c r="BE327" s="198">
        <f>IF(N327="základní",J327,0)</f>
        <v>0</v>
      </c>
      <c r="BF327" s="198">
        <f>IF(N327="snížená",J327,0)</f>
        <v>0</v>
      </c>
      <c r="BG327" s="198">
        <f>IF(N327="zákl. přenesená",J327,0)</f>
        <v>0</v>
      </c>
      <c r="BH327" s="198">
        <f>IF(N327="sníž. přenesená",J327,0)</f>
        <v>0</v>
      </c>
      <c r="BI327" s="198">
        <f>IF(N327="nulová",J327,0)</f>
        <v>0</v>
      </c>
      <c r="BJ327" s="16" t="s">
        <v>14</v>
      </c>
      <c r="BK327" s="198">
        <f>ROUND(I327*H327,2)</f>
        <v>0</v>
      </c>
      <c r="BL327" s="16" t="s">
        <v>127</v>
      </c>
      <c r="BM327" s="197" t="s">
        <v>757</v>
      </c>
    </row>
    <row r="328" s="2" customFormat="1">
      <c r="A328" s="37"/>
      <c r="B328" s="38"/>
      <c r="C328" s="39"/>
      <c r="D328" s="199" t="s">
        <v>157</v>
      </c>
      <c r="E328" s="39"/>
      <c r="F328" s="200" t="s">
        <v>753</v>
      </c>
      <c r="G328" s="39"/>
      <c r="H328" s="39"/>
      <c r="I328" s="201"/>
      <c r="J328" s="39"/>
      <c r="K328" s="39"/>
      <c r="L328" s="43"/>
      <c r="M328" s="202"/>
      <c r="N328" s="203"/>
      <c r="O328" s="83"/>
      <c r="P328" s="83"/>
      <c r="Q328" s="83"/>
      <c r="R328" s="83"/>
      <c r="S328" s="83"/>
      <c r="T328" s="84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157</v>
      </c>
      <c r="AU328" s="16" t="s">
        <v>70</v>
      </c>
    </row>
    <row r="329" s="2" customFormat="1" ht="33" customHeight="1">
      <c r="A329" s="37"/>
      <c r="B329" s="38"/>
      <c r="C329" s="185" t="s">
        <v>758</v>
      </c>
      <c r="D329" s="185" t="s">
        <v>123</v>
      </c>
      <c r="E329" s="186" t="s">
        <v>759</v>
      </c>
      <c r="F329" s="187" t="s">
        <v>760</v>
      </c>
      <c r="G329" s="188" t="s">
        <v>132</v>
      </c>
      <c r="H329" s="189">
        <v>10</v>
      </c>
      <c r="I329" s="190"/>
      <c r="J329" s="191">
        <f>ROUND(I329*H329,2)</f>
        <v>0</v>
      </c>
      <c r="K329" s="192"/>
      <c r="L329" s="43"/>
      <c r="M329" s="193" t="s">
        <v>19</v>
      </c>
      <c r="N329" s="194" t="s">
        <v>41</v>
      </c>
      <c r="O329" s="83"/>
      <c r="P329" s="195">
        <f>O329*H329</f>
        <v>0</v>
      </c>
      <c r="Q329" s="195">
        <v>0</v>
      </c>
      <c r="R329" s="195">
        <f>Q329*H329</f>
        <v>0</v>
      </c>
      <c r="S329" s="195">
        <v>0</v>
      </c>
      <c r="T329" s="196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197" t="s">
        <v>127</v>
      </c>
      <c r="AT329" s="197" t="s">
        <v>123</v>
      </c>
      <c r="AU329" s="197" t="s">
        <v>70</v>
      </c>
      <c r="AY329" s="16" t="s">
        <v>128</v>
      </c>
      <c r="BE329" s="198">
        <f>IF(N329="základní",J329,0)</f>
        <v>0</v>
      </c>
      <c r="BF329" s="198">
        <f>IF(N329="snížená",J329,0)</f>
        <v>0</v>
      </c>
      <c r="BG329" s="198">
        <f>IF(N329="zákl. přenesená",J329,0)</f>
        <v>0</v>
      </c>
      <c r="BH329" s="198">
        <f>IF(N329="sníž. přenesená",J329,0)</f>
        <v>0</v>
      </c>
      <c r="BI329" s="198">
        <f>IF(N329="nulová",J329,0)</f>
        <v>0</v>
      </c>
      <c r="BJ329" s="16" t="s">
        <v>14</v>
      </c>
      <c r="BK329" s="198">
        <f>ROUND(I329*H329,2)</f>
        <v>0</v>
      </c>
      <c r="BL329" s="16" t="s">
        <v>127</v>
      </c>
      <c r="BM329" s="197" t="s">
        <v>761</v>
      </c>
    </row>
    <row r="330" s="2" customFormat="1" ht="33" customHeight="1">
      <c r="A330" s="37"/>
      <c r="B330" s="38"/>
      <c r="C330" s="185" t="s">
        <v>762</v>
      </c>
      <c r="D330" s="185" t="s">
        <v>123</v>
      </c>
      <c r="E330" s="186" t="s">
        <v>763</v>
      </c>
      <c r="F330" s="187" t="s">
        <v>764</v>
      </c>
      <c r="G330" s="188" t="s">
        <v>132</v>
      </c>
      <c r="H330" s="189">
        <v>10</v>
      </c>
      <c r="I330" s="190"/>
      <c r="J330" s="191">
        <f>ROUND(I330*H330,2)</f>
        <v>0</v>
      </c>
      <c r="K330" s="192"/>
      <c r="L330" s="43"/>
      <c r="M330" s="193" t="s">
        <v>19</v>
      </c>
      <c r="N330" s="194" t="s">
        <v>41</v>
      </c>
      <c r="O330" s="83"/>
      <c r="P330" s="195">
        <f>O330*H330</f>
        <v>0</v>
      </c>
      <c r="Q330" s="195">
        <v>0</v>
      </c>
      <c r="R330" s="195">
        <f>Q330*H330</f>
        <v>0</v>
      </c>
      <c r="S330" s="195">
        <v>0</v>
      </c>
      <c r="T330" s="196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97" t="s">
        <v>127</v>
      </c>
      <c r="AT330" s="197" t="s">
        <v>123</v>
      </c>
      <c r="AU330" s="197" t="s">
        <v>70</v>
      </c>
      <c r="AY330" s="16" t="s">
        <v>128</v>
      </c>
      <c r="BE330" s="198">
        <f>IF(N330="základní",J330,0)</f>
        <v>0</v>
      </c>
      <c r="BF330" s="198">
        <f>IF(N330="snížená",J330,0)</f>
        <v>0</v>
      </c>
      <c r="BG330" s="198">
        <f>IF(N330="zákl. přenesená",J330,0)</f>
        <v>0</v>
      </c>
      <c r="BH330" s="198">
        <f>IF(N330="sníž. přenesená",J330,0)</f>
        <v>0</v>
      </c>
      <c r="BI330" s="198">
        <f>IF(N330="nulová",J330,0)</f>
        <v>0</v>
      </c>
      <c r="BJ330" s="16" t="s">
        <v>14</v>
      </c>
      <c r="BK330" s="198">
        <f>ROUND(I330*H330,2)</f>
        <v>0</v>
      </c>
      <c r="BL330" s="16" t="s">
        <v>127</v>
      </c>
      <c r="BM330" s="197" t="s">
        <v>765</v>
      </c>
    </row>
    <row r="331" s="2" customFormat="1" ht="24.15" customHeight="1">
      <c r="A331" s="37"/>
      <c r="B331" s="38"/>
      <c r="C331" s="185" t="s">
        <v>766</v>
      </c>
      <c r="D331" s="185" t="s">
        <v>123</v>
      </c>
      <c r="E331" s="186" t="s">
        <v>767</v>
      </c>
      <c r="F331" s="187" t="s">
        <v>768</v>
      </c>
      <c r="G331" s="188" t="s">
        <v>132</v>
      </c>
      <c r="H331" s="189">
        <v>900</v>
      </c>
      <c r="I331" s="190"/>
      <c r="J331" s="191">
        <f>ROUND(I331*H331,2)</f>
        <v>0</v>
      </c>
      <c r="K331" s="192"/>
      <c r="L331" s="43"/>
      <c r="M331" s="193" t="s">
        <v>19</v>
      </c>
      <c r="N331" s="194" t="s">
        <v>41</v>
      </c>
      <c r="O331" s="83"/>
      <c r="P331" s="195">
        <f>O331*H331</f>
        <v>0</v>
      </c>
      <c r="Q331" s="195">
        <v>0</v>
      </c>
      <c r="R331" s="195">
        <f>Q331*H331</f>
        <v>0</v>
      </c>
      <c r="S331" s="195">
        <v>0</v>
      </c>
      <c r="T331" s="196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197" t="s">
        <v>127</v>
      </c>
      <c r="AT331" s="197" t="s">
        <v>123</v>
      </c>
      <c r="AU331" s="197" t="s">
        <v>70</v>
      </c>
      <c r="AY331" s="16" t="s">
        <v>128</v>
      </c>
      <c r="BE331" s="198">
        <f>IF(N331="základní",J331,0)</f>
        <v>0</v>
      </c>
      <c r="BF331" s="198">
        <f>IF(N331="snížená",J331,0)</f>
        <v>0</v>
      </c>
      <c r="BG331" s="198">
        <f>IF(N331="zákl. přenesená",J331,0)</f>
        <v>0</v>
      </c>
      <c r="BH331" s="198">
        <f>IF(N331="sníž. přenesená",J331,0)</f>
        <v>0</v>
      </c>
      <c r="BI331" s="198">
        <f>IF(N331="nulová",J331,0)</f>
        <v>0</v>
      </c>
      <c r="BJ331" s="16" t="s">
        <v>14</v>
      </c>
      <c r="BK331" s="198">
        <f>ROUND(I331*H331,2)</f>
        <v>0</v>
      </c>
      <c r="BL331" s="16" t="s">
        <v>127</v>
      </c>
      <c r="BM331" s="197" t="s">
        <v>769</v>
      </c>
    </row>
    <row r="332" s="2" customFormat="1" ht="24.15" customHeight="1">
      <c r="A332" s="37"/>
      <c r="B332" s="38"/>
      <c r="C332" s="185" t="s">
        <v>770</v>
      </c>
      <c r="D332" s="185" t="s">
        <v>123</v>
      </c>
      <c r="E332" s="186" t="s">
        <v>771</v>
      </c>
      <c r="F332" s="187" t="s">
        <v>772</v>
      </c>
      <c r="G332" s="188" t="s">
        <v>132</v>
      </c>
      <c r="H332" s="189">
        <v>400</v>
      </c>
      <c r="I332" s="190"/>
      <c r="J332" s="191">
        <f>ROUND(I332*H332,2)</f>
        <v>0</v>
      </c>
      <c r="K332" s="192"/>
      <c r="L332" s="43"/>
      <c r="M332" s="193" t="s">
        <v>19</v>
      </c>
      <c r="N332" s="194" t="s">
        <v>41</v>
      </c>
      <c r="O332" s="83"/>
      <c r="P332" s="195">
        <f>O332*H332</f>
        <v>0</v>
      </c>
      <c r="Q332" s="195">
        <v>0</v>
      </c>
      <c r="R332" s="195">
        <f>Q332*H332</f>
        <v>0</v>
      </c>
      <c r="S332" s="195">
        <v>0</v>
      </c>
      <c r="T332" s="196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97" t="s">
        <v>127</v>
      </c>
      <c r="AT332" s="197" t="s">
        <v>123</v>
      </c>
      <c r="AU332" s="197" t="s">
        <v>70</v>
      </c>
      <c r="AY332" s="16" t="s">
        <v>128</v>
      </c>
      <c r="BE332" s="198">
        <f>IF(N332="základní",J332,0)</f>
        <v>0</v>
      </c>
      <c r="BF332" s="198">
        <f>IF(N332="snížená",J332,0)</f>
        <v>0</v>
      </c>
      <c r="BG332" s="198">
        <f>IF(N332="zákl. přenesená",J332,0)</f>
        <v>0</v>
      </c>
      <c r="BH332" s="198">
        <f>IF(N332="sníž. přenesená",J332,0)</f>
        <v>0</v>
      </c>
      <c r="BI332" s="198">
        <f>IF(N332="nulová",J332,0)</f>
        <v>0</v>
      </c>
      <c r="BJ332" s="16" t="s">
        <v>14</v>
      </c>
      <c r="BK332" s="198">
        <f>ROUND(I332*H332,2)</f>
        <v>0</v>
      </c>
      <c r="BL332" s="16" t="s">
        <v>127</v>
      </c>
      <c r="BM332" s="197" t="s">
        <v>773</v>
      </c>
    </row>
    <row r="333" s="2" customFormat="1" ht="49.05" customHeight="1">
      <c r="A333" s="37"/>
      <c r="B333" s="38"/>
      <c r="C333" s="185" t="s">
        <v>774</v>
      </c>
      <c r="D333" s="185" t="s">
        <v>123</v>
      </c>
      <c r="E333" s="186" t="s">
        <v>775</v>
      </c>
      <c r="F333" s="187" t="s">
        <v>776</v>
      </c>
      <c r="G333" s="188" t="s">
        <v>132</v>
      </c>
      <c r="H333" s="189">
        <v>20</v>
      </c>
      <c r="I333" s="190"/>
      <c r="J333" s="191">
        <f>ROUND(I333*H333,2)</f>
        <v>0</v>
      </c>
      <c r="K333" s="192"/>
      <c r="L333" s="43"/>
      <c r="M333" s="193" t="s">
        <v>19</v>
      </c>
      <c r="N333" s="194" t="s">
        <v>41</v>
      </c>
      <c r="O333" s="83"/>
      <c r="P333" s="195">
        <f>O333*H333</f>
        <v>0</v>
      </c>
      <c r="Q333" s="195">
        <v>0</v>
      </c>
      <c r="R333" s="195">
        <f>Q333*H333</f>
        <v>0</v>
      </c>
      <c r="S333" s="195">
        <v>0</v>
      </c>
      <c r="T333" s="196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197" t="s">
        <v>127</v>
      </c>
      <c r="AT333" s="197" t="s">
        <v>123</v>
      </c>
      <c r="AU333" s="197" t="s">
        <v>70</v>
      </c>
      <c r="AY333" s="16" t="s">
        <v>128</v>
      </c>
      <c r="BE333" s="198">
        <f>IF(N333="základní",J333,0)</f>
        <v>0</v>
      </c>
      <c r="BF333" s="198">
        <f>IF(N333="snížená",J333,0)</f>
        <v>0</v>
      </c>
      <c r="BG333" s="198">
        <f>IF(N333="zákl. přenesená",J333,0)</f>
        <v>0</v>
      </c>
      <c r="BH333" s="198">
        <f>IF(N333="sníž. přenesená",J333,0)</f>
        <v>0</v>
      </c>
      <c r="BI333" s="198">
        <f>IF(N333="nulová",J333,0)</f>
        <v>0</v>
      </c>
      <c r="BJ333" s="16" t="s">
        <v>14</v>
      </c>
      <c r="BK333" s="198">
        <f>ROUND(I333*H333,2)</f>
        <v>0</v>
      </c>
      <c r="BL333" s="16" t="s">
        <v>127</v>
      </c>
      <c r="BM333" s="197" t="s">
        <v>777</v>
      </c>
    </row>
    <row r="334" s="2" customFormat="1" ht="49.05" customHeight="1">
      <c r="A334" s="37"/>
      <c r="B334" s="38"/>
      <c r="C334" s="185" t="s">
        <v>778</v>
      </c>
      <c r="D334" s="185" t="s">
        <v>123</v>
      </c>
      <c r="E334" s="186" t="s">
        <v>779</v>
      </c>
      <c r="F334" s="187" t="s">
        <v>780</v>
      </c>
      <c r="G334" s="188" t="s">
        <v>132</v>
      </c>
      <c r="H334" s="189">
        <v>6</v>
      </c>
      <c r="I334" s="190"/>
      <c r="J334" s="191">
        <f>ROUND(I334*H334,2)</f>
        <v>0</v>
      </c>
      <c r="K334" s="192"/>
      <c r="L334" s="43"/>
      <c r="M334" s="193" t="s">
        <v>19</v>
      </c>
      <c r="N334" s="194" t="s">
        <v>41</v>
      </c>
      <c r="O334" s="83"/>
      <c r="P334" s="195">
        <f>O334*H334</f>
        <v>0</v>
      </c>
      <c r="Q334" s="195">
        <v>0</v>
      </c>
      <c r="R334" s="195">
        <f>Q334*H334</f>
        <v>0</v>
      </c>
      <c r="S334" s="195">
        <v>0</v>
      </c>
      <c r="T334" s="196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197" t="s">
        <v>127</v>
      </c>
      <c r="AT334" s="197" t="s">
        <v>123</v>
      </c>
      <c r="AU334" s="197" t="s">
        <v>70</v>
      </c>
      <c r="AY334" s="16" t="s">
        <v>128</v>
      </c>
      <c r="BE334" s="198">
        <f>IF(N334="základní",J334,0)</f>
        <v>0</v>
      </c>
      <c r="BF334" s="198">
        <f>IF(N334="snížená",J334,0)</f>
        <v>0</v>
      </c>
      <c r="BG334" s="198">
        <f>IF(N334="zákl. přenesená",J334,0)</f>
        <v>0</v>
      </c>
      <c r="BH334" s="198">
        <f>IF(N334="sníž. přenesená",J334,0)</f>
        <v>0</v>
      </c>
      <c r="BI334" s="198">
        <f>IF(N334="nulová",J334,0)</f>
        <v>0</v>
      </c>
      <c r="BJ334" s="16" t="s">
        <v>14</v>
      </c>
      <c r="BK334" s="198">
        <f>ROUND(I334*H334,2)</f>
        <v>0</v>
      </c>
      <c r="BL334" s="16" t="s">
        <v>127</v>
      </c>
      <c r="BM334" s="197" t="s">
        <v>781</v>
      </c>
    </row>
    <row r="335" s="2" customFormat="1" ht="49.05" customHeight="1">
      <c r="A335" s="37"/>
      <c r="B335" s="38"/>
      <c r="C335" s="185" t="s">
        <v>782</v>
      </c>
      <c r="D335" s="185" t="s">
        <v>123</v>
      </c>
      <c r="E335" s="186" t="s">
        <v>783</v>
      </c>
      <c r="F335" s="187" t="s">
        <v>784</v>
      </c>
      <c r="G335" s="188" t="s">
        <v>132</v>
      </c>
      <c r="H335" s="189">
        <v>20</v>
      </c>
      <c r="I335" s="190"/>
      <c r="J335" s="191">
        <f>ROUND(I335*H335,2)</f>
        <v>0</v>
      </c>
      <c r="K335" s="192"/>
      <c r="L335" s="43"/>
      <c r="M335" s="193" t="s">
        <v>19</v>
      </c>
      <c r="N335" s="194" t="s">
        <v>41</v>
      </c>
      <c r="O335" s="83"/>
      <c r="P335" s="195">
        <f>O335*H335</f>
        <v>0</v>
      </c>
      <c r="Q335" s="195">
        <v>0</v>
      </c>
      <c r="R335" s="195">
        <f>Q335*H335</f>
        <v>0</v>
      </c>
      <c r="S335" s="195">
        <v>0</v>
      </c>
      <c r="T335" s="196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197" t="s">
        <v>127</v>
      </c>
      <c r="AT335" s="197" t="s">
        <v>123</v>
      </c>
      <c r="AU335" s="197" t="s">
        <v>70</v>
      </c>
      <c r="AY335" s="16" t="s">
        <v>128</v>
      </c>
      <c r="BE335" s="198">
        <f>IF(N335="základní",J335,0)</f>
        <v>0</v>
      </c>
      <c r="BF335" s="198">
        <f>IF(N335="snížená",J335,0)</f>
        <v>0</v>
      </c>
      <c r="BG335" s="198">
        <f>IF(N335="zákl. přenesená",J335,0)</f>
        <v>0</v>
      </c>
      <c r="BH335" s="198">
        <f>IF(N335="sníž. přenesená",J335,0)</f>
        <v>0</v>
      </c>
      <c r="BI335" s="198">
        <f>IF(N335="nulová",J335,0)</f>
        <v>0</v>
      </c>
      <c r="BJ335" s="16" t="s">
        <v>14</v>
      </c>
      <c r="BK335" s="198">
        <f>ROUND(I335*H335,2)</f>
        <v>0</v>
      </c>
      <c r="BL335" s="16" t="s">
        <v>127</v>
      </c>
      <c r="BM335" s="197" t="s">
        <v>785</v>
      </c>
    </row>
    <row r="336" s="2" customFormat="1" ht="49.05" customHeight="1">
      <c r="A336" s="37"/>
      <c r="B336" s="38"/>
      <c r="C336" s="185" t="s">
        <v>786</v>
      </c>
      <c r="D336" s="185" t="s">
        <v>123</v>
      </c>
      <c r="E336" s="186" t="s">
        <v>787</v>
      </c>
      <c r="F336" s="187" t="s">
        <v>788</v>
      </c>
      <c r="G336" s="188" t="s">
        <v>132</v>
      </c>
      <c r="H336" s="189">
        <v>6</v>
      </c>
      <c r="I336" s="190"/>
      <c r="J336" s="191">
        <f>ROUND(I336*H336,2)</f>
        <v>0</v>
      </c>
      <c r="K336" s="192"/>
      <c r="L336" s="43"/>
      <c r="M336" s="193" t="s">
        <v>19</v>
      </c>
      <c r="N336" s="194" t="s">
        <v>41</v>
      </c>
      <c r="O336" s="83"/>
      <c r="P336" s="195">
        <f>O336*H336</f>
        <v>0</v>
      </c>
      <c r="Q336" s="195">
        <v>0</v>
      </c>
      <c r="R336" s="195">
        <f>Q336*H336</f>
        <v>0</v>
      </c>
      <c r="S336" s="195">
        <v>0</v>
      </c>
      <c r="T336" s="196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197" t="s">
        <v>127</v>
      </c>
      <c r="AT336" s="197" t="s">
        <v>123</v>
      </c>
      <c r="AU336" s="197" t="s">
        <v>70</v>
      </c>
      <c r="AY336" s="16" t="s">
        <v>128</v>
      </c>
      <c r="BE336" s="198">
        <f>IF(N336="základní",J336,0)</f>
        <v>0</v>
      </c>
      <c r="BF336" s="198">
        <f>IF(N336="snížená",J336,0)</f>
        <v>0</v>
      </c>
      <c r="BG336" s="198">
        <f>IF(N336="zákl. přenesená",J336,0)</f>
        <v>0</v>
      </c>
      <c r="BH336" s="198">
        <f>IF(N336="sníž. přenesená",J336,0)</f>
        <v>0</v>
      </c>
      <c r="BI336" s="198">
        <f>IF(N336="nulová",J336,0)</f>
        <v>0</v>
      </c>
      <c r="BJ336" s="16" t="s">
        <v>14</v>
      </c>
      <c r="BK336" s="198">
        <f>ROUND(I336*H336,2)</f>
        <v>0</v>
      </c>
      <c r="BL336" s="16" t="s">
        <v>127</v>
      </c>
      <c r="BM336" s="197" t="s">
        <v>789</v>
      </c>
    </row>
    <row r="337" s="2" customFormat="1" ht="24.15" customHeight="1">
      <c r="A337" s="37"/>
      <c r="B337" s="38"/>
      <c r="C337" s="185" t="s">
        <v>790</v>
      </c>
      <c r="D337" s="185" t="s">
        <v>123</v>
      </c>
      <c r="E337" s="186" t="s">
        <v>791</v>
      </c>
      <c r="F337" s="187" t="s">
        <v>792</v>
      </c>
      <c r="G337" s="188" t="s">
        <v>132</v>
      </c>
      <c r="H337" s="189">
        <v>20</v>
      </c>
      <c r="I337" s="190"/>
      <c r="J337" s="191">
        <f>ROUND(I337*H337,2)</f>
        <v>0</v>
      </c>
      <c r="K337" s="192"/>
      <c r="L337" s="43"/>
      <c r="M337" s="193" t="s">
        <v>19</v>
      </c>
      <c r="N337" s="194" t="s">
        <v>41</v>
      </c>
      <c r="O337" s="83"/>
      <c r="P337" s="195">
        <f>O337*H337</f>
        <v>0</v>
      </c>
      <c r="Q337" s="195">
        <v>0</v>
      </c>
      <c r="R337" s="195">
        <f>Q337*H337</f>
        <v>0</v>
      </c>
      <c r="S337" s="195">
        <v>0</v>
      </c>
      <c r="T337" s="196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97" t="s">
        <v>127</v>
      </c>
      <c r="AT337" s="197" t="s">
        <v>123</v>
      </c>
      <c r="AU337" s="197" t="s">
        <v>70</v>
      </c>
      <c r="AY337" s="16" t="s">
        <v>128</v>
      </c>
      <c r="BE337" s="198">
        <f>IF(N337="základní",J337,0)</f>
        <v>0</v>
      </c>
      <c r="BF337" s="198">
        <f>IF(N337="snížená",J337,0)</f>
        <v>0</v>
      </c>
      <c r="BG337" s="198">
        <f>IF(N337="zákl. přenesená",J337,0)</f>
        <v>0</v>
      </c>
      <c r="BH337" s="198">
        <f>IF(N337="sníž. přenesená",J337,0)</f>
        <v>0</v>
      </c>
      <c r="BI337" s="198">
        <f>IF(N337="nulová",J337,0)</f>
        <v>0</v>
      </c>
      <c r="BJ337" s="16" t="s">
        <v>14</v>
      </c>
      <c r="BK337" s="198">
        <f>ROUND(I337*H337,2)</f>
        <v>0</v>
      </c>
      <c r="BL337" s="16" t="s">
        <v>127</v>
      </c>
      <c r="BM337" s="197" t="s">
        <v>793</v>
      </c>
    </row>
    <row r="338" s="2" customFormat="1" ht="24.15" customHeight="1">
      <c r="A338" s="37"/>
      <c r="B338" s="38"/>
      <c r="C338" s="185" t="s">
        <v>794</v>
      </c>
      <c r="D338" s="185" t="s">
        <v>123</v>
      </c>
      <c r="E338" s="186" t="s">
        <v>795</v>
      </c>
      <c r="F338" s="187" t="s">
        <v>796</v>
      </c>
      <c r="G338" s="188" t="s">
        <v>132</v>
      </c>
      <c r="H338" s="189">
        <v>20</v>
      </c>
      <c r="I338" s="190"/>
      <c r="J338" s="191">
        <f>ROUND(I338*H338,2)</f>
        <v>0</v>
      </c>
      <c r="K338" s="192"/>
      <c r="L338" s="43"/>
      <c r="M338" s="193" t="s">
        <v>19</v>
      </c>
      <c r="N338" s="194" t="s">
        <v>41</v>
      </c>
      <c r="O338" s="83"/>
      <c r="P338" s="195">
        <f>O338*H338</f>
        <v>0</v>
      </c>
      <c r="Q338" s="195">
        <v>0</v>
      </c>
      <c r="R338" s="195">
        <f>Q338*H338</f>
        <v>0</v>
      </c>
      <c r="S338" s="195">
        <v>0</v>
      </c>
      <c r="T338" s="196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197" t="s">
        <v>127</v>
      </c>
      <c r="AT338" s="197" t="s">
        <v>123</v>
      </c>
      <c r="AU338" s="197" t="s">
        <v>70</v>
      </c>
      <c r="AY338" s="16" t="s">
        <v>128</v>
      </c>
      <c r="BE338" s="198">
        <f>IF(N338="základní",J338,0)</f>
        <v>0</v>
      </c>
      <c r="BF338" s="198">
        <f>IF(N338="snížená",J338,0)</f>
        <v>0</v>
      </c>
      <c r="BG338" s="198">
        <f>IF(N338="zákl. přenesená",J338,0)</f>
        <v>0</v>
      </c>
      <c r="BH338" s="198">
        <f>IF(N338="sníž. přenesená",J338,0)</f>
        <v>0</v>
      </c>
      <c r="BI338" s="198">
        <f>IF(N338="nulová",J338,0)</f>
        <v>0</v>
      </c>
      <c r="BJ338" s="16" t="s">
        <v>14</v>
      </c>
      <c r="BK338" s="198">
        <f>ROUND(I338*H338,2)</f>
        <v>0</v>
      </c>
      <c r="BL338" s="16" t="s">
        <v>127</v>
      </c>
      <c r="BM338" s="197" t="s">
        <v>797</v>
      </c>
    </row>
    <row r="339" s="2" customFormat="1" ht="44.25" customHeight="1">
      <c r="A339" s="37"/>
      <c r="B339" s="38"/>
      <c r="C339" s="185" t="s">
        <v>798</v>
      </c>
      <c r="D339" s="185" t="s">
        <v>123</v>
      </c>
      <c r="E339" s="186" t="s">
        <v>799</v>
      </c>
      <c r="F339" s="187" t="s">
        <v>800</v>
      </c>
      <c r="G339" s="188" t="s">
        <v>219</v>
      </c>
      <c r="H339" s="189">
        <v>0.20000000000000001</v>
      </c>
      <c r="I339" s="190"/>
      <c r="J339" s="191">
        <f>ROUND(I339*H339,2)</f>
        <v>0</v>
      </c>
      <c r="K339" s="192"/>
      <c r="L339" s="43"/>
      <c r="M339" s="193" t="s">
        <v>19</v>
      </c>
      <c r="N339" s="194" t="s">
        <v>41</v>
      </c>
      <c r="O339" s="83"/>
      <c r="P339" s="195">
        <f>O339*H339</f>
        <v>0</v>
      </c>
      <c r="Q339" s="195">
        <v>0</v>
      </c>
      <c r="R339" s="195">
        <f>Q339*H339</f>
        <v>0</v>
      </c>
      <c r="S339" s="195">
        <v>0</v>
      </c>
      <c r="T339" s="196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197" t="s">
        <v>127</v>
      </c>
      <c r="AT339" s="197" t="s">
        <v>123</v>
      </c>
      <c r="AU339" s="197" t="s">
        <v>70</v>
      </c>
      <c r="AY339" s="16" t="s">
        <v>128</v>
      </c>
      <c r="BE339" s="198">
        <f>IF(N339="základní",J339,0)</f>
        <v>0</v>
      </c>
      <c r="BF339" s="198">
        <f>IF(N339="snížená",J339,0)</f>
        <v>0</v>
      </c>
      <c r="BG339" s="198">
        <f>IF(N339="zákl. přenesená",J339,0)</f>
        <v>0</v>
      </c>
      <c r="BH339" s="198">
        <f>IF(N339="sníž. přenesená",J339,0)</f>
        <v>0</v>
      </c>
      <c r="BI339" s="198">
        <f>IF(N339="nulová",J339,0)</f>
        <v>0</v>
      </c>
      <c r="BJ339" s="16" t="s">
        <v>14</v>
      </c>
      <c r="BK339" s="198">
        <f>ROUND(I339*H339,2)</f>
        <v>0</v>
      </c>
      <c r="BL339" s="16" t="s">
        <v>127</v>
      </c>
      <c r="BM339" s="197" t="s">
        <v>801</v>
      </c>
    </row>
    <row r="340" s="2" customFormat="1" ht="44.25" customHeight="1">
      <c r="A340" s="37"/>
      <c r="B340" s="38"/>
      <c r="C340" s="185" t="s">
        <v>802</v>
      </c>
      <c r="D340" s="185" t="s">
        <v>123</v>
      </c>
      <c r="E340" s="186" t="s">
        <v>803</v>
      </c>
      <c r="F340" s="187" t="s">
        <v>804</v>
      </c>
      <c r="G340" s="188" t="s">
        <v>219</v>
      </c>
      <c r="H340" s="189">
        <v>0.20000000000000001</v>
      </c>
      <c r="I340" s="190"/>
      <c r="J340" s="191">
        <f>ROUND(I340*H340,2)</f>
        <v>0</v>
      </c>
      <c r="K340" s="192"/>
      <c r="L340" s="43"/>
      <c r="M340" s="193" t="s">
        <v>19</v>
      </c>
      <c r="N340" s="194" t="s">
        <v>41</v>
      </c>
      <c r="O340" s="83"/>
      <c r="P340" s="195">
        <f>O340*H340</f>
        <v>0</v>
      </c>
      <c r="Q340" s="195">
        <v>0</v>
      </c>
      <c r="R340" s="195">
        <f>Q340*H340</f>
        <v>0</v>
      </c>
      <c r="S340" s="195">
        <v>0</v>
      </c>
      <c r="T340" s="196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197" t="s">
        <v>127</v>
      </c>
      <c r="AT340" s="197" t="s">
        <v>123</v>
      </c>
      <c r="AU340" s="197" t="s">
        <v>70</v>
      </c>
      <c r="AY340" s="16" t="s">
        <v>128</v>
      </c>
      <c r="BE340" s="198">
        <f>IF(N340="základní",J340,0)</f>
        <v>0</v>
      </c>
      <c r="BF340" s="198">
        <f>IF(N340="snížená",J340,0)</f>
        <v>0</v>
      </c>
      <c r="BG340" s="198">
        <f>IF(N340="zákl. přenesená",J340,0)</f>
        <v>0</v>
      </c>
      <c r="BH340" s="198">
        <f>IF(N340="sníž. přenesená",J340,0)</f>
        <v>0</v>
      </c>
      <c r="BI340" s="198">
        <f>IF(N340="nulová",J340,0)</f>
        <v>0</v>
      </c>
      <c r="BJ340" s="16" t="s">
        <v>14</v>
      </c>
      <c r="BK340" s="198">
        <f>ROUND(I340*H340,2)</f>
        <v>0</v>
      </c>
      <c r="BL340" s="16" t="s">
        <v>127</v>
      </c>
      <c r="BM340" s="197" t="s">
        <v>805</v>
      </c>
    </row>
    <row r="341" s="2" customFormat="1" ht="37.8" customHeight="1">
      <c r="A341" s="37"/>
      <c r="B341" s="38"/>
      <c r="C341" s="185" t="s">
        <v>806</v>
      </c>
      <c r="D341" s="185" t="s">
        <v>123</v>
      </c>
      <c r="E341" s="186" t="s">
        <v>807</v>
      </c>
      <c r="F341" s="187" t="s">
        <v>808</v>
      </c>
      <c r="G341" s="188" t="s">
        <v>219</v>
      </c>
      <c r="H341" s="189">
        <v>0.20000000000000001</v>
      </c>
      <c r="I341" s="190"/>
      <c r="J341" s="191">
        <f>ROUND(I341*H341,2)</f>
        <v>0</v>
      </c>
      <c r="K341" s="192"/>
      <c r="L341" s="43"/>
      <c r="M341" s="193" t="s">
        <v>19</v>
      </c>
      <c r="N341" s="194" t="s">
        <v>41</v>
      </c>
      <c r="O341" s="83"/>
      <c r="P341" s="195">
        <f>O341*H341</f>
        <v>0</v>
      </c>
      <c r="Q341" s="195">
        <v>0</v>
      </c>
      <c r="R341" s="195">
        <f>Q341*H341</f>
        <v>0</v>
      </c>
      <c r="S341" s="195">
        <v>0</v>
      </c>
      <c r="T341" s="196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97" t="s">
        <v>127</v>
      </c>
      <c r="AT341" s="197" t="s">
        <v>123</v>
      </c>
      <c r="AU341" s="197" t="s">
        <v>70</v>
      </c>
      <c r="AY341" s="16" t="s">
        <v>128</v>
      </c>
      <c r="BE341" s="198">
        <f>IF(N341="základní",J341,0)</f>
        <v>0</v>
      </c>
      <c r="BF341" s="198">
        <f>IF(N341="snížená",J341,0)</f>
        <v>0</v>
      </c>
      <c r="BG341" s="198">
        <f>IF(N341="zákl. přenesená",J341,0)</f>
        <v>0</v>
      </c>
      <c r="BH341" s="198">
        <f>IF(N341="sníž. přenesená",J341,0)</f>
        <v>0</v>
      </c>
      <c r="BI341" s="198">
        <f>IF(N341="nulová",J341,0)</f>
        <v>0</v>
      </c>
      <c r="BJ341" s="16" t="s">
        <v>14</v>
      </c>
      <c r="BK341" s="198">
        <f>ROUND(I341*H341,2)</f>
        <v>0</v>
      </c>
      <c r="BL341" s="16" t="s">
        <v>127</v>
      </c>
      <c r="BM341" s="197" t="s">
        <v>809</v>
      </c>
    </row>
    <row r="342" s="2" customFormat="1" ht="44.25" customHeight="1">
      <c r="A342" s="37"/>
      <c r="B342" s="38"/>
      <c r="C342" s="185" t="s">
        <v>810</v>
      </c>
      <c r="D342" s="185" t="s">
        <v>123</v>
      </c>
      <c r="E342" s="186" t="s">
        <v>811</v>
      </c>
      <c r="F342" s="187" t="s">
        <v>812</v>
      </c>
      <c r="G342" s="188" t="s">
        <v>219</v>
      </c>
      <c r="H342" s="189">
        <v>0.20000000000000001</v>
      </c>
      <c r="I342" s="190"/>
      <c r="J342" s="191">
        <f>ROUND(I342*H342,2)</f>
        <v>0</v>
      </c>
      <c r="K342" s="192"/>
      <c r="L342" s="43"/>
      <c r="M342" s="193" t="s">
        <v>19</v>
      </c>
      <c r="N342" s="194" t="s">
        <v>41</v>
      </c>
      <c r="O342" s="83"/>
      <c r="P342" s="195">
        <f>O342*H342</f>
        <v>0</v>
      </c>
      <c r="Q342" s="195">
        <v>0</v>
      </c>
      <c r="R342" s="195">
        <f>Q342*H342</f>
        <v>0</v>
      </c>
      <c r="S342" s="195">
        <v>0</v>
      </c>
      <c r="T342" s="196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197" t="s">
        <v>127</v>
      </c>
      <c r="AT342" s="197" t="s">
        <v>123</v>
      </c>
      <c r="AU342" s="197" t="s">
        <v>70</v>
      </c>
      <c r="AY342" s="16" t="s">
        <v>128</v>
      </c>
      <c r="BE342" s="198">
        <f>IF(N342="základní",J342,0)</f>
        <v>0</v>
      </c>
      <c r="BF342" s="198">
        <f>IF(N342="snížená",J342,0)</f>
        <v>0</v>
      </c>
      <c r="BG342" s="198">
        <f>IF(N342="zákl. přenesená",J342,0)</f>
        <v>0</v>
      </c>
      <c r="BH342" s="198">
        <f>IF(N342="sníž. přenesená",J342,0)</f>
        <v>0</v>
      </c>
      <c r="BI342" s="198">
        <f>IF(N342="nulová",J342,0)</f>
        <v>0</v>
      </c>
      <c r="BJ342" s="16" t="s">
        <v>14</v>
      </c>
      <c r="BK342" s="198">
        <f>ROUND(I342*H342,2)</f>
        <v>0</v>
      </c>
      <c r="BL342" s="16" t="s">
        <v>127</v>
      </c>
      <c r="BM342" s="197" t="s">
        <v>813</v>
      </c>
    </row>
    <row r="343" s="2" customFormat="1" ht="37.8" customHeight="1">
      <c r="A343" s="37"/>
      <c r="B343" s="38"/>
      <c r="C343" s="185" t="s">
        <v>814</v>
      </c>
      <c r="D343" s="185" t="s">
        <v>123</v>
      </c>
      <c r="E343" s="186" t="s">
        <v>815</v>
      </c>
      <c r="F343" s="187" t="s">
        <v>816</v>
      </c>
      <c r="G343" s="188" t="s">
        <v>219</v>
      </c>
      <c r="H343" s="189">
        <v>0.20000000000000001</v>
      </c>
      <c r="I343" s="190"/>
      <c r="J343" s="191">
        <f>ROUND(I343*H343,2)</f>
        <v>0</v>
      </c>
      <c r="K343" s="192"/>
      <c r="L343" s="43"/>
      <c r="M343" s="193" t="s">
        <v>19</v>
      </c>
      <c r="N343" s="194" t="s">
        <v>41</v>
      </c>
      <c r="O343" s="83"/>
      <c r="P343" s="195">
        <f>O343*H343</f>
        <v>0</v>
      </c>
      <c r="Q343" s="195">
        <v>0</v>
      </c>
      <c r="R343" s="195">
        <f>Q343*H343</f>
        <v>0</v>
      </c>
      <c r="S343" s="195">
        <v>0</v>
      </c>
      <c r="T343" s="196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197" t="s">
        <v>127</v>
      </c>
      <c r="AT343" s="197" t="s">
        <v>123</v>
      </c>
      <c r="AU343" s="197" t="s">
        <v>70</v>
      </c>
      <c r="AY343" s="16" t="s">
        <v>128</v>
      </c>
      <c r="BE343" s="198">
        <f>IF(N343="základní",J343,0)</f>
        <v>0</v>
      </c>
      <c r="BF343" s="198">
        <f>IF(N343="snížená",J343,0)</f>
        <v>0</v>
      </c>
      <c r="BG343" s="198">
        <f>IF(N343="zákl. přenesená",J343,0)</f>
        <v>0</v>
      </c>
      <c r="BH343" s="198">
        <f>IF(N343="sníž. přenesená",J343,0)</f>
        <v>0</v>
      </c>
      <c r="BI343" s="198">
        <f>IF(N343="nulová",J343,0)</f>
        <v>0</v>
      </c>
      <c r="BJ343" s="16" t="s">
        <v>14</v>
      </c>
      <c r="BK343" s="198">
        <f>ROUND(I343*H343,2)</f>
        <v>0</v>
      </c>
      <c r="BL343" s="16" t="s">
        <v>127</v>
      </c>
      <c r="BM343" s="197" t="s">
        <v>817</v>
      </c>
    </row>
    <row r="344" s="2" customFormat="1" ht="37.8" customHeight="1">
      <c r="A344" s="37"/>
      <c r="B344" s="38"/>
      <c r="C344" s="185" t="s">
        <v>818</v>
      </c>
      <c r="D344" s="185" t="s">
        <v>123</v>
      </c>
      <c r="E344" s="186" t="s">
        <v>819</v>
      </c>
      <c r="F344" s="187" t="s">
        <v>820</v>
      </c>
      <c r="G344" s="188" t="s">
        <v>219</v>
      </c>
      <c r="H344" s="189">
        <v>0.20000000000000001</v>
      </c>
      <c r="I344" s="190"/>
      <c r="J344" s="191">
        <f>ROUND(I344*H344,2)</f>
        <v>0</v>
      </c>
      <c r="K344" s="192"/>
      <c r="L344" s="43"/>
      <c r="M344" s="193" t="s">
        <v>19</v>
      </c>
      <c r="N344" s="194" t="s">
        <v>41</v>
      </c>
      <c r="O344" s="83"/>
      <c r="P344" s="195">
        <f>O344*H344</f>
        <v>0</v>
      </c>
      <c r="Q344" s="195">
        <v>0</v>
      </c>
      <c r="R344" s="195">
        <f>Q344*H344</f>
        <v>0</v>
      </c>
      <c r="S344" s="195">
        <v>0</v>
      </c>
      <c r="T344" s="196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197" t="s">
        <v>127</v>
      </c>
      <c r="AT344" s="197" t="s">
        <v>123</v>
      </c>
      <c r="AU344" s="197" t="s">
        <v>70</v>
      </c>
      <c r="AY344" s="16" t="s">
        <v>128</v>
      </c>
      <c r="BE344" s="198">
        <f>IF(N344="základní",J344,0)</f>
        <v>0</v>
      </c>
      <c r="BF344" s="198">
        <f>IF(N344="snížená",J344,0)</f>
        <v>0</v>
      </c>
      <c r="BG344" s="198">
        <f>IF(N344="zákl. přenesená",J344,0)</f>
        <v>0</v>
      </c>
      <c r="BH344" s="198">
        <f>IF(N344="sníž. přenesená",J344,0)</f>
        <v>0</v>
      </c>
      <c r="BI344" s="198">
        <f>IF(N344="nulová",J344,0)</f>
        <v>0</v>
      </c>
      <c r="BJ344" s="16" t="s">
        <v>14</v>
      </c>
      <c r="BK344" s="198">
        <f>ROUND(I344*H344,2)</f>
        <v>0</v>
      </c>
      <c r="BL344" s="16" t="s">
        <v>127</v>
      </c>
      <c r="BM344" s="197" t="s">
        <v>821</v>
      </c>
    </row>
    <row r="345" s="2" customFormat="1" ht="37.8" customHeight="1">
      <c r="A345" s="37"/>
      <c r="B345" s="38"/>
      <c r="C345" s="185" t="s">
        <v>822</v>
      </c>
      <c r="D345" s="185" t="s">
        <v>123</v>
      </c>
      <c r="E345" s="186" t="s">
        <v>823</v>
      </c>
      <c r="F345" s="187" t="s">
        <v>824</v>
      </c>
      <c r="G345" s="188" t="s">
        <v>219</v>
      </c>
      <c r="H345" s="189">
        <v>0.20000000000000001</v>
      </c>
      <c r="I345" s="190"/>
      <c r="J345" s="191">
        <f>ROUND(I345*H345,2)</f>
        <v>0</v>
      </c>
      <c r="K345" s="192"/>
      <c r="L345" s="43"/>
      <c r="M345" s="193" t="s">
        <v>19</v>
      </c>
      <c r="N345" s="194" t="s">
        <v>41</v>
      </c>
      <c r="O345" s="83"/>
      <c r="P345" s="195">
        <f>O345*H345</f>
        <v>0</v>
      </c>
      <c r="Q345" s="195">
        <v>0</v>
      </c>
      <c r="R345" s="195">
        <f>Q345*H345</f>
        <v>0</v>
      </c>
      <c r="S345" s="195">
        <v>0</v>
      </c>
      <c r="T345" s="196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197" t="s">
        <v>127</v>
      </c>
      <c r="AT345" s="197" t="s">
        <v>123</v>
      </c>
      <c r="AU345" s="197" t="s">
        <v>70</v>
      </c>
      <c r="AY345" s="16" t="s">
        <v>128</v>
      </c>
      <c r="BE345" s="198">
        <f>IF(N345="základní",J345,0)</f>
        <v>0</v>
      </c>
      <c r="BF345" s="198">
        <f>IF(N345="snížená",J345,0)</f>
        <v>0</v>
      </c>
      <c r="BG345" s="198">
        <f>IF(N345="zákl. přenesená",J345,0)</f>
        <v>0</v>
      </c>
      <c r="BH345" s="198">
        <f>IF(N345="sníž. přenesená",J345,0)</f>
        <v>0</v>
      </c>
      <c r="BI345" s="198">
        <f>IF(N345="nulová",J345,0)</f>
        <v>0</v>
      </c>
      <c r="BJ345" s="16" t="s">
        <v>14</v>
      </c>
      <c r="BK345" s="198">
        <f>ROUND(I345*H345,2)</f>
        <v>0</v>
      </c>
      <c r="BL345" s="16" t="s">
        <v>127</v>
      </c>
      <c r="BM345" s="197" t="s">
        <v>825</v>
      </c>
    </row>
    <row r="346" s="2" customFormat="1" ht="37.8" customHeight="1">
      <c r="A346" s="37"/>
      <c r="B346" s="38"/>
      <c r="C346" s="185" t="s">
        <v>826</v>
      </c>
      <c r="D346" s="185" t="s">
        <v>123</v>
      </c>
      <c r="E346" s="186" t="s">
        <v>827</v>
      </c>
      <c r="F346" s="187" t="s">
        <v>828</v>
      </c>
      <c r="G346" s="188" t="s">
        <v>219</v>
      </c>
      <c r="H346" s="189">
        <v>0.20000000000000001</v>
      </c>
      <c r="I346" s="190"/>
      <c r="J346" s="191">
        <f>ROUND(I346*H346,2)</f>
        <v>0</v>
      </c>
      <c r="K346" s="192"/>
      <c r="L346" s="43"/>
      <c r="M346" s="193" t="s">
        <v>19</v>
      </c>
      <c r="N346" s="194" t="s">
        <v>41</v>
      </c>
      <c r="O346" s="83"/>
      <c r="P346" s="195">
        <f>O346*H346</f>
        <v>0</v>
      </c>
      <c r="Q346" s="195">
        <v>0</v>
      </c>
      <c r="R346" s="195">
        <f>Q346*H346</f>
        <v>0</v>
      </c>
      <c r="S346" s="195">
        <v>0</v>
      </c>
      <c r="T346" s="196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97" t="s">
        <v>127</v>
      </c>
      <c r="AT346" s="197" t="s">
        <v>123</v>
      </c>
      <c r="AU346" s="197" t="s">
        <v>70</v>
      </c>
      <c r="AY346" s="16" t="s">
        <v>128</v>
      </c>
      <c r="BE346" s="198">
        <f>IF(N346="základní",J346,0)</f>
        <v>0</v>
      </c>
      <c r="BF346" s="198">
        <f>IF(N346="snížená",J346,0)</f>
        <v>0</v>
      </c>
      <c r="BG346" s="198">
        <f>IF(N346="zákl. přenesená",J346,0)</f>
        <v>0</v>
      </c>
      <c r="BH346" s="198">
        <f>IF(N346="sníž. přenesená",J346,0)</f>
        <v>0</v>
      </c>
      <c r="BI346" s="198">
        <f>IF(N346="nulová",J346,0)</f>
        <v>0</v>
      </c>
      <c r="BJ346" s="16" t="s">
        <v>14</v>
      </c>
      <c r="BK346" s="198">
        <f>ROUND(I346*H346,2)</f>
        <v>0</v>
      </c>
      <c r="BL346" s="16" t="s">
        <v>127</v>
      </c>
      <c r="BM346" s="197" t="s">
        <v>829</v>
      </c>
    </row>
    <row r="347" s="2" customFormat="1" ht="44.25" customHeight="1">
      <c r="A347" s="37"/>
      <c r="B347" s="38"/>
      <c r="C347" s="185" t="s">
        <v>830</v>
      </c>
      <c r="D347" s="185" t="s">
        <v>123</v>
      </c>
      <c r="E347" s="186" t="s">
        <v>831</v>
      </c>
      <c r="F347" s="187" t="s">
        <v>832</v>
      </c>
      <c r="G347" s="188" t="s">
        <v>219</v>
      </c>
      <c r="H347" s="189">
        <v>0.20000000000000001</v>
      </c>
      <c r="I347" s="190"/>
      <c r="J347" s="191">
        <f>ROUND(I347*H347,2)</f>
        <v>0</v>
      </c>
      <c r="K347" s="192"/>
      <c r="L347" s="43"/>
      <c r="M347" s="193" t="s">
        <v>19</v>
      </c>
      <c r="N347" s="194" t="s">
        <v>41</v>
      </c>
      <c r="O347" s="83"/>
      <c r="P347" s="195">
        <f>O347*H347</f>
        <v>0</v>
      </c>
      <c r="Q347" s="195">
        <v>0</v>
      </c>
      <c r="R347" s="195">
        <f>Q347*H347</f>
        <v>0</v>
      </c>
      <c r="S347" s="195">
        <v>0</v>
      </c>
      <c r="T347" s="196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197" t="s">
        <v>127</v>
      </c>
      <c r="AT347" s="197" t="s">
        <v>123</v>
      </c>
      <c r="AU347" s="197" t="s">
        <v>70</v>
      </c>
      <c r="AY347" s="16" t="s">
        <v>128</v>
      </c>
      <c r="BE347" s="198">
        <f>IF(N347="základní",J347,0)</f>
        <v>0</v>
      </c>
      <c r="BF347" s="198">
        <f>IF(N347="snížená",J347,0)</f>
        <v>0</v>
      </c>
      <c r="BG347" s="198">
        <f>IF(N347="zákl. přenesená",J347,0)</f>
        <v>0</v>
      </c>
      <c r="BH347" s="198">
        <f>IF(N347="sníž. přenesená",J347,0)</f>
        <v>0</v>
      </c>
      <c r="BI347" s="198">
        <f>IF(N347="nulová",J347,0)</f>
        <v>0</v>
      </c>
      <c r="BJ347" s="16" t="s">
        <v>14</v>
      </c>
      <c r="BK347" s="198">
        <f>ROUND(I347*H347,2)</f>
        <v>0</v>
      </c>
      <c r="BL347" s="16" t="s">
        <v>127</v>
      </c>
      <c r="BM347" s="197" t="s">
        <v>833</v>
      </c>
    </row>
    <row r="348" s="2" customFormat="1" ht="44.25" customHeight="1">
      <c r="A348" s="37"/>
      <c r="B348" s="38"/>
      <c r="C348" s="185" t="s">
        <v>834</v>
      </c>
      <c r="D348" s="185" t="s">
        <v>123</v>
      </c>
      <c r="E348" s="186" t="s">
        <v>835</v>
      </c>
      <c r="F348" s="187" t="s">
        <v>836</v>
      </c>
      <c r="G348" s="188" t="s">
        <v>219</v>
      </c>
      <c r="H348" s="189">
        <v>0.20000000000000001</v>
      </c>
      <c r="I348" s="190"/>
      <c r="J348" s="191">
        <f>ROUND(I348*H348,2)</f>
        <v>0</v>
      </c>
      <c r="K348" s="192"/>
      <c r="L348" s="43"/>
      <c r="M348" s="193" t="s">
        <v>19</v>
      </c>
      <c r="N348" s="194" t="s">
        <v>41</v>
      </c>
      <c r="O348" s="83"/>
      <c r="P348" s="195">
        <f>O348*H348</f>
        <v>0</v>
      </c>
      <c r="Q348" s="195">
        <v>0</v>
      </c>
      <c r="R348" s="195">
        <f>Q348*H348</f>
        <v>0</v>
      </c>
      <c r="S348" s="195">
        <v>0</v>
      </c>
      <c r="T348" s="196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197" t="s">
        <v>127</v>
      </c>
      <c r="AT348" s="197" t="s">
        <v>123</v>
      </c>
      <c r="AU348" s="197" t="s">
        <v>70</v>
      </c>
      <c r="AY348" s="16" t="s">
        <v>128</v>
      </c>
      <c r="BE348" s="198">
        <f>IF(N348="základní",J348,0)</f>
        <v>0</v>
      </c>
      <c r="BF348" s="198">
        <f>IF(N348="snížená",J348,0)</f>
        <v>0</v>
      </c>
      <c r="BG348" s="198">
        <f>IF(N348="zákl. přenesená",J348,0)</f>
        <v>0</v>
      </c>
      <c r="BH348" s="198">
        <f>IF(N348="sníž. přenesená",J348,0)</f>
        <v>0</v>
      </c>
      <c r="BI348" s="198">
        <f>IF(N348="nulová",J348,0)</f>
        <v>0</v>
      </c>
      <c r="BJ348" s="16" t="s">
        <v>14</v>
      </c>
      <c r="BK348" s="198">
        <f>ROUND(I348*H348,2)</f>
        <v>0</v>
      </c>
      <c r="BL348" s="16" t="s">
        <v>127</v>
      </c>
      <c r="BM348" s="197" t="s">
        <v>837</v>
      </c>
    </row>
    <row r="349" s="2" customFormat="1" ht="44.25" customHeight="1">
      <c r="A349" s="37"/>
      <c r="B349" s="38"/>
      <c r="C349" s="185" t="s">
        <v>838</v>
      </c>
      <c r="D349" s="185" t="s">
        <v>123</v>
      </c>
      <c r="E349" s="186" t="s">
        <v>839</v>
      </c>
      <c r="F349" s="187" t="s">
        <v>840</v>
      </c>
      <c r="G349" s="188" t="s">
        <v>219</v>
      </c>
      <c r="H349" s="189">
        <v>0.20000000000000001</v>
      </c>
      <c r="I349" s="190"/>
      <c r="J349" s="191">
        <f>ROUND(I349*H349,2)</f>
        <v>0</v>
      </c>
      <c r="K349" s="192"/>
      <c r="L349" s="43"/>
      <c r="M349" s="193" t="s">
        <v>19</v>
      </c>
      <c r="N349" s="194" t="s">
        <v>41</v>
      </c>
      <c r="O349" s="83"/>
      <c r="P349" s="195">
        <f>O349*H349</f>
        <v>0</v>
      </c>
      <c r="Q349" s="195">
        <v>0</v>
      </c>
      <c r="R349" s="195">
        <f>Q349*H349</f>
        <v>0</v>
      </c>
      <c r="S349" s="195">
        <v>0</v>
      </c>
      <c r="T349" s="196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197" t="s">
        <v>127</v>
      </c>
      <c r="AT349" s="197" t="s">
        <v>123</v>
      </c>
      <c r="AU349" s="197" t="s">
        <v>70</v>
      </c>
      <c r="AY349" s="16" t="s">
        <v>128</v>
      </c>
      <c r="BE349" s="198">
        <f>IF(N349="základní",J349,0)</f>
        <v>0</v>
      </c>
      <c r="BF349" s="198">
        <f>IF(N349="snížená",J349,0)</f>
        <v>0</v>
      </c>
      <c r="BG349" s="198">
        <f>IF(N349="zákl. přenesená",J349,0)</f>
        <v>0</v>
      </c>
      <c r="BH349" s="198">
        <f>IF(N349="sníž. přenesená",J349,0)</f>
        <v>0</v>
      </c>
      <c r="BI349" s="198">
        <f>IF(N349="nulová",J349,0)</f>
        <v>0</v>
      </c>
      <c r="BJ349" s="16" t="s">
        <v>14</v>
      </c>
      <c r="BK349" s="198">
        <f>ROUND(I349*H349,2)</f>
        <v>0</v>
      </c>
      <c r="BL349" s="16" t="s">
        <v>127</v>
      </c>
      <c r="BM349" s="197" t="s">
        <v>841</v>
      </c>
    </row>
    <row r="350" s="2" customFormat="1" ht="44.25" customHeight="1">
      <c r="A350" s="37"/>
      <c r="B350" s="38"/>
      <c r="C350" s="185" t="s">
        <v>842</v>
      </c>
      <c r="D350" s="185" t="s">
        <v>123</v>
      </c>
      <c r="E350" s="186" t="s">
        <v>843</v>
      </c>
      <c r="F350" s="187" t="s">
        <v>844</v>
      </c>
      <c r="G350" s="188" t="s">
        <v>219</v>
      </c>
      <c r="H350" s="189">
        <v>0.20000000000000001</v>
      </c>
      <c r="I350" s="190"/>
      <c r="J350" s="191">
        <f>ROUND(I350*H350,2)</f>
        <v>0</v>
      </c>
      <c r="K350" s="192"/>
      <c r="L350" s="43"/>
      <c r="M350" s="193" t="s">
        <v>19</v>
      </c>
      <c r="N350" s="194" t="s">
        <v>41</v>
      </c>
      <c r="O350" s="83"/>
      <c r="P350" s="195">
        <f>O350*H350</f>
        <v>0</v>
      </c>
      <c r="Q350" s="195">
        <v>0</v>
      </c>
      <c r="R350" s="195">
        <f>Q350*H350</f>
        <v>0</v>
      </c>
      <c r="S350" s="195">
        <v>0</v>
      </c>
      <c r="T350" s="196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197" t="s">
        <v>127</v>
      </c>
      <c r="AT350" s="197" t="s">
        <v>123</v>
      </c>
      <c r="AU350" s="197" t="s">
        <v>70</v>
      </c>
      <c r="AY350" s="16" t="s">
        <v>128</v>
      </c>
      <c r="BE350" s="198">
        <f>IF(N350="základní",J350,0)</f>
        <v>0</v>
      </c>
      <c r="BF350" s="198">
        <f>IF(N350="snížená",J350,0)</f>
        <v>0</v>
      </c>
      <c r="BG350" s="198">
        <f>IF(N350="zákl. přenesená",J350,0)</f>
        <v>0</v>
      </c>
      <c r="BH350" s="198">
        <f>IF(N350="sníž. přenesená",J350,0)</f>
        <v>0</v>
      </c>
      <c r="BI350" s="198">
        <f>IF(N350="nulová",J350,0)</f>
        <v>0</v>
      </c>
      <c r="BJ350" s="16" t="s">
        <v>14</v>
      </c>
      <c r="BK350" s="198">
        <f>ROUND(I350*H350,2)</f>
        <v>0</v>
      </c>
      <c r="BL350" s="16" t="s">
        <v>127</v>
      </c>
      <c r="BM350" s="197" t="s">
        <v>845</v>
      </c>
    </row>
    <row r="351" s="2" customFormat="1" ht="44.25" customHeight="1">
      <c r="A351" s="37"/>
      <c r="B351" s="38"/>
      <c r="C351" s="185" t="s">
        <v>846</v>
      </c>
      <c r="D351" s="185" t="s">
        <v>123</v>
      </c>
      <c r="E351" s="186" t="s">
        <v>847</v>
      </c>
      <c r="F351" s="187" t="s">
        <v>848</v>
      </c>
      <c r="G351" s="188" t="s">
        <v>219</v>
      </c>
      <c r="H351" s="189">
        <v>0.20000000000000001</v>
      </c>
      <c r="I351" s="190"/>
      <c r="J351" s="191">
        <f>ROUND(I351*H351,2)</f>
        <v>0</v>
      </c>
      <c r="K351" s="192"/>
      <c r="L351" s="43"/>
      <c r="M351" s="193" t="s">
        <v>19</v>
      </c>
      <c r="N351" s="194" t="s">
        <v>41</v>
      </c>
      <c r="O351" s="83"/>
      <c r="P351" s="195">
        <f>O351*H351</f>
        <v>0</v>
      </c>
      <c r="Q351" s="195">
        <v>0</v>
      </c>
      <c r="R351" s="195">
        <f>Q351*H351</f>
        <v>0</v>
      </c>
      <c r="S351" s="195">
        <v>0</v>
      </c>
      <c r="T351" s="196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197" t="s">
        <v>127</v>
      </c>
      <c r="AT351" s="197" t="s">
        <v>123</v>
      </c>
      <c r="AU351" s="197" t="s">
        <v>70</v>
      </c>
      <c r="AY351" s="16" t="s">
        <v>128</v>
      </c>
      <c r="BE351" s="198">
        <f>IF(N351="základní",J351,0)</f>
        <v>0</v>
      </c>
      <c r="BF351" s="198">
        <f>IF(N351="snížená",J351,0)</f>
        <v>0</v>
      </c>
      <c r="BG351" s="198">
        <f>IF(N351="zákl. přenesená",J351,0)</f>
        <v>0</v>
      </c>
      <c r="BH351" s="198">
        <f>IF(N351="sníž. přenesená",J351,0)</f>
        <v>0</v>
      </c>
      <c r="BI351" s="198">
        <f>IF(N351="nulová",J351,0)</f>
        <v>0</v>
      </c>
      <c r="BJ351" s="16" t="s">
        <v>14</v>
      </c>
      <c r="BK351" s="198">
        <f>ROUND(I351*H351,2)</f>
        <v>0</v>
      </c>
      <c r="BL351" s="16" t="s">
        <v>127</v>
      </c>
      <c r="BM351" s="197" t="s">
        <v>849</v>
      </c>
    </row>
    <row r="352" s="2" customFormat="1" ht="44.25" customHeight="1">
      <c r="A352" s="37"/>
      <c r="B352" s="38"/>
      <c r="C352" s="185" t="s">
        <v>850</v>
      </c>
      <c r="D352" s="185" t="s">
        <v>123</v>
      </c>
      <c r="E352" s="186" t="s">
        <v>851</v>
      </c>
      <c r="F352" s="187" t="s">
        <v>852</v>
      </c>
      <c r="G352" s="188" t="s">
        <v>219</v>
      </c>
      <c r="H352" s="189">
        <v>0.20000000000000001</v>
      </c>
      <c r="I352" s="190"/>
      <c r="J352" s="191">
        <f>ROUND(I352*H352,2)</f>
        <v>0</v>
      </c>
      <c r="K352" s="192"/>
      <c r="L352" s="43"/>
      <c r="M352" s="193" t="s">
        <v>19</v>
      </c>
      <c r="N352" s="194" t="s">
        <v>41</v>
      </c>
      <c r="O352" s="83"/>
      <c r="P352" s="195">
        <f>O352*H352</f>
        <v>0</v>
      </c>
      <c r="Q352" s="195">
        <v>0</v>
      </c>
      <c r="R352" s="195">
        <f>Q352*H352</f>
        <v>0</v>
      </c>
      <c r="S352" s="195">
        <v>0</v>
      </c>
      <c r="T352" s="196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197" t="s">
        <v>127</v>
      </c>
      <c r="AT352" s="197" t="s">
        <v>123</v>
      </c>
      <c r="AU352" s="197" t="s">
        <v>70</v>
      </c>
      <c r="AY352" s="16" t="s">
        <v>128</v>
      </c>
      <c r="BE352" s="198">
        <f>IF(N352="základní",J352,0)</f>
        <v>0</v>
      </c>
      <c r="BF352" s="198">
        <f>IF(N352="snížená",J352,0)</f>
        <v>0</v>
      </c>
      <c r="BG352" s="198">
        <f>IF(N352="zákl. přenesená",J352,0)</f>
        <v>0</v>
      </c>
      <c r="BH352" s="198">
        <f>IF(N352="sníž. přenesená",J352,0)</f>
        <v>0</v>
      </c>
      <c r="BI352" s="198">
        <f>IF(N352="nulová",J352,0)</f>
        <v>0</v>
      </c>
      <c r="BJ352" s="16" t="s">
        <v>14</v>
      </c>
      <c r="BK352" s="198">
        <f>ROUND(I352*H352,2)</f>
        <v>0</v>
      </c>
      <c r="BL352" s="16" t="s">
        <v>127</v>
      </c>
      <c r="BM352" s="197" t="s">
        <v>853</v>
      </c>
    </row>
    <row r="353" s="2" customFormat="1" ht="44.25" customHeight="1">
      <c r="A353" s="37"/>
      <c r="B353" s="38"/>
      <c r="C353" s="185" t="s">
        <v>854</v>
      </c>
      <c r="D353" s="185" t="s">
        <v>123</v>
      </c>
      <c r="E353" s="186" t="s">
        <v>855</v>
      </c>
      <c r="F353" s="187" t="s">
        <v>856</v>
      </c>
      <c r="G353" s="188" t="s">
        <v>219</v>
      </c>
      <c r="H353" s="189">
        <v>0.20000000000000001</v>
      </c>
      <c r="I353" s="190"/>
      <c r="J353" s="191">
        <f>ROUND(I353*H353,2)</f>
        <v>0</v>
      </c>
      <c r="K353" s="192"/>
      <c r="L353" s="43"/>
      <c r="M353" s="193" t="s">
        <v>19</v>
      </c>
      <c r="N353" s="194" t="s">
        <v>41</v>
      </c>
      <c r="O353" s="83"/>
      <c r="P353" s="195">
        <f>O353*H353</f>
        <v>0</v>
      </c>
      <c r="Q353" s="195">
        <v>0</v>
      </c>
      <c r="R353" s="195">
        <f>Q353*H353</f>
        <v>0</v>
      </c>
      <c r="S353" s="195">
        <v>0</v>
      </c>
      <c r="T353" s="196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197" t="s">
        <v>127</v>
      </c>
      <c r="AT353" s="197" t="s">
        <v>123</v>
      </c>
      <c r="AU353" s="197" t="s">
        <v>70</v>
      </c>
      <c r="AY353" s="16" t="s">
        <v>128</v>
      </c>
      <c r="BE353" s="198">
        <f>IF(N353="základní",J353,0)</f>
        <v>0</v>
      </c>
      <c r="BF353" s="198">
        <f>IF(N353="snížená",J353,0)</f>
        <v>0</v>
      </c>
      <c r="BG353" s="198">
        <f>IF(N353="zákl. přenesená",J353,0)</f>
        <v>0</v>
      </c>
      <c r="BH353" s="198">
        <f>IF(N353="sníž. přenesená",J353,0)</f>
        <v>0</v>
      </c>
      <c r="BI353" s="198">
        <f>IF(N353="nulová",J353,0)</f>
        <v>0</v>
      </c>
      <c r="BJ353" s="16" t="s">
        <v>14</v>
      </c>
      <c r="BK353" s="198">
        <f>ROUND(I353*H353,2)</f>
        <v>0</v>
      </c>
      <c r="BL353" s="16" t="s">
        <v>127</v>
      </c>
      <c r="BM353" s="197" t="s">
        <v>857</v>
      </c>
    </row>
    <row r="354" s="2" customFormat="1" ht="44.25" customHeight="1">
      <c r="A354" s="37"/>
      <c r="B354" s="38"/>
      <c r="C354" s="185" t="s">
        <v>858</v>
      </c>
      <c r="D354" s="185" t="s">
        <v>123</v>
      </c>
      <c r="E354" s="186" t="s">
        <v>859</v>
      </c>
      <c r="F354" s="187" t="s">
        <v>860</v>
      </c>
      <c r="G354" s="188" t="s">
        <v>219</v>
      </c>
      <c r="H354" s="189">
        <v>0.20000000000000001</v>
      </c>
      <c r="I354" s="190"/>
      <c r="J354" s="191">
        <f>ROUND(I354*H354,2)</f>
        <v>0</v>
      </c>
      <c r="K354" s="192"/>
      <c r="L354" s="43"/>
      <c r="M354" s="193" t="s">
        <v>19</v>
      </c>
      <c r="N354" s="194" t="s">
        <v>41</v>
      </c>
      <c r="O354" s="83"/>
      <c r="P354" s="195">
        <f>O354*H354</f>
        <v>0</v>
      </c>
      <c r="Q354" s="195">
        <v>0</v>
      </c>
      <c r="R354" s="195">
        <f>Q354*H354</f>
        <v>0</v>
      </c>
      <c r="S354" s="195">
        <v>0</v>
      </c>
      <c r="T354" s="196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197" t="s">
        <v>127</v>
      </c>
      <c r="AT354" s="197" t="s">
        <v>123</v>
      </c>
      <c r="AU354" s="197" t="s">
        <v>70</v>
      </c>
      <c r="AY354" s="16" t="s">
        <v>128</v>
      </c>
      <c r="BE354" s="198">
        <f>IF(N354="základní",J354,0)</f>
        <v>0</v>
      </c>
      <c r="BF354" s="198">
        <f>IF(N354="snížená",J354,0)</f>
        <v>0</v>
      </c>
      <c r="BG354" s="198">
        <f>IF(N354="zákl. přenesená",J354,0)</f>
        <v>0</v>
      </c>
      <c r="BH354" s="198">
        <f>IF(N354="sníž. přenesená",J354,0)</f>
        <v>0</v>
      </c>
      <c r="BI354" s="198">
        <f>IF(N354="nulová",J354,0)</f>
        <v>0</v>
      </c>
      <c r="BJ354" s="16" t="s">
        <v>14</v>
      </c>
      <c r="BK354" s="198">
        <f>ROUND(I354*H354,2)</f>
        <v>0</v>
      </c>
      <c r="BL354" s="16" t="s">
        <v>127</v>
      </c>
      <c r="BM354" s="197" t="s">
        <v>861</v>
      </c>
    </row>
    <row r="355" s="2" customFormat="1" ht="44.25" customHeight="1">
      <c r="A355" s="37"/>
      <c r="B355" s="38"/>
      <c r="C355" s="185" t="s">
        <v>862</v>
      </c>
      <c r="D355" s="185" t="s">
        <v>123</v>
      </c>
      <c r="E355" s="186" t="s">
        <v>863</v>
      </c>
      <c r="F355" s="187" t="s">
        <v>864</v>
      </c>
      <c r="G355" s="188" t="s">
        <v>219</v>
      </c>
      <c r="H355" s="189">
        <v>0.20000000000000001</v>
      </c>
      <c r="I355" s="190"/>
      <c r="J355" s="191">
        <f>ROUND(I355*H355,2)</f>
        <v>0</v>
      </c>
      <c r="K355" s="192"/>
      <c r="L355" s="43"/>
      <c r="M355" s="193" t="s">
        <v>19</v>
      </c>
      <c r="N355" s="194" t="s">
        <v>41</v>
      </c>
      <c r="O355" s="83"/>
      <c r="P355" s="195">
        <f>O355*H355</f>
        <v>0</v>
      </c>
      <c r="Q355" s="195">
        <v>0</v>
      </c>
      <c r="R355" s="195">
        <f>Q355*H355</f>
        <v>0</v>
      </c>
      <c r="S355" s="195">
        <v>0</v>
      </c>
      <c r="T355" s="196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197" t="s">
        <v>127</v>
      </c>
      <c r="AT355" s="197" t="s">
        <v>123</v>
      </c>
      <c r="AU355" s="197" t="s">
        <v>70</v>
      </c>
      <c r="AY355" s="16" t="s">
        <v>128</v>
      </c>
      <c r="BE355" s="198">
        <f>IF(N355="základní",J355,0)</f>
        <v>0</v>
      </c>
      <c r="BF355" s="198">
        <f>IF(N355="snížená",J355,0)</f>
        <v>0</v>
      </c>
      <c r="BG355" s="198">
        <f>IF(N355="zákl. přenesená",J355,0)</f>
        <v>0</v>
      </c>
      <c r="BH355" s="198">
        <f>IF(N355="sníž. přenesená",J355,0)</f>
        <v>0</v>
      </c>
      <c r="BI355" s="198">
        <f>IF(N355="nulová",J355,0)</f>
        <v>0</v>
      </c>
      <c r="BJ355" s="16" t="s">
        <v>14</v>
      </c>
      <c r="BK355" s="198">
        <f>ROUND(I355*H355,2)</f>
        <v>0</v>
      </c>
      <c r="BL355" s="16" t="s">
        <v>127</v>
      </c>
      <c r="BM355" s="197" t="s">
        <v>865</v>
      </c>
    </row>
    <row r="356" s="2" customFormat="1" ht="44.25" customHeight="1">
      <c r="A356" s="37"/>
      <c r="B356" s="38"/>
      <c r="C356" s="185" t="s">
        <v>866</v>
      </c>
      <c r="D356" s="185" t="s">
        <v>123</v>
      </c>
      <c r="E356" s="186" t="s">
        <v>867</v>
      </c>
      <c r="F356" s="187" t="s">
        <v>868</v>
      </c>
      <c r="G356" s="188" t="s">
        <v>219</v>
      </c>
      <c r="H356" s="189">
        <v>0.20000000000000001</v>
      </c>
      <c r="I356" s="190"/>
      <c r="J356" s="191">
        <f>ROUND(I356*H356,2)</f>
        <v>0</v>
      </c>
      <c r="K356" s="192"/>
      <c r="L356" s="43"/>
      <c r="M356" s="193" t="s">
        <v>19</v>
      </c>
      <c r="N356" s="194" t="s">
        <v>41</v>
      </c>
      <c r="O356" s="83"/>
      <c r="P356" s="195">
        <f>O356*H356</f>
        <v>0</v>
      </c>
      <c r="Q356" s="195">
        <v>0</v>
      </c>
      <c r="R356" s="195">
        <f>Q356*H356</f>
        <v>0</v>
      </c>
      <c r="S356" s="195">
        <v>0</v>
      </c>
      <c r="T356" s="196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197" t="s">
        <v>127</v>
      </c>
      <c r="AT356" s="197" t="s">
        <v>123</v>
      </c>
      <c r="AU356" s="197" t="s">
        <v>70</v>
      </c>
      <c r="AY356" s="16" t="s">
        <v>128</v>
      </c>
      <c r="BE356" s="198">
        <f>IF(N356="základní",J356,0)</f>
        <v>0</v>
      </c>
      <c r="BF356" s="198">
        <f>IF(N356="snížená",J356,0)</f>
        <v>0</v>
      </c>
      <c r="BG356" s="198">
        <f>IF(N356="zákl. přenesená",J356,0)</f>
        <v>0</v>
      </c>
      <c r="BH356" s="198">
        <f>IF(N356="sníž. přenesená",J356,0)</f>
        <v>0</v>
      </c>
      <c r="BI356" s="198">
        <f>IF(N356="nulová",J356,0)</f>
        <v>0</v>
      </c>
      <c r="BJ356" s="16" t="s">
        <v>14</v>
      </c>
      <c r="BK356" s="198">
        <f>ROUND(I356*H356,2)</f>
        <v>0</v>
      </c>
      <c r="BL356" s="16" t="s">
        <v>127</v>
      </c>
      <c r="BM356" s="197" t="s">
        <v>869</v>
      </c>
    </row>
    <row r="357" s="2" customFormat="1" ht="44.25" customHeight="1">
      <c r="A357" s="37"/>
      <c r="B357" s="38"/>
      <c r="C357" s="185" t="s">
        <v>870</v>
      </c>
      <c r="D357" s="185" t="s">
        <v>123</v>
      </c>
      <c r="E357" s="186" t="s">
        <v>871</v>
      </c>
      <c r="F357" s="187" t="s">
        <v>872</v>
      </c>
      <c r="G357" s="188" t="s">
        <v>219</v>
      </c>
      <c r="H357" s="189">
        <v>0.20000000000000001</v>
      </c>
      <c r="I357" s="190"/>
      <c r="J357" s="191">
        <f>ROUND(I357*H357,2)</f>
        <v>0</v>
      </c>
      <c r="K357" s="192"/>
      <c r="L357" s="43"/>
      <c r="M357" s="193" t="s">
        <v>19</v>
      </c>
      <c r="N357" s="194" t="s">
        <v>41</v>
      </c>
      <c r="O357" s="83"/>
      <c r="P357" s="195">
        <f>O357*H357</f>
        <v>0</v>
      </c>
      <c r="Q357" s="195">
        <v>0</v>
      </c>
      <c r="R357" s="195">
        <f>Q357*H357</f>
        <v>0</v>
      </c>
      <c r="S357" s="195">
        <v>0</v>
      </c>
      <c r="T357" s="196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97" t="s">
        <v>127</v>
      </c>
      <c r="AT357" s="197" t="s">
        <v>123</v>
      </c>
      <c r="AU357" s="197" t="s">
        <v>70</v>
      </c>
      <c r="AY357" s="16" t="s">
        <v>128</v>
      </c>
      <c r="BE357" s="198">
        <f>IF(N357="základní",J357,0)</f>
        <v>0</v>
      </c>
      <c r="BF357" s="198">
        <f>IF(N357="snížená",J357,0)</f>
        <v>0</v>
      </c>
      <c r="BG357" s="198">
        <f>IF(N357="zákl. přenesená",J357,0)</f>
        <v>0</v>
      </c>
      <c r="BH357" s="198">
        <f>IF(N357="sníž. přenesená",J357,0)</f>
        <v>0</v>
      </c>
      <c r="BI357" s="198">
        <f>IF(N357="nulová",J357,0)</f>
        <v>0</v>
      </c>
      <c r="BJ357" s="16" t="s">
        <v>14</v>
      </c>
      <c r="BK357" s="198">
        <f>ROUND(I357*H357,2)</f>
        <v>0</v>
      </c>
      <c r="BL357" s="16" t="s">
        <v>127</v>
      </c>
      <c r="BM357" s="197" t="s">
        <v>873</v>
      </c>
    </row>
    <row r="358" s="2" customFormat="1" ht="44.25" customHeight="1">
      <c r="A358" s="37"/>
      <c r="B358" s="38"/>
      <c r="C358" s="185" t="s">
        <v>874</v>
      </c>
      <c r="D358" s="185" t="s">
        <v>123</v>
      </c>
      <c r="E358" s="186" t="s">
        <v>875</v>
      </c>
      <c r="F358" s="187" t="s">
        <v>876</v>
      </c>
      <c r="G358" s="188" t="s">
        <v>219</v>
      </c>
      <c r="H358" s="189">
        <v>0.10000000000000001</v>
      </c>
      <c r="I358" s="190"/>
      <c r="J358" s="191">
        <f>ROUND(I358*H358,2)</f>
        <v>0</v>
      </c>
      <c r="K358" s="192"/>
      <c r="L358" s="43"/>
      <c r="M358" s="193" t="s">
        <v>19</v>
      </c>
      <c r="N358" s="194" t="s">
        <v>41</v>
      </c>
      <c r="O358" s="83"/>
      <c r="P358" s="195">
        <f>O358*H358</f>
        <v>0</v>
      </c>
      <c r="Q358" s="195">
        <v>0</v>
      </c>
      <c r="R358" s="195">
        <f>Q358*H358</f>
        <v>0</v>
      </c>
      <c r="S358" s="195">
        <v>0</v>
      </c>
      <c r="T358" s="196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197" t="s">
        <v>127</v>
      </c>
      <c r="AT358" s="197" t="s">
        <v>123</v>
      </c>
      <c r="AU358" s="197" t="s">
        <v>70</v>
      </c>
      <c r="AY358" s="16" t="s">
        <v>128</v>
      </c>
      <c r="BE358" s="198">
        <f>IF(N358="základní",J358,0)</f>
        <v>0</v>
      </c>
      <c r="BF358" s="198">
        <f>IF(N358="snížená",J358,0)</f>
        <v>0</v>
      </c>
      <c r="BG358" s="198">
        <f>IF(N358="zákl. přenesená",J358,0)</f>
        <v>0</v>
      </c>
      <c r="BH358" s="198">
        <f>IF(N358="sníž. přenesená",J358,0)</f>
        <v>0</v>
      </c>
      <c r="BI358" s="198">
        <f>IF(N358="nulová",J358,0)</f>
        <v>0</v>
      </c>
      <c r="BJ358" s="16" t="s">
        <v>14</v>
      </c>
      <c r="BK358" s="198">
        <f>ROUND(I358*H358,2)</f>
        <v>0</v>
      </c>
      <c r="BL358" s="16" t="s">
        <v>127</v>
      </c>
      <c r="BM358" s="197" t="s">
        <v>877</v>
      </c>
    </row>
    <row r="359" s="2" customFormat="1" ht="44.25" customHeight="1">
      <c r="A359" s="37"/>
      <c r="B359" s="38"/>
      <c r="C359" s="185" t="s">
        <v>878</v>
      </c>
      <c r="D359" s="185" t="s">
        <v>123</v>
      </c>
      <c r="E359" s="186" t="s">
        <v>879</v>
      </c>
      <c r="F359" s="187" t="s">
        <v>880</v>
      </c>
      <c r="G359" s="188" t="s">
        <v>219</v>
      </c>
      <c r="H359" s="189">
        <v>0.10000000000000001</v>
      </c>
      <c r="I359" s="190"/>
      <c r="J359" s="191">
        <f>ROUND(I359*H359,2)</f>
        <v>0</v>
      </c>
      <c r="K359" s="192"/>
      <c r="L359" s="43"/>
      <c r="M359" s="193" t="s">
        <v>19</v>
      </c>
      <c r="N359" s="194" t="s">
        <v>41</v>
      </c>
      <c r="O359" s="83"/>
      <c r="P359" s="195">
        <f>O359*H359</f>
        <v>0</v>
      </c>
      <c r="Q359" s="195">
        <v>0</v>
      </c>
      <c r="R359" s="195">
        <f>Q359*H359</f>
        <v>0</v>
      </c>
      <c r="S359" s="195">
        <v>0</v>
      </c>
      <c r="T359" s="196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197" t="s">
        <v>127</v>
      </c>
      <c r="AT359" s="197" t="s">
        <v>123</v>
      </c>
      <c r="AU359" s="197" t="s">
        <v>70</v>
      </c>
      <c r="AY359" s="16" t="s">
        <v>128</v>
      </c>
      <c r="BE359" s="198">
        <f>IF(N359="základní",J359,0)</f>
        <v>0</v>
      </c>
      <c r="BF359" s="198">
        <f>IF(N359="snížená",J359,0)</f>
        <v>0</v>
      </c>
      <c r="BG359" s="198">
        <f>IF(N359="zákl. přenesená",J359,0)</f>
        <v>0</v>
      </c>
      <c r="BH359" s="198">
        <f>IF(N359="sníž. přenesená",J359,0)</f>
        <v>0</v>
      </c>
      <c r="BI359" s="198">
        <f>IF(N359="nulová",J359,0)</f>
        <v>0</v>
      </c>
      <c r="BJ359" s="16" t="s">
        <v>14</v>
      </c>
      <c r="BK359" s="198">
        <f>ROUND(I359*H359,2)</f>
        <v>0</v>
      </c>
      <c r="BL359" s="16" t="s">
        <v>127</v>
      </c>
      <c r="BM359" s="197" t="s">
        <v>881</v>
      </c>
    </row>
    <row r="360" s="2" customFormat="1" ht="44.25" customHeight="1">
      <c r="A360" s="37"/>
      <c r="B360" s="38"/>
      <c r="C360" s="185" t="s">
        <v>882</v>
      </c>
      <c r="D360" s="185" t="s">
        <v>123</v>
      </c>
      <c r="E360" s="186" t="s">
        <v>883</v>
      </c>
      <c r="F360" s="187" t="s">
        <v>884</v>
      </c>
      <c r="G360" s="188" t="s">
        <v>219</v>
      </c>
      <c r="H360" s="189">
        <v>0.10000000000000001</v>
      </c>
      <c r="I360" s="190"/>
      <c r="J360" s="191">
        <f>ROUND(I360*H360,2)</f>
        <v>0</v>
      </c>
      <c r="K360" s="192"/>
      <c r="L360" s="43"/>
      <c r="M360" s="193" t="s">
        <v>19</v>
      </c>
      <c r="N360" s="194" t="s">
        <v>41</v>
      </c>
      <c r="O360" s="83"/>
      <c r="P360" s="195">
        <f>O360*H360</f>
        <v>0</v>
      </c>
      <c r="Q360" s="195">
        <v>0</v>
      </c>
      <c r="R360" s="195">
        <f>Q360*H360</f>
        <v>0</v>
      </c>
      <c r="S360" s="195">
        <v>0</v>
      </c>
      <c r="T360" s="196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197" t="s">
        <v>127</v>
      </c>
      <c r="AT360" s="197" t="s">
        <v>123</v>
      </c>
      <c r="AU360" s="197" t="s">
        <v>70</v>
      </c>
      <c r="AY360" s="16" t="s">
        <v>128</v>
      </c>
      <c r="BE360" s="198">
        <f>IF(N360="základní",J360,0)</f>
        <v>0</v>
      </c>
      <c r="BF360" s="198">
        <f>IF(N360="snížená",J360,0)</f>
        <v>0</v>
      </c>
      <c r="BG360" s="198">
        <f>IF(N360="zákl. přenesená",J360,0)</f>
        <v>0</v>
      </c>
      <c r="BH360" s="198">
        <f>IF(N360="sníž. přenesená",J360,0)</f>
        <v>0</v>
      </c>
      <c r="BI360" s="198">
        <f>IF(N360="nulová",J360,0)</f>
        <v>0</v>
      </c>
      <c r="BJ360" s="16" t="s">
        <v>14</v>
      </c>
      <c r="BK360" s="198">
        <f>ROUND(I360*H360,2)</f>
        <v>0</v>
      </c>
      <c r="BL360" s="16" t="s">
        <v>127</v>
      </c>
      <c r="BM360" s="197" t="s">
        <v>885</v>
      </c>
    </row>
    <row r="361" s="2" customFormat="1" ht="44.25" customHeight="1">
      <c r="A361" s="37"/>
      <c r="B361" s="38"/>
      <c r="C361" s="185" t="s">
        <v>886</v>
      </c>
      <c r="D361" s="185" t="s">
        <v>123</v>
      </c>
      <c r="E361" s="186" t="s">
        <v>887</v>
      </c>
      <c r="F361" s="187" t="s">
        <v>888</v>
      </c>
      <c r="G361" s="188" t="s">
        <v>219</v>
      </c>
      <c r="H361" s="189">
        <v>0.10000000000000001</v>
      </c>
      <c r="I361" s="190"/>
      <c r="J361" s="191">
        <f>ROUND(I361*H361,2)</f>
        <v>0</v>
      </c>
      <c r="K361" s="192"/>
      <c r="L361" s="43"/>
      <c r="M361" s="193" t="s">
        <v>19</v>
      </c>
      <c r="N361" s="194" t="s">
        <v>41</v>
      </c>
      <c r="O361" s="83"/>
      <c r="P361" s="195">
        <f>O361*H361</f>
        <v>0</v>
      </c>
      <c r="Q361" s="195">
        <v>0</v>
      </c>
      <c r="R361" s="195">
        <f>Q361*H361</f>
        <v>0</v>
      </c>
      <c r="S361" s="195">
        <v>0</v>
      </c>
      <c r="T361" s="196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197" t="s">
        <v>127</v>
      </c>
      <c r="AT361" s="197" t="s">
        <v>123</v>
      </c>
      <c r="AU361" s="197" t="s">
        <v>70</v>
      </c>
      <c r="AY361" s="16" t="s">
        <v>128</v>
      </c>
      <c r="BE361" s="198">
        <f>IF(N361="základní",J361,0)</f>
        <v>0</v>
      </c>
      <c r="BF361" s="198">
        <f>IF(N361="snížená",J361,0)</f>
        <v>0</v>
      </c>
      <c r="BG361" s="198">
        <f>IF(N361="zákl. přenesená",J361,0)</f>
        <v>0</v>
      </c>
      <c r="BH361" s="198">
        <f>IF(N361="sníž. přenesená",J361,0)</f>
        <v>0</v>
      </c>
      <c r="BI361" s="198">
        <f>IF(N361="nulová",J361,0)</f>
        <v>0</v>
      </c>
      <c r="BJ361" s="16" t="s">
        <v>14</v>
      </c>
      <c r="BK361" s="198">
        <f>ROUND(I361*H361,2)</f>
        <v>0</v>
      </c>
      <c r="BL361" s="16" t="s">
        <v>127</v>
      </c>
      <c r="BM361" s="197" t="s">
        <v>889</v>
      </c>
    </row>
    <row r="362" s="2" customFormat="1" ht="44.25" customHeight="1">
      <c r="A362" s="37"/>
      <c r="B362" s="38"/>
      <c r="C362" s="185" t="s">
        <v>890</v>
      </c>
      <c r="D362" s="185" t="s">
        <v>123</v>
      </c>
      <c r="E362" s="186" t="s">
        <v>891</v>
      </c>
      <c r="F362" s="187" t="s">
        <v>892</v>
      </c>
      <c r="G362" s="188" t="s">
        <v>219</v>
      </c>
      <c r="H362" s="189">
        <v>0.10000000000000001</v>
      </c>
      <c r="I362" s="190"/>
      <c r="J362" s="191">
        <f>ROUND(I362*H362,2)</f>
        <v>0</v>
      </c>
      <c r="K362" s="192"/>
      <c r="L362" s="43"/>
      <c r="M362" s="193" t="s">
        <v>19</v>
      </c>
      <c r="N362" s="194" t="s">
        <v>41</v>
      </c>
      <c r="O362" s="83"/>
      <c r="P362" s="195">
        <f>O362*H362</f>
        <v>0</v>
      </c>
      <c r="Q362" s="195">
        <v>0</v>
      </c>
      <c r="R362" s="195">
        <f>Q362*H362</f>
        <v>0</v>
      </c>
      <c r="S362" s="195">
        <v>0</v>
      </c>
      <c r="T362" s="196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197" t="s">
        <v>127</v>
      </c>
      <c r="AT362" s="197" t="s">
        <v>123</v>
      </c>
      <c r="AU362" s="197" t="s">
        <v>70</v>
      </c>
      <c r="AY362" s="16" t="s">
        <v>128</v>
      </c>
      <c r="BE362" s="198">
        <f>IF(N362="základní",J362,0)</f>
        <v>0</v>
      </c>
      <c r="BF362" s="198">
        <f>IF(N362="snížená",J362,0)</f>
        <v>0</v>
      </c>
      <c r="BG362" s="198">
        <f>IF(N362="zákl. přenesená",J362,0)</f>
        <v>0</v>
      </c>
      <c r="BH362" s="198">
        <f>IF(N362="sníž. přenesená",J362,0)</f>
        <v>0</v>
      </c>
      <c r="BI362" s="198">
        <f>IF(N362="nulová",J362,0)</f>
        <v>0</v>
      </c>
      <c r="BJ362" s="16" t="s">
        <v>14</v>
      </c>
      <c r="BK362" s="198">
        <f>ROUND(I362*H362,2)</f>
        <v>0</v>
      </c>
      <c r="BL362" s="16" t="s">
        <v>127</v>
      </c>
      <c r="BM362" s="197" t="s">
        <v>893</v>
      </c>
    </row>
    <row r="363" s="2" customFormat="1" ht="44.25" customHeight="1">
      <c r="A363" s="37"/>
      <c r="B363" s="38"/>
      <c r="C363" s="185" t="s">
        <v>894</v>
      </c>
      <c r="D363" s="185" t="s">
        <v>123</v>
      </c>
      <c r="E363" s="186" t="s">
        <v>895</v>
      </c>
      <c r="F363" s="187" t="s">
        <v>896</v>
      </c>
      <c r="G363" s="188" t="s">
        <v>219</v>
      </c>
      <c r="H363" s="189">
        <v>0.10000000000000001</v>
      </c>
      <c r="I363" s="190"/>
      <c r="J363" s="191">
        <f>ROUND(I363*H363,2)</f>
        <v>0</v>
      </c>
      <c r="K363" s="192"/>
      <c r="L363" s="43"/>
      <c r="M363" s="193" t="s">
        <v>19</v>
      </c>
      <c r="N363" s="194" t="s">
        <v>41</v>
      </c>
      <c r="O363" s="83"/>
      <c r="P363" s="195">
        <f>O363*H363</f>
        <v>0</v>
      </c>
      <c r="Q363" s="195">
        <v>0</v>
      </c>
      <c r="R363" s="195">
        <f>Q363*H363</f>
        <v>0</v>
      </c>
      <c r="S363" s="195">
        <v>0</v>
      </c>
      <c r="T363" s="196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197" t="s">
        <v>127</v>
      </c>
      <c r="AT363" s="197" t="s">
        <v>123</v>
      </c>
      <c r="AU363" s="197" t="s">
        <v>70</v>
      </c>
      <c r="AY363" s="16" t="s">
        <v>128</v>
      </c>
      <c r="BE363" s="198">
        <f>IF(N363="základní",J363,0)</f>
        <v>0</v>
      </c>
      <c r="BF363" s="198">
        <f>IF(N363="snížená",J363,0)</f>
        <v>0</v>
      </c>
      <c r="BG363" s="198">
        <f>IF(N363="zákl. přenesená",J363,0)</f>
        <v>0</v>
      </c>
      <c r="BH363" s="198">
        <f>IF(N363="sníž. přenesená",J363,0)</f>
        <v>0</v>
      </c>
      <c r="BI363" s="198">
        <f>IF(N363="nulová",J363,0)</f>
        <v>0</v>
      </c>
      <c r="BJ363" s="16" t="s">
        <v>14</v>
      </c>
      <c r="BK363" s="198">
        <f>ROUND(I363*H363,2)</f>
        <v>0</v>
      </c>
      <c r="BL363" s="16" t="s">
        <v>127</v>
      </c>
      <c r="BM363" s="197" t="s">
        <v>897</v>
      </c>
    </row>
    <row r="364" s="2" customFormat="1" ht="44.25" customHeight="1">
      <c r="A364" s="37"/>
      <c r="B364" s="38"/>
      <c r="C364" s="185" t="s">
        <v>898</v>
      </c>
      <c r="D364" s="185" t="s">
        <v>123</v>
      </c>
      <c r="E364" s="186" t="s">
        <v>899</v>
      </c>
      <c r="F364" s="187" t="s">
        <v>900</v>
      </c>
      <c r="G364" s="188" t="s">
        <v>219</v>
      </c>
      <c r="H364" s="189">
        <v>0.10000000000000001</v>
      </c>
      <c r="I364" s="190"/>
      <c r="J364" s="191">
        <f>ROUND(I364*H364,2)</f>
        <v>0</v>
      </c>
      <c r="K364" s="192"/>
      <c r="L364" s="43"/>
      <c r="M364" s="193" t="s">
        <v>19</v>
      </c>
      <c r="N364" s="194" t="s">
        <v>41</v>
      </c>
      <c r="O364" s="83"/>
      <c r="P364" s="195">
        <f>O364*H364</f>
        <v>0</v>
      </c>
      <c r="Q364" s="195">
        <v>0</v>
      </c>
      <c r="R364" s="195">
        <f>Q364*H364</f>
        <v>0</v>
      </c>
      <c r="S364" s="195">
        <v>0</v>
      </c>
      <c r="T364" s="196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197" t="s">
        <v>127</v>
      </c>
      <c r="AT364" s="197" t="s">
        <v>123</v>
      </c>
      <c r="AU364" s="197" t="s">
        <v>70</v>
      </c>
      <c r="AY364" s="16" t="s">
        <v>128</v>
      </c>
      <c r="BE364" s="198">
        <f>IF(N364="základní",J364,0)</f>
        <v>0</v>
      </c>
      <c r="BF364" s="198">
        <f>IF(N364="snížená",J364,0)</f>
        <v>0</v>
      </c>
      <c r="BG364" s="198">
        <f>IF(N364="zákl. přenesená",J364,0)</f>
        <v>0</v>
      </c>
      <c r="BH364" s="198">
        <f>IF(N364="sníž. přenesená",J364,0)</f>
        <v>0</v>
      </c>
      <c r="BI364" s="198">
        <f>IF(N364="nulová",J364,0)</f>
        <v>0</v>
      </c>
      <c r="BJ364" s="16" t="s">
        <v>14</v>
      </c>
      <c r="BK364" s="198">
        <f>ROUND(I364*H364,2)</f>
        <v>0</v>
      </c>
      <c r="BL364" s="16" t="s">
        <v>127</v>
      </c>
      <c r="BM364" s="197" t="s">
        <v>901</v>
      </c>
    </row>
    <row r="365" s="2" customFormat="1" ht="44.25" customHeight="1">
      <c r="A365" s="37"/>
      <c r="B365" s="38"/>
      <c r="C365" s="185" t="s">
        <v>902</v>
      </c>
      <c r="D365" s="185" t="s">
        <v>123</v>
      </c>
      <c r="E365" s="186" t="s">
        <v>903</v>
      </c>
      <c r="F365" s="187" t="s">
        <v>904</v>
      </c>
      <c r="G365" s="188" t="s">
        <v>219</v>
      </c>
      <c r="H365" s="189">
        <v>0.10000000000000001</v>
      </c>
      <c r="I365" s="190"/>
      <c r="J365" s="191">
        <f>ROUND(I365*H365,2)</f>
        <v>0</v>
      </c>
      <c r="K365" s="192"/>
      <c r="L365" s="43"/>
      <c r="M365" s="193" t="s">
        <v>19</v>
      </c>
      <c r="N365" s="194" t="s">
        <v>41</v>
      </c>
      <c r="O365" s="83"/>
      <c r="P365" s="195">
        <f>O365*H365</f>
        <v>0</v>
      </c>
      <c r="Q365" s="195">
        <v>0</v>
      </c>
      <c r="R365" s="195">
        <f>Q365*H365</f>
        <v>0</v>
      </c>
      <c r="S365" s="195">
        <v>0</v>
      </c>
      <c r="T365" s="196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197" t="s">
        <v>127</v>
      </c>
      <c r="AT365" s="197" t="s">
        <v>123</v>
      </c>
      <c r="AU365" s="197" t="s">
        <v>70</v>
      </c>
      <c r="AY365" s="16" t="s">
        <v>128</v>
      </c>
      <c r="BE365" s="198">
        <f>IF(N365="základní",J365,0)</f>
        <v>0</v>
      </c>
      <c r="BF365" s="198">
        <f>IF(N365="snížená",J365,0)</f>
        <v>0</v>
      </c>
      <c r="BG365" s="198">
        <f>IF(N365="zákl. přenesená",J365,0)</f>
        <v>0</v>
      </c>
      <c r="BH365" s="198">
        <f>IF(N365="sníž. přenesená",J365,0)</f>
        <v>0</v>
      </c>
      <c r="BI365" s="198">
        <f>IF(N365="nulová",J365,0)</f>
        <v>0</v>
      </c>
      <c r="BJ365" s="16" t="s">
        <v>14</v>
      </c>
      <c r="BK365" s="198">
        <f>ROUND(I365*H365,2)</f>
        <v>0</v>
      </c>
      <c r="BL365" s="16" t="s">
        <v>127</v>
      </c>
      <c r="BM365" s="197" t="s">
        <v>905</v>
      </c>
    </row>
    <row r="366" s="2" customFormat="1" ht="44.25" customHeight="1">
      <c r="A366" s="37"/>
      <c r="B366" s="38"/>
      <c r="C366" s="185" t="s">
        <v>906</v>
      </c>
      <c r="D366" s="185" t="s">
        <v>123</v>
      </c>
      <c r="E366" s="186" t="s">
        <v>907</v>
      </c>
      <c r="F366" s="187" t="s">
        <v>908</v>
      </c>
      <c r="G366" s="188" t="s">
        <v>219</v>
      </c>
      <c r="H366" s="189">
        <v>0.10000000000000001</v>
      </c>
      <c r="I366" s="190"/>
      <c r="J366" s="191">
        <f>ROUND(I366*H366,2)</f>
        <v>0</v>
      </c>
      <c r="K366" s="192"/>
      <c r="L366" s="43"/>
      <c r="M366" s="193" t="s">
        <v>19</v>
      </c>
      <c r="N366" s="194" t="s">
        <v>41</v>
      </c>
      <c r="O366" s="83"/>
      <c r="P366" s="195">
        <f>O366*H366</f>
        <v>0</v>
      </c>
      <c r="Q366" s="195">
        <v>0</v>
      </c>
      <c r="R366" s="195">
        <f>Q366*H366</f>
        <v>0</v>
      </c>
      <c r="S366" s="195">
        <v>0</v>
      </c>
      <c r="T366" s="196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197" t="s">
        <v>127</v>
      </c>
      <c r="AT366" s="197" t="s">
        <v>123</v>
      </c>
      <c r="AU366" s="197" t="s">
        <v>70</v>
      </c>
      <c r="AY366" s="16" t="s">
        <v>128</v>
      </c>
      <c r="BE366" s="198">
        <f>IF(N366="základní",J366,0)</f>
        <v>0</v>
      </c>
      <c r="BF366" s="198">
        <f>IF(N366="snížená",J366,0)</f>
        <v>0</v>
      </c>
      <c r="BG366" s="198">
        <f>IF(N366="zákl. přenesená",J366,0)</f>
        <v>0</v>
      </c>
      <c r="BH366" s="198">
        <f>IF(N366="sníž. přenesená",J366,0)</f>
        <v>0</v>
      </c>
      <c r="BI366" s="198">
        <f>IF(N366="nulová",J366,0)</f>
        <v>0</v>
      </c>
      <c r="BJ366" s="16" t="s">
        <v>14</v>
      </c>
      <c r="BK366" s="198">
        <f>ROUND(I366*H366,2)</f>
        <v>0</v>
      </c>
      <c r="BL366" s="16" t="s">
        <v>127</v>
      </c>
      <c r="BM366" s="197" t="s">
        <v>909</v>
      </c>
    </row>
    <row r="367" s="2" customFormat="1" ht="44.25" customHeight="1">
      <c r="A367" s="37"/>
      <c r="B367" s="38"/>
      <c r="C367" s="185" t="s">
        <v>910</v>
      </c>
      <c r="D367" s="185" t="s">
        <v>123</v>
      </c>
      <c r="E367" s="186" t="s">
        <v>911</v>
      </c>
      <c r="F367" s="187" t="s">
        <v>912</v>
      </c>
      <c r="G367" s="188" t="s">
        <v>219</v>
      </c>
      <c r="H367" s="189">
        <v>0.10000000000000001</v>
      </c>
      <c r="I367" s="190"/>
      <c r="J367" s="191">
        <f>ROUND(I367*H367,2)</f>
        <v>0</v>
      </c>
      <c r="K367" s="192"/>
      <c r="L367" s="43"/>
      <c r="M367" s="193" t="s">
        <v>19</v>
      </c>
      <c r="N367" s="194" t="s">
        <v>41</v>
      </c>
      <c r="O367" s="83"/>
      <c r="P367" s="195">
        <f>O367*H367</f>
        <v>0</v>
      </c>
      <c r="Q367" s="195">
        <v>0</v>
      </c>
      <c r="R367" s="195">
        <f>Q367*H367</f>
        <v>0</v>
      </c>
      <c r="S367" s="195">
        <v>0</v>
      </c>
      <c r="T367" s="196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197" t="s">
        <v>127</v>
      </c>
      <c r="AT367" s="197" t="s">
        <v>123</v>
      </c>
      <c r="AU367" s="197" t="s">
        <v>70</v>
      </c>
      <c r="AY367" s="16" t="s">
        <v>128</v>
      </c>
      <c r="BE367" s="198">
        <f>IF(N367="základní",J367,0)</f>
        <v>0</v>
      </c>
      <c r="BF367" s="198">
        <f>IF(N367="snížená",J367,0)</f>
        <v>0</v>
      </c>
      <c r="BG367" s="198">
        <f>IF(N367="zákl. přenesená",J367,0)</f>
        <v>0</v>
      </c>
      <c r="BH367" s="198">
        <f>IF(N367="sníž. přenesená",J367,0)</f>
        <v>0</v>
      </c>
      <c r="BI367" s="198">
        <f>IF(N367="nulová",J367,0)</f>
        <v>0</v>
      </c>
      <c r="BJ367" s="16" t="s">
        <v>14</v>
      </c>
      <c r="BK367" s="198">
        <f>ROUND(I367*H367,2)</f>
        <v>0</v>
      </c>
      <c r="BL367" s="16" t="s">
        <v>127</v>
      </c>
      <c r="BM367" s="197" t="s">
        <v>913</v>
      </c>
    </row>
    <row r="368" s="2" customFormat="1" ht="44.25" customHeight="1">
      <c r="A368" s="37"/>
      <c r="B368" s="38"/>
      <c r="C368" s="185" t="s">
        <v>914</v>
      </c>
      <c r="D368" s="185" t="s">
        <v>123</v>
      </c>
      <c r="E368" s="186" t="s">
        <v>915</v>
      </c>
      <c r="F368" s="187" t="s">
        <v>916</v>
      </c>
      <c r="G368" s="188" t="s">
        <v>219</v>
      </c>
      <c r="H368" s="189">
        <v>0.10000000000000001</v>
      </c>
      <c r="I368" s="190"/>
      <c r="J368" s="191">
        <f>ROUND(I368*H368,2)</f>
        <v>0</v>
      </c>
      <c r="K368" s="192"/>
      <c r="L368" s="43"/>
      <c r="M368" s="193" t="s">
        <v>19</v>
      </c>
      <c r="N368" s="194" t="s">
        <v>41</v>
      </c>
      <c r="O368" s="83"/>
      <c r="P368" s="195">
        <f>O368*H368</f>
        <v>0</v>
      </c>
      <c r="Q368" s="195">
        <v>0</v>
      </c>
      <c r="R368" s="195">
        <f>Q368*H368</f>
        <v>0</v>
      </c>
      <c r="S368" s="195">
        <v>0</v>
      </c>
      <c r="T368" s="196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197" t="s">
        <v>127</v>
      </c>
      <c r="AT368" s="197" t="s">
        <v>123</v>
      </c>
      <c r="AU368" s="197" t="s">
        <v>70</v>
      </c>
      <c r="AY368" s="16" t="s">
        <v>128</v>
      </c>
      <c r="BE368" s="198">
        <f>IF(N368="základní",J368,0)</f>
        <v>0</v>
      </c>
      <c r="BF368" s="198">
        <f>IF(N368="snížená",J368,0)</f>
        <v>0</v>
      </c>
      <c r="BG368" s="198">
        <f>IF(N368="zákl. přenesená",J368,0)</f>
        <v>0</v>
      </c>
      <c r="BH368" s="198">
        <f>IF(N368="sníž. přenesená",J368,0)</f>
        <v>0</v>
      </c>
      <c r="BI368" s="198">
        <f>IF(N368="nulová",J368,0)</f>
        <v>0</v>
      </c>
      <c r="BJ368" s="16" t="s">
        <v>14</v>
      </c>
      <c r="BK368" s="198">
        <f>ROUND(I368*H368,2)</f>
        <v>0</v>
      </c>
      <c r="BL368" s="16" t="s">
        <v>127</v>
      </c>
      <c r="BM368" s="197" t="s">
        <v>917</v>
      </c>
    </row>
    <row r="369" s="2" customFormat="1" ht="44.25" customHeight="1">
      <c r="A369" s="37"/>
      <c r="B369" s="38"/>
      <c r="C369" s="185" t="s">
        <v>918</v>
      </c>
      <c r="D369" s="185" t="s">
        <v>123</v>
      </c>
      <c r="E369" s="186" t="s">
        <v>919</v>
      </c>
      <c r="F369" s="187" t="s">
        <v>920</v>
      </c>
      <c r="G369" s="188" t="s">
        <v>219</v>
      </c>
      <c r="H369" s="189">
        <v>0.10000000000000001</v>
      </c>
      <c r="I369" s="190"/>
      <c r="J369" s="191">
        <f>ROUND(I369*H369,2)</f>
        <v>0</v>
      </c>
      <c r="K369" s="192"/>
      <c r="L369" s="43"/>
      <c r="M369" s="193" t="s">
        <v>19</v>
      </c>
      <c r="N369" s="194" t="s">
        <v>41</v>
      </c>
      <c r="O369" s="83"/>
      <c r="P369" s="195">
        <f>O369*H369</f>
        <v>0</v>
      </c>
      <c r="Q369" s="195">
        <v>0</v>
      </c>
      <c r="R369" s="195">
        <f>Q369*H369</f>
        <v>0</v>
      </c>
      <c r="S369" s="195">
        <v>0</v>
      </c>
      <c r="T369" s="196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97" t="s">
        <v>127</v>
      </c>
      <c r="AT369" s="197" t="s">
        <v>123</v>
      </c>
      <c r="AU369" s="197" t="s">
        <v>70</v>
      </c>
      <c r="AY369" s="16" t="s">
        <v>128</v>
      </c>
      <c r="BE369" s="198">
        <f>IF(N369="základní",J369,0)</f>
        <v>0</v>
      </c>
      <c r="BF369" s="198">
        <f>IF(N369="snížená",J369,0)</f>
        <v>0</v>
      </c>
      <c r="BG369" s="198">
        <f>IF(N369="zákl. přenesená",J369,0)</f>
        <v>0</v>
      </c>
      <c r="BH369" s="198">
        <f>IF(N369="sníž. přenesená",J369,0)</f>
        <v>0</v>
      </c>
      <c r="BI369" s="198">
        <f>IF(N369="nulová",J369,0)</f>
        <v>0</v>
      </c>
      <c r="BJ369" s="16" t="s">
        <v>14</v>
      </c>
      <c r="BK369" s="198">
        <f>ROUND(I369*H369,2)</f>
        <v>0</v>
      </c>
      <c r="BL369" s="16" t="s">
        <v>127</v>
      </c>
      <c r="BM369" s="197" t="s">
        <v>921</v>
      </c>
    </row>
    <row r="370" s="2" customFormat="1" ht="49.05" customHeight="1">
      <c r="A370" s="37"/>
      <c r="B370" s="38"/>
      <c r="C370" s="185" t="s">
        <v>922</v>
      </c>
      <c r="D370" s="185" t="s">
        <v>123</v>
      </c>
      <c r="E370" s="186" t="s">
        <v>923</v>
      </c>
      <c r="F370" s="187" t="s">
        <v>924</v>
      </c>
      <c r="G370" s="188" t="s">
        <v>426</v>
      </c>
      <c r="H370" s="189">
        <v>20</v>
      </c>
      <c r="I370" s="190"/>
      <c r="J370" s="191">
        <f>ROUND(I370*H370,2)</f>
        <v>0</v>
      </c>
      <c r="K370" s="192"/>
      <c r="L370" s="43"/>
      <c r="M370" s="193" t="s">
        <v>19</v>
      </c>
      <c r="N370" s="194" t="s">
        <v>41</v>
      </c>
      <c r="O370" s="83"/>
      <c r="P370" s="195">
        <f>O370*H370</f>
        <v>0</v>
      </c>
      <c r="Q370" s="195">
        <v>0</v>
      </c>
      <c r="R370" s="195">
        <f>Q370*H370</f>
        <v>0</v>
      </c>
      <c r="S370" s="195">
        <v>0</v>
      </c>
      <c r="T370" s="196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197" t="s">
        <v>127</v>
      </c>
      <c r="AT370" s="197" t="s">
        <v>123</v>
      </c>
      <c r="AU370" s="197" t="s">
        <v>70</v>
      </c>
      <c r="AY370" s="16" t="s">
        <v>128</v>
      </c>
      <c r="BE370" s="198">
        <f>IF(N370="základní",J370,0)</f>
        <v>0</v>
      </c>
      <c r="BF370" s="198">
        <f>IF(N370="snížená",J370,0)</f>
        <v>0</v>
      </c>
      <c r="BG370" s="198">
        <f>IF(N370="zákl. přenesená",J370,0)</f>
        <v>0</v>
      </c>
      <c r="BH370" s="198">
        <f>IF(N370="sníž. přenesená",J370,0)</f>
        <v>0</v>
      </c>
      <c r="BI370" s="198">
        <f>IF(N370="nulová",J370,0)</f>
        <v>0</v>
      </c>
      <c r="BJ370" s="16" t="s">
        <v>14</v>
      </c>
      <c r="BK370" s="198">
        <f>ROUND(I370*H370,2)</f>
        <v>0</v>
      </c>
      <c r="BL370" s="16" t="s">
        <v>127</v>
      </c>
      <c r="BM370" s="197" t="s">
        <v>925</v>
      </c>
    </row>
    <row r="371" s="2" customFormat="1">
      <c r="A371" s="37"/>
      <c r="B371" s="38"/>
      <c r="C371" s="39"/>
      <c r="D371" s="199" t="s">
        <v>157</v>
      </c>
      <c r="E371" s="39"/>
      <c r="F371" s="200" t="s">
        <v>926</v>
      </c>
      <c r="G371" s="39"/>
      <c r="H371" s="39"/>
      <c r="I371" s="201"/>
      <c r="J371" s="39"/>
      <c r="K371" s="39"/>
      <c r="L371" s="43"/>
      <c r="M371" s="202"/>
      <c r="N371" s="203"/>
      <c r="O371" s="83"/>
      <c r="P371" s="83"/>
      <c r="Q371" s="83"/>
      <c r="R371" s="83"/>
      <c r="S371" s="83"/>
      <c r="T371" s="84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6" t="s">
        <v>157</v>
      </c>
      <c r="AU371" s="16" t="s">
        <v>70</v>
      </c>
    </row>
    <row r="372" s="2" customFormat="1" ht="49.05" customHeight="1">
      <c r="A372" s="37"/>
      <c r="B372" s="38"/>
      <c r="C372" s="185" t="s">
        <v>927</v>
      </c>
      <c r="D372" s="185" t="s">
        <v>123</v>
      </c>
      <c r="E372" s="186" t="s">
        <v>928</v>
      </c>
      <c r="F372" s="187" t="s">
        <v>929</v>
      </c>
      <c r="G372" s="188" t="s">
        <v>426</v>
      </c>
      <c r="H372" s="189">
        <v>20</v>
      </c>
      <c r="I372" s="190"/>
      <c r="J372" s="191">
        <f>ROUND(I372*H372,2)</f>
        <v>0</v>
      </c>
      <c r="K372" s="192"/>
      <c r="L372" s="43"/>
      <c r="M372" s="193" t="s">
        <v>19</v>
      </c>
      <c r="N372" s="194" t="s">
        <v>41</v>
      </c>
      <c r="O372" s="83"/>
      <c r="P372" s="195">
        <f>O372*H372</f>
        <v>0</v>
      </c>
      <c r="Q372" s="195">
        <v>0</v>
      </c>
      <c r="R372" s="195">
        <f>Q372*H372</f>
        <v>0</v>
      </c>
      <c r="S372" s="195">
        <v>0</v>
      </c>
      <c r="T372" s="196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97" t="s">
        <v>127</v>
      </c>
      <c r="AT372" s="197" t="s">
        <v>123</v>
      </c>
      <c r="AU372" s="197" t="s">
        <v>70</v>
      </c>
      <c r="AY372" s="16" t="s">
        <v>128</v>
      </c>
      <c r="BE372" s="198">
        <f>IF(N372="základní",J372,0)</f>
        <v>0</v>
      </c>
      <c r="BF372" s="198">
        <f>IF(N372="snížená",J372,0)</f>
        <v>0</v>
      </c>
      <c r="BG372" s="198">
        <f>IF(N372="zákl. přenesená",J372,0)</f>
        <v>0</v>
      </c>
      <c r="BH372" s="198">
        <f>IF(N372="sníž. přenesená",J372,0)</f>
        <v>0</v>
      </c>
      <c r="BI372" s="198">
        <f>IF(N372="nulová",J372,0)</f>
        <v>0</v>
      </c>
      <c r="BJ372" s="16" t="s">
        <v>14</v>
      </c>
      <c r="BK372" s="198">
        <f>ROUND(I372*H372,2)</f>
        <v>0</v>
      </c>
      <c r="BL372" s="16" t="s">
        <v>127</v>
      </c>
      <c r="BM372" s="197" t="s">
        <v>930</v>
      </c>
    </row>
    <row r="373" s="2" customFormat="1">
      <c r="A373" s="37"/>
      <c r="B373" s="38"/>
      <c r="C373" s="39"/>
      <c r="D373" s="199" t="s">
        <v>157</v>
      </c>
      <c r="E373" s="39"/>
      <c r="F373" s="200" t="s">
        <v>926</v>
      </c>
      <c r="G373" s="39"/>
      <c r="H373" s="39"/>
      <c r="I373" s="201"/>
      <c r="J373" s="39"/>
      <c r="K373" s="39"/>
      <c r="L373" s="43"/>
      <c r="M373" s="202"/>
      <c r="N373" s="203"/>
      <c r="O373" s="83"/>
      <c r="P373" s="83"/>
      <c r="Q373" s="83"/>
      <c r="R373" s="83"/>
      <c r="S373" s="83"/>
      <c r="T373" s="84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16" t="s">
        <v>157</v>
      </c>
      <c r="AU373" s="16" t="s">
        <v>70</v>
      </c>
    </row>
    <row r="374" s="2" customFormat="1" ht="49.05" customHeight="1">
      <c r="A374" s="37"/>
      <c r="B374" s="38"/>
      <c r="C374" s="185" t="s">
        <v>931</v>
      </c>
      <c r="D374" s="185" t="s">
        <v>123</v>
      </c>
      <c r="E374" s="186" t="s">
        <v>932</v>
      </c>
      <c r="F374" s="187" t="s">
        <v>933</v>
      </c>
      <c r="G374" s="188" t="s">
        <v>426</v>
      </c>
      <c r="H374" s="189">
        <v>20</v>
      </c>
      <c r="I374" s="190"/>
      <c r="J374" s="191">
        <f>ROUND(I374*H374,2)</f>
        <v>0</v>
      </c>
      <c r="K374" s="192"/>
      <c r="L374" s="43"/>
      <c r="M374" s="193" t="s">
        <v>19</v>
      </c>
      <c r="N374" s="194" t="s">
        <v>41</v>
      </c>
      <c r="O374" s="83"/>
      <c r="P374" s="195">
        <f>O374*H374</f>
        <v>0</v>
      </c>
      <c r="Q374" s="195">
        <v>0</v>
      </c>
      <c r="R374" s="195">
        <f>Q374*H374</f>
        <v>0</v>
      </c>
      <c r="S374" s="195">
        <v>0</v>
      </c>
      <c r="T374" s="196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197" t="s">
        <v>127</v>
      </c>
      <c r="AT374" s="197" t="s">
        <v>123</v>
      </c>
      <c r="AU374" s="197" t="s">
        <v>70</v>
      </c>
      <c r="AY374" s="16" t="s">
        <v>128</v>
      </c>
      <c r="BE374" s="198">
        <f>IF(N374="základní",J374,0)</f>
        <v>0</v>
      </c>
      <c r="BF374" s="198">
        <f>IF(N374="snížená",J374,0)</f>
        <v>0</v>
      </c>
      <c r="BG374" s="198">
        <f>IF(N374="zákl. přenesená",J374,0)</f>
        <v>0</v>
      </c>
      <c r="BH374" s="198">
        <f>IF(N374="sníž. přenesená",J374,0)</f>
        <v>0</v>
      </c>
      <c r="BI374" s="198">
        <f>IF(N374="nulová",J374,0)</f>
        <v>0</v>
      </c>
      <c r="BJ374" s="16" t="s">
        <v>14</v>
      </c>
      <c r="BK374" s="198">
        <f>ROUND(I374*H374,2)</f>
        <v>0</v>
      </c>
      <c r="BL374" s="16" t="s">
        <v>127</v>
      </c>
      <c r="BM374" s="197" t="s">
        <v>934</v>
      </c>
    </row>
    <row r="375" s="2" customFormat="1">
      <c r="A375" s="37"/>
      <c r="B375" s="38"/>
      <c r="C375" s="39"/>
      <c r="D375" s="199" t="s">
        <v>157</v>
      </c>
      <c r="E375" s="39"/>
      <c r="F375" s="200" t="s">
        <v>926</v>
      </c>
      <c r="G375" s="39"/>
      <c r="H375" s="39"/>
      <c r="I375" s="201"/>
      <c r="J375" s="39"/>
      <c r="K375" s="39"/>
      <c r="L375" s="43"/>
      <c r="M375" s="202"/>
      <c r="N375" s="203"/>
      <c r="O375" s="83"/>
      <c r="P375" s="83"/>
      <c r="Q375" s="83"/>
      <c r="R375" s="83"/>
      <c r="S375" s="83"/>
      <c r="T375" s="84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16" t="s">
        <v>157</v>
      </c>
      <c r="AU375" s="16" t="s">
        <v>70</v>
      </c>
    </row>
    <row r="376" s="2" customFormat="1" ht="49.05" customHeight="1">
      <c r="A376" s="37"/>
      <c r="B376" s="38"/>
      <c r="C376" s="185" t="s">
        <v>935</v>
      </c>
      <c r="D376" s="185" t="s">
        <v>123</v>
      </c>
      <c r="E376" s="186" t="s">
        <v>936</v>
      </c>
      <c r="F376" s="187" t="s">
        <v>937</v>
      </c>
      <c r="G376" s="188" t="s">
        <v>426</v>
      </c>
      <c r="H376" s="189">
        <v>20</v>
      </c>
      <c r="I376" s="190"/>
      <c r="J376" s="191">
        <f>ROUND(I376*H376,2)</f>
        <v>0</v>
      </c>
      <c r="K376" s="192"/>
      <c r="L376" s="43"/>
      <c r="M376" s="193" t="s">
        <v>19</v>
      </c>
      <c r="N376" s="194" t="s">
        <v>41</v>
      </c>
      <c r="O376" s="83"/>
      <c r="P376" s="195">
        <f>O376*H376</f>
        <v>0</v>
      </c>
      <c r="Q376" s="195">
        <v>0</v>
      </c>
      <c r="R376" s="195">
        <f>Q376*H376</f>
        <v>0</v>
      </c>
      <c r="S376" s="195">
        <v>0</v>
      </c>
      <c r="T376" s="196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197" t="s">
        <v>127</v>
      </c>
      <c r="AT376" s="197" t="s">
        <v>123</v>
      </c>
      <c r="AU376" s="197" t="s">
        <v>70</v>
      </c>
      <c r="AY376" s="16" t="s">
        <v>128</v>
      </c>
      <c r="BE376" s="198">
        <f>IF(N376="základní",J376,0)</f>
        <v>0</v>
      </c>
      <c r="BF376" s="198">
        <f>IF(N376="snížená",J376,0)</f>
        <v>0</v>
      </c>
      <c r="BG376" s="198">
        <f>IF(N376="zákl. přenesená",J376,0)</f>
        <v>0</v>
      </c>
      <c r="BH376" s="198">
        <f>IF(N376="sníž. přenesená",J376,0)</f>
        <v>0</v>
      </c>
      <c r="BI376" s="198">
        <f>IF(N376="nulová",J376,0)</f>
        <v>0</v>
      </c>
      <c r="BJ376" s="16" t="s">
        <v>14</v>
      </c>
      <c r="BK376" s="198">
        <f>ROUND(I376*H376,2)</f>
        <v>0</v>
      </c>
      <c r="BL376" s="16" t="s">
        <v>127</v>
      </c>
      <c r="BM376" s="197" t="s">
        <v>938</v>
      </c>
    </row>
    <row r="377" s="2" customFormat="1">
      <c r="A377" s="37"/>
      <c r="B377" s="38"/>
      <c r="C377" s="39"/>
      <c r="D377" s="199" t="s">
        <v>157</v>
      </c>
      <c r="E377" s="39"/>
      <c r="F377" s="200" t="s">
        <v>926</v>
      </c>
      <c r="G377" s="39"/>
      <c r="H377" s="39"/>
      <c r="I377" s="201"/>
      <c r="J377" s="39"/>
      <c r="K377" s="39"/>
      <c r="L377" s="43"/>
      <c r="M377" s="202"/>
      <c r="N377" s="203"/>
      <c r="O377" s="83"/>
      <c r="P377" s="83"/>
      <c r="Q377" s="83"/>
      <c r="R377" s="83"/>
      <c r="S377" s="83"/>
      <c r="T377" s="84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T377" s="16" t="s">
        <v>157</v>
      </c>
      <c r="AU377" s="16" t="s">
        <v>70</v>
      </c>
    </row>
    <row r="378" s="2" customFormat="1" ht="49.05" customHeight="1">
      <c r="A378" s="37"/>
      <c r="B378" s="38"/>
      <c r="C378" s="185" t="s">
        <v>939</v>
      </c>
      <c r="D378" s="185" t="s">
        <v>123</v>
      </c>
      <c r="E378" s="186" t="s">
        <v>940</v>
      </c>
      <c r="F378" s="187" t="s">
        <v>941</v>
      </c>
      <c r="G378" s="188" t="s">
        <v>426</v>
      </c>
      <c r="H378" s="189">
        <v>20</v>
      </c>
      <c r="I378" s="190"/>
      <c r="J378" s="191">
        <f>ROUND(I378*H378,2)</f>
        <v>0</v>
      </c>
      <c r="K378" s="192"/>
      <c r="L378" s="43"/>
      <c r="M378" s="193" t="s">
        <v>19</v>
      </c>
      <c r="N378" s="194" t="s">
        <v>41</v>
      </c>
      <c r="O378" s="83"/>
      <c r="P378" s="195">
        <f>O378*H378</f>
        <v>0</v>
      </c>
      <c r="Q378" s="195">
        <v>0</v>
      </c>
      <c r="R378" s="195">
        <f>Q378*H378</f>
        <v>0</v>
      </c>
      <c r="S378" s="195">
        <v>0</v>
      </c>
      <c r="T378" s="196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197" t="s">
        <v>127</v>
      </c>
      <c r="AT378" s="197" t="s">
        <v>123</v>
      </c>
      <c r="AU378" s="197" t="s">
        <v>70</v>
      </c>
      <c r="AY378" s="16" t="s">
        <v>128</v>
      </c>
      <c r="BE378" s="198">
        <f>IF(N378="základní",J378,0)</f>
        <v>0</v>
      </c>
      <c r="BF378" s="198">
        <f>IF(N378="snížená",J378,0)</f>
        <v>0</v>
      </c>
      <c r="BG378" s="198">
        <f>IF(N378="zákl. přenesená",J378,0)</f>
        <v>0</v>
      </c>
      <c r="BH378" s="198">
        <f>IF(N378="sníž. přenesená",J378,0)</f>
        <v>0</v>
      </c>
      <c r="BI378" s="198">
        <f>IF(N378="nulová",J378,0)</f>
        <v>0</v>
      </c>
      <c r="BJ378" s="16" t="s">
        <v>14</v>
      </c>
      <c r="BK378" s="198">
        <f>ROUND(I378*H378,2)</f>
        <v>0</v>
      </c>
      <c r="BL378" s="16" t="s">
        <v>127</v>
      </c>
      <c r="BM378" s="197" t="s">
        <v>942</v>
      </c>
    </row>
    <row r="379" s="2" customFormat="1">
      <c r="A379" s="37"/>
      <c r="B379" s="38"/>
      <c r="C379" s="39"/>
      <c r="D379" s="199" t="s">
        <v>157</v>
      </c>
      <c r="E379" s="39"/>
      <c r="F379" s="200" t="s">
        <v>926</v>
      </c>
      <c r="G379" s="39"/>
      <c r="H379" s="39"/>
      <c r="I379" s="201"/>
      <c r="J379" s="39"/>
      <c r="K379" s="39"/>
      <c r="L379" s="43"/>
      <c r="M379" s="202"/>
      <c r="N379" s="203"/>
      <c r="O379" s="83"/>
      <c r="P379" s="83"/>
      <c r="Q379" s="83"/>
      <c r="R379" s="83"/>
      <c r="S379" s="83"/>
      <c r="T379" s="84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T379" s="16" t="s">
        <v>157</v>
      </c>
      <c r="AU379" s="16" t="s">
        <v>70</v>
      </c>
    </row>
    <row r="380" s="2" customFormat="1" ht="49.05" customHeight="1">
      <c r="A380" s="37"/>
      <c r="B380" s="38"/>
      <c r="C380" s="185" t="s">
        <v>943</v>
      </c>
      <c r="D380" s="185" t="s">
        <v>123</v>
      </c>
      <c r="E380" s="186" t="s">
        <v>944</v>
      </c>
      <c r="F380" s="187" t="s">
        <v>945</v>
      </c>
      <c r="G380" s="188" t="s">
        <v>426</v>
      </c>
      <c r="H380" s="189">
        <v>20</v>
      </c>
      <c r="I380" s="190"/>
      <c r="J380" s="191">
        <f>ROUND(I380*H380,2)</f>
        <v>0</v>
      </c>
      <c r="K380" s="192"/>
      <c r="L380" s="43"/>
      <c r="M380" s="193" t="s">
        <v>19</v>
      </c>
      <c r="N380" s="194" t="s">
        <v>41</v>
      </c>
      <c r="O380" s="83"/>
      <c r="P380" s="195">
        <f>O380*H380</f>
        <v>0</v>
      </c>
      <c r="Q380" s="195">
        <v>0</v>
      </c>
      <c r="R380" s="195">
        <f>Q380*H380</f>
        <v>0</v>
      </c>
      <c r="S380" s="195">
        <v>0</v>
      </c>
      <c r="T380" s="196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197" t="s">
        <v>127</v>
      </c>
      <c r="AT380" s="197" t="s">
        <v>123</v>
      </c>
      <c r="AU380" s="197" t="s">
        <v>70</v>
      </c>
      <c r="AY380" s="16" t="s">
        <v>128</v>
      </c>
      <c r="BE380" s="198">
        <f>IF(N380="základní",J380,0)</f>
        <v>0</v>
      </c>
      <c r="BF380" s="198">
        <f>IF(N380="snížená",J380,0)</f>
        <v>0</v>
      </c>
      <c r="BG380" s="198">
        <f>IF(N380="zákl. přenesená",J380,0)</f>
        <v>0</v>
      </c>
      <c r="BH380" s="198">
        <f>IF(N380="sníž. přenesená",J380,0)</f>
        <v>0</v>
      </c>
      <c r="BI380" s="198">
        <f>IF(N380="nulová",J380,0)</f>
        <v>0</v>
      </c>
      <c r="BJ380" s="16" t="s">
        <v>14</v>
      </c>
      <c r="BK380" s="198">
        <f>ROUND(I380*H380,2)</f>
        <v>0</v>
      </c>
      <c r="BL380" s="16" t="s">
        <v>127</v>
      </c>
      <c r="BM380" s="197" t="s">
        <v>946</v>
      </c>
    </row>
    <row r="381" s="2" customFormat="1">
      <c r="A381" s="37"/>
      <c r="B381" s="38"/>
      <c r="C381" s="39"/>
      <c r="D381" s="199" t="s">
        <v>157</v>
      </c>
      <c r="E381" s="39"/>
      <c r="F381" s="200" t="s">
        <v>926</v>
      </c>
      <c r="G381" s="39"/>
      <c r="H381" s="39"/>
      <c r="I381" s="201"/>
      <c r="J381" s="39"/>
      <c r="K381" s="39"/>
      <c r="L381" s="43"/>
      <c r="M381" s="202"/>
      <c r="N381" s="203"/>
      <c r="O381" s="83"/>
      <c r="P381" s="83"/>
      <c r="Q381" s="83"/>
      <c r="R381" s="83"/>
      <c r="S381" s="83"/>
      <c r="T381" s="84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16" t="s">
        <v>157</v>
      </c>
      <c r="AU381" s="16" t="s">
        <v>70</v>
      </c>
    </row>
    <row r="382" s="2" customFormat="1" ht="49.05" customHeight="1">
      <c r="A382" s="37"/>
      <c r="B382" s="38"/>
      <c r="C382" s="185" t="s">
        <v>947</v>
      </c>
      <c r="D382" s="185" t="s">
        <v>123</v>
      </c>
      <c r="E382" s="186" t="s">
        <v>948</v>
      </c>
      <c r="F382" s="187" t="s">
        <v>949</v>
      </c>
      <c r="G382" s="188" t="s">
        <v>426</v>
      </c>
      <c r="H382" s="189">
        <v>20</v>
      </c>
      <c r="I382" s="190"/>
      <c r="J382" s="191">
        <f>ROUND(I382*H382,2)</f>
        <v>0</v>
      </c>
      <c r="K382" s="192"/>
      <c r="L382" s="43"/>
      <c r="M382" s="193" t="s">
        <v>19</v>
      </c>
      <c r="N382" s="194" t="s">
        <v>41</v>
      </c>
      <c r="O382" s="83"/>
      <c r="P382" s="195">
        <f>O382*H382</f>
        <v>0</v>
      </c>
      <c r="Q382" s="195">
        <v>0</v>
      </c>
      <c r="R382" s="195">
        <f>Q382*H382</f>
        <v>0</v>
      </c>
      <c r="S382" s="195">
        <v>0</v>
      </c>
      <c r="T382" s="196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197" t="s">
        <v>127</v>
      </c>
      <c r="AT382" s="197" t="s">
        <v>123</v>
      </c>
      <c r="AU382" s="197" t="s">
        <v>70</v>
      </c>
      <c r="AY382" s="16" t="s">
        <v>128</v>
      </c>
      <c r="BE382" s="198">
        <f>IF(N382="základní",J382,0)</f>
        <v>0</v>
      </c>
      <c r="BF382" s="198">
        <f>IF(N382="snížená",J382,0)</f>
        <v>0</v>
      </c>
      <c r="BG382" s="198">
        <f>IF(N382="zákl. přenesená",J382,0)</f>
        <v>0</v>
      </c>
      <c r="BH382" s="198">
        <f>IF(N382="sníž. přenesená",J382,0)</f>
        <v>0</v>
      </c>
      <c r="BI382" s="198">
        <f>IF(N382="nulová",J382,0)</f>
        <v>0</v>
      </c>
      <c r="BJ382" s="16" t="s">
        <v>14</v>
      </c>
      <c r="BK382" s="198">
        <f>ROUND(I382*H382,2)</f>
        <v>0</v>
      </c>
      <c r="BL382" s="16" t="s">
        <v>127</v>
      </c>
      <c r="BM382" s="197" t="s">
        <v>950</v>
      </c>
    </row>
    <row r="383" s="2" customFormat="1">
      <c r="A383" s="37"/>
      <c r="B383" s="38"/>
      <c r="C383" s="39"/>
      <c r="D383" s="199" t="s">
        <v>157</v>
      </c>
      <c r="E383" s="39"/>
      <c r="F383" s="200" t="s">
        <v>926</v>
      </c>
      <c r="G383" s="39"/>
      <c r="H383" s="39"/>
      <c r="I383" s="201"/>
      <c r="J383" s="39"/>
      <c r="K383" s="39"/>
      <c r="L383" s="43"/>
      <c r="M383" s="202"/>
      <c r="N383" s="203"/>
      <c r="O383" s="83"/>
      <c r="P383" s="83"/>
      <c r="Q383" s="83"/>
      <c r="R383" s="83"/>
      <c r="S383" s="83"/>
      <c r="T383" s="84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16" t="s">
        <v>157</v>
      </c>
      <c r="AU383" s="16" t="s">
        <v>70</v>
      </c>
    </row>
    <row r="384" s="2" customFormat="1" ht="49.05" customHeight="1">
      <c r="A384" s="37"/>
      <c r="B384" s="38"/>
      <c r="C384" s="185" t="s">
        <v>951</v>
      </c>
      <c r="D384" s="185" t="s">
        <v>123</v>
      </c>
      <c r="E384" s="186" t="s">
        <v>952</v>
      </c>
      <c r="F384" s="187" t="s">
        <v>953</v>
      </c>
      <c r="G384" s="188" t="s">
        <v>426</v>
      </c>
      <c r="H384" s="189">
        <v>20</v>
      </c>
      <c r="I384" s="190"/>
      <c r="J384" s="191">
        <f>ROUND(I384*H384,2)</f>
        <v>0</v>
      </c>
      <c r="K384" s="192"/>
      <c r="L384" s="43"/>
      <c r="M384" s="193" t="s">
        <v>19</v>
      </c>
      <c r="N384" s="194" t="s">
        <v>41</v>
      </c>
      <c r="O384" s="83"/>
      <c r="P384" s="195">
        <f>O384*H384</f>
        <v>0</v>
      </c>
      <c r="Q384" s="195">
        <v>0</v>
      </c>
      <c r="R384" s="195">
        <f>Q384*H384</f>
        <v>0</v>
      </c>
      <c r="S384" s="195">
        <v>0</v>
      </c>
      <c r="T384" s="196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197" t="s">
        <v>127</v>
      </c>
      <c r="AT384" s="197" t="s">
        <v>123</v>
      </c>
      <c r="AU384" s="197" t="s">
        <v>70</v>
      </c>
      <c r="AY384" s="16" t="s">
        <v>128</v>
      </c>
      <c r="BE384" s="198">
        <f>IF(N384="základní",J384,0)</f>
        <v>0</v>
      </c>
      <c r="BF384" s="198">
        <f>IF(N384="snížená",J384,0)</f>
        <v>0</v>
      </c>
      <c r="BG384" s="198">
        <f>IF(N384="zákl. přenesená",J384,0)</f>
        <v>0</v>
      </c>
      <c r="BH384" s="198">
        <f>IF(N384="sníž. přenesená",J384,0)</f>
        <v>0</v>
      </c>
      <c r="BI384" s="198">
        <f>IF(N384="nulová",J384,0)</f>
        <v>0</v>
      </c>
      <c r="BJ384" s="16" t="s">
        <v>14</v>
      </c>
      <c r="BK384" s="198">
        <f>ROUND(I384*H384,2)</f>
        <v>0</v>
      </c>
      <c r="BL384" s="16" t="s">
        <v>127</v>
      </c>
      <c r="BM384" s="197" t="s">
        <v>954</v>
      </c>
    </row>
    <row r="385" s="2" customFormat="1">
      <c r="A385" s="37"/>
      <c r="B385" s="38"/>
      <c r="C385" s="39"/>
      <c r="D385" s="199" t="s">
        <v>157</v>
      </c>
      <c r="E385" s="39"/>
      <c r="F385" s="200" t="s">
        <v>926</v>
      </c>
      <c r="G385" s="39"/>
      <c r="H385" s="39"/>
      <c r="I385" s="201"/>
      <c r="J385" s="39"/>
      <c r="K385" s="39"/>
      <c r="L385" s="43"/>
      <c r="M385" s="202"/>
      <c r="N385" s="203"/>
      <c r="O385" s="83"/>
      <c r="P385" s="83"/>
      <c r="Q385" s="83"/>
      <c r="R385" s="83"/>
      <c r="S385" s="83"/>
      <c r="T385" s="84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T385" s="16" t="s">
        <v>157</v>
      </c>
      <c r="AU385" s="16" t="s">
        <v>70</v>
      </c>
    </row>
    <row r="386" s="2" customFormat="1" ht="49.05" customHeight="1">
      <c r="A386" s="37"/>
      <c r="B386" s="38"/>
      <c r="C386" s="185" t="s">
        <v>955</v>
      </c>
      <c r="D386" s="185" t="s">
        <v>123</v>
      </c>
      <c r="E386" s="186" t="s">
        <v>956</v>
      </c>
      <c r="F386" s="187" t="s">
        <v>957</v>
      </c>
      <c r="G386" s="188" t="s">
        <v>426</v>
      </c>
      <c r="H386" s="189">
        <v>20</v>
      </c>
      <c r="I386" s="190"/>
      <c r="J386" s="191">
        <f>ROUND(I386*H386,2)</f>
        <v>0</v>
      </c>
      <c r="K386" s="192"/>
      <c r="L386" s="43"/>
      <c r="M386" s="193" t="s">
        <v>19</v>
      </c>
      <c r="N386" s="194" t="s">
        <v>41</v>
      </c>
      <c r="O386" s="83"/>
      <c r="P386" s="195">
        <f>O386*H386</f>
        <v>0</v>
      </c>
      <c r="Q386" s="195">
        <v>0</v>
      </c>
      <c r="R386" s="195">
        <f>Q386*H386</f>
        <v>0</v>
      </c>
      <c r="S386" s="195">
        <v>0</v>
      </c>
      <c r="T386" s="196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197" t="s">
        <v>127</v>
      </c>
      <c r="AT386" s="197" t="s">
        <v>123</v>
      </c>
      <c r="AU386" s="197" t="s">
        <v>70</v>
      </c>
      <c r="AY386" s="16" t="s">
        <v>128</v>
      </c>
      <c r="BE386" s="198">
        <f>IF(N386="základní",J386,0)</f>
        <v>0</v>
      </c>
      <c r="BF386" s="198">
        <f>IF(N386="snížená",J386,0)</f>
        <v>0</v>
      </c>
      <c r="BG386" s="198">
        <f>IF(N386="zákl. přenesená",J386,0)</f>
        <v>0</v>
      </c>
      <c r="BH386" s="198">
        <f>IF(N386="sníž. přenesená",J386,0)</f>
        <v>0</v>
      </c>
      <c r="BI386" s="198">
        <f>IF(N386="nulová",J386,0)</f>
        <v>0</v>
      </c>
      <c r="BJ386" s="16" t="s">
        <v>14</v>
      </c>
      <c r="BK386" s="198">
        <f>ROUND(I386*H386,2)</f>
        <v>0</v>
      </c>
      <c r="BL386" s="16" t="s">
        <v>127</v>
      </c>
      <c r="BM386" s="197" t="s">
        <v>958</v>
      </c>
    </row>
    <row r="387" s="2" customFormat="1">
      <c r="A387" s="37"/>
      <c r="B387" s="38"/>
      <c r="C387" s="39"/>
      <c r="D387" s="199" t="s">
        <v>157</v>
      </c>
      <c r="E387" s="39"/>
      <c r="F387" s="200" t="s">
        <v>926</v>
      </c>
      <c r="G387" s="39"/>
      <c r="H387" s="39"/>
      <c r="I387" s="201"/>
      <c r="J387" s="39"/>
      <c r="K387" s="39"/>
      <c r="L387" s="43"/>
      <c r="M387" s="202"/>
      <c r="N387" s="203"/>
      <c r="O387" s="83"/>
      <c r="P387" s="83"/>
      <c r="Q387" s="83"/>
      <c r="R387" s="83"/>
      <c r="S387" s="83"/>
      <c r="T387" s="84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T387" s="16" t="s">
        <v>157</v>
      </c>
      <c r="AU387" s="16" t="s">
        <v>70</v>
      </c>
    </row>
    <row r="388" s="2" customFormat="1" ht="55.5" customHeight="1">
      <c r="A388" s="37"/>
      <c r="B388" s="38"/>
      <c r="C388" s="185" t="s">
        <v>959</v>
      </c>
      <c r="D388" s="185" t="s">
        <v>123</v>
      </c>
      <c r="E388" s="186" t="s">
        <v>960</v>
      </c>
      <c r="F388" s="187" t="s">
        <v>961</v>
      </c>
      <c r="G388" s="188" t="s">
        <v>426</v>
      </c>
      <c r="H388" s="189">
        <v>10</v>
      </c>
      <c r="I388" s="190"/>
      <c r="J388" s="191">
        <f>ROUND(I388*H388,2)</f>
        <v>0</v>
      </c>
      <c r="K388" s="192"/>
      <c r="L388" s="43"/>
      <c r="M388" s="193" t="s">
        <v>19</v>
      </c>
      <c r="N388" s="194" t="s">
        <v>41</v>
      </c>
      <c r="O388" s="83"/>
      <c r="P388" s="195">
        <f>O388*H388</f>
        <v>0</v>
      </c>
      <c r="Q388" s="195">
        <v>0</v>
      </c>
      <c r="R388" s="195">
        <f>Q388*H388</f>
        <v>0</v>
      </c>
      <c r="S388" s="195">
        <v>0</v>
      </c>
      <c r="T388" s="196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197" t="s">
        <v>127</v>
      </c>
      <c r="AT388" s="197" t="s">
        <v>123</v>
      </c>
      <c r="AU388" s="197" t="s">
        <v>70</v>
      </c>
      <c r="AY388" s="16" t="s">
        <v>128</v>
      </c>
      <c r="BE388" s="198">
        <f>IF(N388="základní",J388,0)</f>
        <v>0</v>
      </c>
      <c r="BF388" s="198">
        <f>IF(N388="snížená",J388,0)</f>
        <v>0</v>
      </c>
      <c r="BG388" s="198">
        <f>IF(N388="zákl. přenesená",J388,0)</f>
        <v>0</v>
      </c>
      <c r="BH388" s="198">
        <f>IF(N388="sníž. přenesená",J388,0)</f>
        <v>0</v>
      </c>
      <c r="BI388" s="198">
        <f>IF(N388="nulová",J388,0)</f>
        <v>0</v>
      </c>
      <c r="BJ388" s="16" t="s">
        <v>14</v>
      </c>
      <c r="BK388" s="198">
        <f>ROUND(I388*H388,2)</f>
        <v>0</v>
      </c>
      <c r="BL388" s="16" t="s">
        <v>127</v>
      </c>
      <c r="BM388" s="197" t="s">
        <v>962</v>
      </c>
    </row>
    <row r="389" s="2" customFormat="1">
      <c r="A389" s="37"/>
      <c r="B389" s="38"/>
      <c r="C389" s="39"/>
      <c r="D389" s="199" t="s">
        <v>157</v>
      </c>
      <c r="E389" s="39"/>
      <c r="F389" s="200" t="s">
        <v>926</v>
      </c>
      <c r="G389" s="39"/>
      <c r="H389" s="39"/>
      <c r="I389" s="201"/>
      <c r="J389" s="39"/>
      <c r="K389" s="39"/>
      <c r="L389" s="43"/>
      <c r="M389" s="202"/>
      <c r="N389" s="203"/>
      <c r="O389" s="83"/>
      <c r="P389" s="83"/>
      <c r="Q389" s="83"/>
      <c r="R389" s="83"/>
      <c r="S389" s="83"/>
      <c r="T389" s="84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16" t="s">
        <v>157</v>
      </c>
      <c r="AU389" s="16" t="s">
        <v>70</v>
      </c>
    </row>
    <row r="390" s="2" customFormat="1" ht="55.5" customHeight="1">
      <c r="A390" s="37"/>
      <c r="B390" s="38"/>
      <c r="C390" s="185" t="s">
        <v>963</v>
      </c>
      <c r="D390" s="185" t="s">
        <v>123</v>
      </c>
      <c r="E390" s="186" t="s">
        <v>964</v>
      </c>
      <c r="F390" s="187" t="s">
        <v>965</v>
      </c>
      <c r="G390" s="188" t="s">
        <v>426</v>
      </c>
      <c r="H390" s="189">
        <v>100</v>
      </c>
      <c r="I390" s="190"/>
      <c r="J390" s="191">
        <f>ROUND(I390*H390,2)</f>
        <v>0</v>
      </c>
      <c r="K390" s="192"/>
      <c r="L390" s="43"/>
      <c r="M390" s="193" t="s">
        <v>19</v>
      </c>
      <c r="N390" s="194" t="s">
        <v>41</v>
      </c>
      <c r="O390" s="83"/>
      <c r="P390" s="195">
        <f>O390*H390</f>
        <v>0</v>
      </c>
      <c r="Q390" s="195">
        <v>0</v>
      </c>
      <c r="R390" s="195">
        <f>Q390*H390</f>
        <v>0</v>
      </c>
      <c r="S390" s="195">
        <v>0</v>
      </c>
      <c r="T390" s="196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197" t="s">
        <v>127</v>
      </c>
      <c r="AT390" s="197" t="s">
        <v>123</v>
      </c>
      <c r="AU390" s="197" t="s">
        <v>70</v>
      </c>
      <c r="AY390" s="16" t="s">
        <v>128</v>
      </c>
      <c r="BE390" s="198">
        <f>IF(N390="základní",J390,0)</f>
        <v>0</v>
      </c>
      <c r="BF390" s="198">
        <f>IF(N390="snížená",J390,0)</f>
        <v>0</v>
      </c>
      <c r="BG390" s="198">
        <f>IF(N390="zákl. přenesená",J390,0)</f>
        <v>0</v>
      </c>
      <c r="BH390" s="198">
        <f>IF(N390="sníž. přenesená",J390,0)</f>
        <v>0</v>
      </c>
      <c r="BI390" s="198">
        <f>IF(N390="nulová",J390,0)</f>
        <v>0</v>
      </c>
      <c r="BJ390" s="16" t="s">
        <v>14</v>
      </c>
      <c r="BK390" s="198">
        <f>ROUND(I390*H390,2)</f>
        <v>0</v>
      </c>
      <c r="BL390" s="16" t="s">
        <v>127</v>
      </c>
      <c r="BM390" s="197" t="s">
        <v>966</v>
      </c>
    </row>
    <row r="391" s="2" customFormat="1">
      <c r="A391" s="37"/>
      <c r="B391" s="38"/>
      <c r="C391" s="39"/>
      <c r="D391" s="199" t="s">
        <v>157</v>
      </c>
      <c r="E391" s="39"/>
      <c r="F391" s="200" t="s">
        <v>926</v>
      </c>
      <c r="G391" s="39"/>
      <c r="H391" s="39"/>
      <c r="I391" s="201"/>
      <c r="J391" s="39"/>
      <c r="K391" s="39"/>
      <c r="L391" s="43"/>
      <c r="M391" s="202"/>
      <c r="N391" s="203"/>
      <c r="O391" s="83"/>
      <c r="P391" s="83"/>
      <c r="Q391" s="83"/>
      <c r="R391" s="83"/>
      <c r="S391" s="83"/>
      <c r="T391" s="84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16" t="s">
        <v>157</v>
      </c>
      <c r="AU391" s="16" t="s">
        <v>70</v>
      </c>
    </row>
    <row r="392" s="2" customFormat="1" ht="55.5" customHeight="1">
      <c r="A392" s="37"/>
      <c r="B392" s="38"/>
      <c r="C392" s="185" t="s">
        <v>967</v>
      </c>
      <c r="D392" s="185" t="s">
        <v>123</v>
      </c>
      <c r="E392" s="186" t="s">
        <v>968</v>
      </c>
      <c r="F392" s="187" t="s">
        <v>969</v>
      </c>
      <c r="G392" s="188" t="s">
        <v>426</v>
      </c>
      <c r="H392" s="189">
        <v>100</v>
      </c>
      <c r="I392" s="190"/>
      <c r="J392" s="191">
        <f>ROUND(I392*H392,2)</f>
        <v>0</v>
      </c>
      <c r="K392" s="192"/>
      <c r="L392" s="43"/>
      <c r="M392" s="193" t="s">
        <v>19</v>
      </c>
      <c r="N392" s="194" t="s">
        <v>41</v>
      </c>
      <c r="O392" s="83"/>
      <c r="P392" s="195">
        <f>O392*H392</f>
        <v>0</v>
      </c>
      <c r="Q392" s="195">
        <v>0</v>
      </c>
      <c r="R392" s="195">
        <f>Q392*H392</f>
        <v>0</v>
      </c>
      <c r="S392" s="195">
        <v>0</v>
      </c>
      <c r="T392" s="196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197" t="s">
        <v>127</v>
      </c>
      <c r="AT392" s="197" t="s">
        <v>123</v>
      </c>
      <c r="AU392" s="197" t="s">
        <v>70</v>
      </c>
      <c r="AY392" s="16" t="s">
        <v>128</v>
      </c>
      <c r="BE392" s="198">
        <f>IF(N392="základní",J392,0)</f>
        <v>0</v>
      </c>
      <c r="BF392" s="198">
        <f>IF(N392="snížená",J392,0)</f>
        <v>0</v>
      </c>
      <c r="BG392" s="198">
        <f>IF(N392="zákl. přenesená",J392,0)</f>
        <v>0</v>
      </c>
      <c r="BH392" s="198">
        <f>IF(N392="sníž. přenesená",J392,0)</f>
        <v>0</v>
      </c>
      <c r="BI392" s="198">
        <f>IF(N392="nulová",J392,0)</f>
        <v>0</v>
      </c>
      <c r="BJ392" s="16" t="s">
        <v>14</v>
      </c>
      <c r="BK392" s="198">
        <f>ROUND(I392*H392,2)</f>
        <v>0</v>
      </c>
      <c r="BL392" s="16" t="s">
        <v>127</v>
      </c>
      <c r="BM392" s="197" t="s">
        <v>970</v>
      </c>
    </row>
    <row r="393" s="2" customFormat="1">
      <c r="A393" s="37"/>
      <c r="B393" s="38"/>
      <c r="C393" s="39"/>
      <c r="D393" s="199" t="s">
        <v>157</v>
      </c>
      <c r="E393" s="39"/>
      <c r="F393" s="200" t="s">
        <v>926</v>
      </c>
      <c r="G393" s="39"/>
      <c r="H393" s="39"/>
      <c r="I393" s="201"/>
      <c r="J393" s="39"/>
      <c r="K393" s="39"/>
      <c r="L393" s="43"/>
      <c r="M393" s="202"/>
      <c r="N393" s="203"/>
      <c r="O393" s="83"/>
      <c r="P393" s="83"/>
      <c r="Q393" s="83"/>
      <c r="R393" s="83"/>
      <c r="S393" s="83"/>
      <c r="T393" s="84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T393" s="16" t="s">
        <v>157</v>
      </c>
      <c r="AU393" s="16" t="s">
        <v>70</v>
      </c>
    </row>
    <row r="394" s="2" customFormat="1" ht="55.5" customHeight="1">
      <c r="A394" s="37"/>
      <c r="B394" s="38"/>
      <c r="C394" s="185" t="s">
        <v>971</v>
      </c>
      <c r="D394" s="185" t="s">
        <v>123</v>
      </c>
      <c r="E394" s="186" t="s">
        <v>972</v>
      </c>
      <c r="F394" s="187" t="s">
        <v>973</v>
      </c>
      <c r="G394" s="188" t="s">
        <v>426</v>
      </c>
      <c r="H394" s="189">
        <v>100</v>
      </c>
      <c r="I394" s="190"/>
      <c r="J394" s="191">
        <f>ROUND(I394*H394,2)</f>
        <v>0</v>
      </c>
      <c r="K394" s="192"/>
      <c r="L394" s="43"/>
      <c r="M394" s="193" t="s">
        <v>19</v>
      </c>
      <c r="N394" s="194" t="s">
        <v>41</v>
      </c>
      <c r="O394" s="83"/>
      <c r="P394" s="195">
        <f>O394*H394</f>
        <v>0</v>
      </c>
      <c r="Q394" s="195">
        <v>0</v>
      </c>
      <c r="R394" s="195">
        <f>Q394*H394</f>
        <v>0</v>
      </c>
      <c r="S394" s="195">
        <v>0</v>
      </c>
      <c r="T394" s="196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197" t="s">
        <v>127</v>
      </c>
      <c r="AT394" s="197" t="s">
        <v>123</v>
      </c>
      <c r="AU394" s="197" t="s">
        <v>70</v>
      </c>
      <c r="AY394" s="16" t="s">
        <v>128</v>
      </c>
      <c r="BE394" s="198">
        <f>IF(N394="základní",J394,0)</f>
        <v>0</v>
      </c>
      <c r="BF394" s="198">
        <f>IF(N394="snížená",J394,0)</f>
        <v>0</v>
      </c>
      <c r="BG394" s="198">
        <f>IF(N394="zákl. přenesená",J394,0)</f>
        <v>0</v>
      </c>
      <c r="BH394" s="198">
        <f>IF(N394="sníž. přenesená",J394,0)</f>
        <v>0</v>
      </c>
      <c r="BI394" s="198">
        <f>IF(N394="nulová",J394,0)</f>
        <v>0</v>
      </c>
      <c r="BJ394" s="16" t="s">
        <v>14</v>
      </c>
      <c r="BK394" s="198">
        <f>ROUND(I394*H394,2)</f>
        <v>0</v>
      </c>
      <c r="BL394" s="16" t="s">
        <v>127</v>
      </c>
      <c r="BM394" s="197" t="s">
        <v>974</v>
      </c>
    </row>
    <row r="395" s="2" customFormat="1">
      <c r="A395" s="37"/>
      <c r="B395" s="38"/>
      <c r="C395" s="39"/>
      <c r="D395" s="199" t="s">
        <v>157</v>
      </c>
      <c r="E395" s="39"/>
      <c r="F395" s="200" t="s">
        <v>926</v>
      </c>
      <c r="G395" s="39"/>
      <c r="H395" s="39"/>
      <c r="I395" s="201"/>
      <c r="J395" s="39"/>
      <c r="K395" s="39"/>
      <c r="L395" s="43"/>
      <c r="M395" s="202"/>
      <c r="N395" s="203"/>
      <c r="O395" s="83"/>
      <c r="P395" s="83"/>
      <c r="Q395" s="83"/>
      <c r="R395" s="83"/>
      <c r="S395" s="83"/>
      <c r="T395" s="84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16" t="s">
        <v>157</v>
      </c>
      <c r="AU395" s="16" t="s">
        <v>70</v>
      </c>
    </row>
    <row r="396" s="2" customFormat="1" ht="55.5" customHeight="1">
      <c r="A396" s="37"/>
      <c r="B396" s="38"/>
      <c r="C396" s="185" t="s">
        <v>975</v>
      </c>
      <c r="D396" s="185" t="s">
        <v>123</v>
      </c>
      <c r="E396" s="186" t="s">
        <v>976</v>
      </c>
      <c r="F396" s="187" t="s">
        <v>977</v>
      </c>
      <c r="G396" s="188" t="s">
        <v>426</v>
      </c>
      <c r="H396" s="189">
        <v>100</v>
      </c>
      <c r="I396" s="190"/>
      <c r="J396" s="191">
        <f>ROUND(I396*H396,2)</f>
        <v>0</v>
      </c>
      <c r="K396" s="192"/>
      <c r="L396" s="43"/>
      <c r="M396" s="193" t="s">
        <v>19</v>
      </c>
      <c r="N396" s="194" t="s">
        <v>41</v>
      </c>
      <c r="O396" s="83"/>
      <c r="P396" s="195">
        <f>O396*H396</f>
        <v>0</v>
      </c>
      <c r="Q396" s="195">
        <v>0</v>
      </c>
      <c r="R396" s="195">
        <f>Q396*H396</f>
        <v>0</v>
      </c>
      <c r="S396" s="195">
        <v>0</v>
      </c>
      <c r="T396" s="196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197" t="s">
        <v>127</v>
      </c>
      <c r="AT396" s="197" t="s">
        <v>123</v>
      </c>
      <c r="AU396" s="197" t="s">
        <v>70</v>
      </c>
      <c r="AY396" s="16" t="s">
        <v>128</v>
      </c>
      <c r="BE396" s="198">
        <f>IF(N396="základní",J396,0)</f>
        <v>0</v>
      </c>
      <c r="BF396" s="198">
        <f>IF(N396="snížená",J396,0)</f>
        <v>0</v>
      </c>
      <c r="BG396" s="198">
        <f>IF(N396="zákl. přenesená",J396,0)</f>
        <v>0</v>
      </c>
      <c r="BH396" s="198">
        <f>IF(N396="sníž. přenesená",J396,0)</f>
        <v>0</v>
      </c>
      <c r="BI396" s="198">
        <f>IF(N396="nulová",J396,0)</f>
        <v>0</v>
      </c>
      <c r="BJ396" s="16" t="s">
        <v>14</v>
      </c>
      <c r="BK396" s="198">
        <f>ROUND(I396*H396,2)</f>
        <v>0</v>
      </c>
      <c r="BL396" s="16" t="s">
        <v>127</v>
      </c>
      <c r="BM396" s="197" t="s">
        <v>978</v>
      </c>
    </row>
    <row r="397" s="2" customFormat="1">
      <c r="A397" s="37"/>
      <c r="B397" s="38"/>
      <c r="C397" s="39"/>
      <c r="D397" s="199" t="s">
        <v>157</v>
      </c>
      <c r="E397" s="39"/>
      <c r="F397" s="200" t="s">
        <v>926</v>
      </c>
      <c r="G397" s="39"/>
      <c r="H397" s="39"/>
      <c r="I397" s="201"/>
      <c r="J397" s="39"/>
      <c r="K397" s="39"/>
      <c r="L397" s="43"/>
      <c r="M397" s="202"/>
      <c r="N397" s="203"/>
      <c r="O397" s="83"/>
      <c r="P397" s="83"/>
      <c r="Q397" s="83"/>
      <c r="R397" s="83"/>
      <c r="S397" s="83"/>
      <c r="T397" s="84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16" t="s">
        <v>157</v>
      </c>
      <c r="AU397" s="16" t="s">
        <v>70</v>
      </c>
    </row>
    <row r="398" s="2" customFormat="1" ht="55.5" customHeight="1">
      <c r="A398" s="37"/>
      <c r="B398" s="38"/>
      <c r="C398" s="185" t="s">
        <v>979</v>
      </c>
      <c r="D398" s="185" t="s">
        <v>123</v>
      </c>
      <c r="E398" s="186" t="s">
        <v>980</v>
      </c>
      <c r="F398" s="187" t="s">
        <v>981</v>
      </c>
      <c r="G398" s="188" t="s">
        <v>426</v>
      </c>
      <c r="H398" s="189">
        <v>100</v>
      </c>
      <c r="I398" s="190"/>
      <c r="J398" s="191">
        <f>ROUND(I398*H398,2)</f>
        <v>0</v>
      </c>
      <c r="K398" s="192"/>
      <c r="L398" s="43"/>
      <c r="M398" s="193" t="s">
        <v>19</v>
      </c>
      <c r="N398" s="194" t="s">
        <v>41</v>
      </c>
      <c r="O398" s="83"/>
      <c r="P398" s="195">
        <f>O398*H398</f>
        <v>0</v>
      </c>
      <c r="Q398" s="195">
        <v>0</v>
      </c>
      <c r="R398" s="195">
        <f>Q398*H398</f>
        <v>0</v>
      </c>
      <c r="S398" s="195">
        <v>0</v>
      </c>
      <c r="T398" s="196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197" t="s">
        <v>127</v>
      </c>
      <c r="AT398" s="197" t="s">
        <v>123</v>
      </c>
      <c r="AU398" s="197" t="s">
        <v>70</v>
      </c>
      <c r="AY398" s="16" t="s">
        <v>128</v>
      </c>
      <c r="BE398" s="198">
        <f>IF(N398="základní",J398,0)</f>
        <v>0</v>
      </c>
      <c r="BF398" s="198">
        <f>IF(N398="snížená",J398,0)</f>
        <v>0</v>
      </c>
      <c r="BG398" s="198">
        <f>IF(N398="zákl. přenesená",J398,0)</f>
        <v>0</v>
      </c>
      <c r="BH398" s="198">
        <f>IF(N398="sníž. přenesená",J398,0)</f>
        <v>0</v>
      </c>
      <c r="BI398" s="198">
        <f>IF(N398="nulová",J398,0)</f>
        <v>0</v>
      </c>
      <c r="BJ398" s="16" t="s">
        <v>14</v>
      </c>
      <c r="BK398" s="198">
        <f>ROUND(I398*H398,2)</f>
        <v>0</v>
      </c>
      <c r="BL398" s="16" t="s">
        <v>127</v>
      </c>
      <c r="BM398" s="197" t="s">
        <v>982</v>
      </c>
    </row>
    <row r="399" s="2" customFormat="1">
      <c r="A399" s="37"/>
      <c r="B399" s="38"/>
      <c r="C399" s="39"/>
      <c r="D399" s="199" t="s">
        <v>157</v>
      </c>
      <c r="E399" s="39"/>
      <c r="F399" s="200" t="s">
        <v>926</v>
      </c>
      <c r="G399" s="39"/>
      <c r="H399" s="39"/>
      <c r="I399" s="201"/>
      <c r="J399" s="39"/>
      <c r="K399" s="39"/>
      <c r="L399" s="43"/>
      <c r="M399" s="202"/>
      <c r="N399" s="203"/>
      <c r="O399" s="83"/>
      <c r="P399" s="83"/>
      <c r="Q399" s="83"/>
      <c r="R399" s="83"/>
      <c r="S399" s="83"/>
      <c r="T399" s="84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T399" s="16" t="s">
        <v>157</v>
      </c>
      <c r="AU399" s="16" t="s">
        <v>70</v>
      </c>
    </row>
    <row r="400" s="2" customFormat="1" ht="55.5" customHeight="1">
      <c r="A400" s="37"/>
      <c r="B400" s="38"/>
      <c r="C400" s="185" t="s">
        <v>983</v>
      </c>
      <c r="D400" s="185" t="s">
        <v>123</v>
      </c>
      <c r="E400" s="186" t="s">
        <v>984</v>
      </c>
      <c r="F400" s="187" t="s">
        <v>985</v>
      </c>
      <c r="G400" s="188" t="s">
        <v>426</v>
      </c>
      <c r="H400" s="189">
        <v>100</v>
      </c>
      <c r="I400" s="190"/>
      <c r="J400" s="191">
        <f>ROUND(I400*H400,2)</f>
        <v>0</v>
      </c>
      <c r="K400" s="192"/>
      <c r="L400" s="43"/>
      <c r="M400" s="193" t="s">
        <v>19</v>
      </c>
      <c r="N400" s="194" t="s">
        <v>41</v>
      </c>
      <c r="O400" s="83"/>
      <c r="P400" s="195">
        <f>O400*H400</f>
        <v>0</v>
      </c>
      <c r="Q400" s="195">
        <v>0</v>
      </c>
      <c r="R400" s="195">
        <f>Q400*H400</f>
        <v>0</v>
      </c>
      <c r="S400" s="195">
        <v>0</v>
      </c>
      <c r="T400" s="196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197" t="s">
        <v>127</v>
      </c>
      <c r="AT400" s="197" t="s">
        <v>123</v>
      </c>
      <c r="AU400" s="197" t="s">
        <v>70</v>
      </c>
      <c r="AY400" s="16" t="s">
        <v>128</v>
      </c>
      <c r="BE400" s="198">
        <f>IF(N400="základní",J400,0)</f>
        <v>0</v>
      </c>
      <c r="BF400" s="198">
        <f>IF(N400="snížená",J400,0)</f>
        <v>0</v>
      </c>
      <c r="BG400" s="198">
        <f>IF(N400="zákl. přenesená",J400,0)</f>
        <v>0</v>
      </c>
      <c r="BH400" s="198">
        <f>IF(N400="sníž. přenesená",J400,0)</f>
        <v>0</v>
      </c>
      <c r="BI400" s="198">
        <f>IF(N400="nulová",J400,0)</f>
        <v>0</v>
      </c>
      <c r="BJ400" s="16" t="s">
        <v>14</v>
      </c>
      <c r="BK400" s="198">
        <f>ROUND(I400*H400,2)</f>
        <v>0</v>
      </c>
      <c r="BL400" s="16" t="s">
        <v>127</v>
      </c>
      <c r="BM400" s="197" t="s">
        <v>986</v>
      </c>
    </row>
    <row r="401" s="2" customFormat="1">
      <c r="A401" s="37"/>
      <c r="B401" s="38"/>
      <c r="C401" s="39"/>
      <c r="D401" s="199" t="s">
        <v>157</v>
      </c>
      <c r="E401" s="39"/>
      <c r="F401" s="200" t="s">
        <v>926</v>
      </c>
      <c r="G401" s="39"/>
      <c r="H401" s="39"/>
      <c r="I401" s="201"/>
      <c r="J401" s="39"/>
      <c r="K401" s="39"/>
      <c r="L401" s="43"/>
      <c r="M401" s="202"/>
      <c r="N401" s="203"/>
      <c r="O401" s="83"/>
      <c r="P401" s="83"/>
      <c r="Q401" s="83"/>
      <c r="R401" s="83"/>
      <c r="S401" s="83"/>
      <c r="T401" s="84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T401" s="16" t="s">
        <v>157</v>
      </c>
      <c r="AU401" s="16" t="s">
        <v>70</v>
      </c>
    </row>
    <row r="402" s="2" customFormat="1" ht="55.5" customHeight="1">
      <c r="A402" s="37"/>
      <c r="B402" s="38"/>
      <c r="C402" s="185" t="s">
        <v>987</v>
      </c>
      <c r="D402" s="185" t="s">
        <v>123</v>
      </c>
      <c r="E402" s="186" t="s">
        <v>988</v>
      </c>
      <c r="F402" s="187" t="s">
        <v>989</v>
      </c>
      <c r="G402" s="188" t="s">
        <v>426</v>
      </c>
      <c r="H402" s="189">
        <v>100</v>
      </c>
      <c r="I402" s="190"/>
      <c r="J402" s="191">
        <f>ROUND(I402*H402,2)</f>
        <v>0</v>
      </c>
      <c r="K402" s="192"/>
      <c r="L402" s="43"/>
      <c r="M402" s="193" t="s">
        <v>19</v>
      </c>
      <c r="N402" s="194" t="s">
        <v>41</v>
      </c>
      <c r="O402" s="83"/>
      <c r="P402" s="195">
        <f>O402*H402</f>
        <v>0</v>
      </c>
      <c r="Q402" s="195">
        <v>0</v>
      </c>
      <c r="R402" s="195">
        <f>Q402*H402</f>
        <v>0</v>
      </c>
      <c r="S402" s="195">
        <v>0</v>
      </c>
      <c r="T402" s="196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197" t="s">
        <v>127</v>
      </c>
      <c r="AT402" s="197" t="s">
        <v>123</v>
      </c>
      <c r="AU402" s="197" t="s">
        <v>70</v>
      </c>
      <c r="AY402" s="16" t="s">
        <v>128</v>
      </c>
      <c r="BE402" s="198">
        <f>IF(N402="základní",J402,0)</f>
        <v>0</v>
      </c>
      <c r="BF402" s="198">
        <f>IF(N402="snížená",J402,0)</f>
        <v>0</v>
      </c>
      <c r="BG402" s="198">
        <f>IF(N402="zákl. přenesená",J402,0)</f>
        <v>0</v>
      </c>
      <c r="BH402" s="198">
        <f>IF(N402="sníž. přenesená",J402,0)</f>
        <v>0</v>
      </c>
      <c r="BI402" s="198">
        <f>IF(N402="nulová",J402,0)</f>
        <v>0</v>
      </c>
      <c r="BJ402" s="16" t="s">
        <v>14</v>
      </c>
      <c r="BK402" s="198">
        <f>ROUND(I402*H402,2)</f>
        <v>0</v>
      </c>
      <c r="BL402" s="16" t="s">
        <v>127</v>
      </c>
      <c r="BM402" s="197" t="s">
        <v>990</v>
      </c>
    </row>
    <row r="403" s="2" customFormat="1">
      <c r="A403" s="37"/>
      <c r="B403" s="38"/>
      <c r="C403" s="39"/>
      <c r="D403" s="199" t="s">
        <v>157</v>
      </c>
      <c r="E403" s="39"/>
      <c r="F403" s="200" t="s">
        <v>926</v>
      </c>
      <c r="G403" s="39"/>
      <c r="H403" s="39"/>
      <c r="I403" s="201"/>
      <c r="J403" s="39"/>
      <c r="K403" s="39"/>
      <c r="L403" s="43"/>
      <c r="M403" s="202"/>
      <c r="N403" s="203"/>
      <c r="O403" s="83"/>
      <c r="P403" s="83"/>
      <c r="Q403" s="83"/>
      <c r="R403" s="83"/>
      <c r="S403" s="83"/>
      <c r="T403" s="84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16" t="s">
        <v>157</v>
      </c>
      <c r="AU403" s="16" t="s">
        <v>70</v>
      </c>
    </row>
    <row r="404" s="2" customFormat="1" ht="55.5" customHeight="1">
      <c r="A404" s="37"/>
      <c r="B404" s="38"/>
      <c r="C404" s="185" t="s">
        <v>991</v>
      </c>
      <c r="D404" s="185" t="s">
        <v>123</v>
      </c>
      <c r="E404" s="186" t="s">
        <v>992</v>
      </c>
      <c r="F404" s="187" t="s">
        <v>993</v>
      </c>
      <c r="G404" s="188" t="s">
        <v>426</v>
      </c>
      <c r="H404" s="189">
        <v>100</v>
      </c>
      <c r="I404" s="190"/>
      <c r="J404" s="191">
        <f>ROUND(I404*H404,2)</f>
        <v>0</v>
      </c>
      <c r="K404" s="192"/>
      <c r="L404" s="43"/>
      <c r="M404" s="193" t="s">
        <v>19</v>
      </c>
      <c r="N404" s="194" t="s">
        <v>41</v>
      </c>
      <c r="O404" s="83"/>
      <c r="P404" s="195">
        <f>O404*H404</f>
        <v>0</v>
      </c>
      <c r="Q404" s="195">
        <v>0</v>
      </c>
      <c r="R404" s="195">
        <f>Q404*H404</f>
        <v>0</v>
      </c>
      <c r="S404" s="195">
        <v>0</v>
      </c>
      <c r="T404" s="196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197" t="s">
        <v>127</v>
      </c>
      <c r="AT404" s="197" t="s">
        <v>123</v>
      </c>
      <c r="AU404" s="197" t="s">
        <v>70</v>
      </c>
      <c r="AY404" s="16" t="s">
        <v>128</v>
      </c>
      <c r="BE404" s="198">
        <f>IF(N404="základní",J404,0)</f>
        <v>0</v>
      </c>
      <c r="BF404" s="198">
        <f>IF(N404="snížená",J404,0)</f>
        <v>0</v>
      </c>
      <c r="BG404" s="198">
        <f>IF(N404="zákl. přenesená",J404,0)</f>
        <v>0</v>
      </c>
      <c r="BH404" s="198">
        <f>IF(N404="sníž. přenesená",J404,0)</f>
        <v>0</v>
      </c>
      <c r="BI404" s="198">
        <f>IF(N404="nulová",J404,0)</f>
        <v>0</v>
      </c>
      <c r="BJ404" s="16" t="s">
        <v>14</v>
      </c>
      <c r="BK404" s="198">
        <f>ROUND(I404*H404,2)</f>
        <v>0</v>
      </c>
      <c r="BL404" s="16" t="s">
        <v>127</v>
      </c>
      <c r="BM404" s="197" t="s">
        <v>994</v>
      </c>
    </row>
    <row r="405" s="2" customFormat="1">
      <c r="A405" s="37"/>
      <c r="B405" s="38"/>
      <c r="C405" s="39"/>
      <c r="D405" s="199" t="s">
        <v>157</v>
      </c>
      <c r="E405" s="39"/>
      <c r="F405" s="200" t="s">
        <v>926</v>
      </c>
      <c r="G405" s="39"/>
      <c r="H405" s="39"/>
      <c r="I405" s="201"/>
      <c r="J405" s="39"/>
      <c r="K405" s="39"/>
      <c r="L405" s="43"/>
      <c r="M405" s="202"/>
      <c r="N405" s="203"/>
      <c r="O405" s="83"/>
      <c r="P405" s="83"/>
      <c r="Q405" s="83"/>
      <c r="R405" s="83"/>
      <c r="S405" s="83"/>
      <c r="T405" s="84"/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T405" s="16" t="s">
        <v>157</v>
      </c>
      <c r="AU405" s="16" t="s">
        <v>70</v>
      </c>
    </row>
    <row r="406" s="2" customFormat="1" ht="55.5" customHeight="1">
      <c r="A406" s="37"/>
      <c r="B406" s="38"/>
      <c r="C406" s="185" t="s">
        <v>995</v>
      </c>
      <c r="D406" s="185" t="s">
        <v>123</v>
      </c>
      <c r="E406" s="186" t="s">
        <v>996</v>
      </c>
      <c r="F406" s="187" t="s">
        <v>997</v>
      </c>
      <c r="G406" s="188" t="s">
        <v>426</v>
      </c>
      <c r="H406" s="189">
        <v>100</v>
      </c>
      <c r="I406" s="190"/>
      <c r="J406" s="191">
        <f>ROUND(I406*H406,2)</f>
        <v>0</v>
      </c>
      <c r="K406" s="192"/>
      <c r="L406" s="43"/>
      <c r="M406" s="193" t="s">
        <v>19</v>
      </c>
      <c r="N406" s="194" t="s">
        <v>41</v>
      </c>
      <c r="O406" s="83"/>
      <c r="P406" s="195">
        <f>O406*H406</f>
        <v>0</v>
      </c>
      <c r="Q406" s="195">
        <v>0</v>
      </c>
      <c r="R406" s="195">
        <f>Q406*H406</f>
        <v>0</v>
      </c>
      <c r="S406" s="195">
        <v>0</v>
      </c>
      <c r="T406" s="196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197" t="s">
        <v>127</v>
      </c>
      <c r="AT406" s="197" t="s">
        <v>123</v>
      </c>
      <c r="AU406" s="197" t="s">
        <v>70</v>
      </c>
      <c r="AY406" s="16" t="s">
        <v>128</v>
      </c>
      <c r="BE406" s="198">
        <f>IF(N406="základní",J406,0)</f>
        <v>0</v>
      </c>
      <c r="BF406" s="198">
        <f>IF(N406="snížená",J406,0)</f>
        <v>0</v>
      </c>
      <c r="BG406" s="198">
        <f>IF(N406="zákl. přenesená",J406,0)</f>
        <v>0</v>
      </c>
      <c r="BH406" s="198">
        <f>IF(N406="sníž. přenesená",J406,0)</f>
        <v>0</v>
      </c>
      <c r="BI406" s="198">
        <f>IF(N406="nulová",J406,0)</f>
        <v>0</v>
      </c>
      <c r="BJ406" s="16" t="s">
        <v>14</v>
      </c>
      <c r="BK406" s="198">
        <f>ROUND(I406*H406,2)</f>
        <v>0</v>
      </c>
      <c r="BL406" s="16" t="s">
        <v>127</v>
      </c>
      <c r="BM406" s="197" t="s">
        <v>998</v>
      </c>
    </row>
    <row r="407" s="2" customFormat="1">
      <c r="A407" s="37"/>
      <c r="B407" s="38"/>
      <c r="C407" s="39"/>
      <c r="D407" s="199" t="s">
        <v>157</v>
      </c>
      <c r="E407" s="39"/>
      <c r="F407" s="200" t="s">
        <v>926</v>
      </c>
      <c r="G407" s="39"/>
      <c r="H407" s="39"/>
      <c r="I407" s="201"/>
      <c r="J407" s="39"/>
      <c r="K407" s="39"/>
      <c r="L407" s="43"/>
      <c r="M407" s="202"/>
      <c r="N407" s="203"/>
      <c r="O407" s="83"/>
      <c r="P407" s="83"/>
      <c r="Q407" s="83"/>
      <c r="R407" s="83"/>
      <c r="S407" s="83"/>
      <c r="T407" s="84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T407" s="16" t="s">
        <v>157</v>
      </c>
      <c r="AU407" s="16" t="s">
        <v>70</v>
      </c>
    </row>
    <row r="408" s="2" customFormat="1" ht="55.5" customHeight="1">
      <c r="A408" s="37"/>
      <c r="B408" s="38"/>
      <c r="C408" s="185" t="s">
        <v>999</v>
      </c>
      <c r="D408" s="185" t="s">
        <v>123</v>
      </c>
      <c r="E408" s="186" t="s">
        <v>1000</v>
      </c>
      <c r="F408" s="187" t="s">
        <v>1001</v>
      </c>
      <c r="G408" s="188" t="s">
        <v>426</v>
      </c>
      <c r="H408" s="189">
        <v>100</v>
      </c>
      <c r="I408" s="190"/>
      <c r="J408" s="191">
        <f>ROUND(I408*H408,2)</f>
        <v>0</v>
      </c>
      <c r="K408" s="192"/>
      <c r="L408" s="43"/>
      <c r="M408" s="193" t="s">
        <v>19</v>
      </c>
      <c r="N408" s="194" t="s">
        <v>41</v>
      </c>
      <c r="O408" s="83"/>
      <c r="P408" s="195">
        <f>O408*H408</f>
        <v>0</v>
      </c>
      <c r="Q408" s="195">
        <v>0</v>
      </c>
      <c r="R408" s="195">
        <f>Q408*H408</f>
        <v>0</v>
      </c>
      <c r="S408" s="195">
        <v>0</v>
      </c>
      <c r="T408" s="196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197" t="s">
        <v>127</v>
      </c>
      <c r="AT408" s="197" t="s">
        <v>123</v>
      </c>
      <c r="AU408" s="197" t="s">
        <v>70</v>
      </c>
      <c r="AY408" s="16" t="s">
        <v>128</v>
      </c>
      <c r="BE408" s="198">
        <f>IF(N408="základní",J408,0)</f>
        <v>0</v>
      </c>
      <c r="BF408" s="198">
        <f>IF(N408="snížená",J408,0)</f>
        <v>0</v>
      </c>
      <c r="BG408" s="198">
        <f>IF(N408="zákl. přenesená",J408,0)</f>
        <v>0</v>
      </c>
      <c r="BH408" s="198">
        <f>IF(N408="sníž. přenesená",J408,0)</f>
        <v>0</v>
      </c>
      <c r="BI408" s="198">
        <f>IF(N408="nulová",J408,0)</f>
        <v>0</v>
      </c>
      <c r="BJ408" s="16" t="s">
        <v>14</v>
      </c>
      <c r="BK408" s="198">
        <f>ROUND(I408*H408,2)</f>
        <v>0</v>
      </c>
      <c r="BL408" s="16" t="s">
        <v>127</v>
      </c>
      <c r="BM408" s="197" t="s">
        <v>1002</v>
      </c>
    </row>
    <row r="409" s="2" customFormat="1">
      <c r="A409" s="37"/>
      <c r="B409" s="38"/>
      <c r="C409" s="39"/>
      <c r="D409" s="199" t="s">
        <v>157</v>
      </c>
      <c r="E409" s="39"/>
      <c r="F409" s="200" t="s">
        <v>926</v>
      </c>
      <c r="G409" s="39"/>
      <c r="H409" s="39"/>
      <c r="I409" s="201"/>
      <c r="J409" s="39"/>
      <c r="K409" s="39"/>
      <c r="L409" s="43"/>
      <c r="M409" s="202"/>
      <c r="N409" s="203"/>
      <c r="O409" s="83"/>
      <c r="P409" s="83"/>
      <c r="Q409" s="83"/>
      <c r="R409" s="83"/>
      <c r="S409" s="83"/>
      <c r="T409" s="84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T409" s="16" t="s">
        <v>157</v>
      </c>
      <c r="AU409" s="16" t="s">
        <v>70</v>
      </c>
    </row>
    <row r="410" s="2" customFormat="1" ht="55.5" customHeight="1">
      <c r="A410" s="37"/>
      <c r="B410" s="38"/>
      <c r="C410" s="185" t="s">
        <v>1003</v>
      </c>
      <c r="D410" s="185" t="s">
        <v>123</v>
      </c>
      <c r="E410" s="186" t="s">
        <v>1004</v>
      </c>
      <c r="F410" s="187" t="s">
        <v>1005</v>
      </c>
      <c r="G410" s="188" t="s">
        <v>426</v>
      </c>
      <c r="H410" s="189">
        <v>10</v>
      </c>
      <c r="I410" s="190"/>
      <c r="J410" s="191">
        <f>ROUND(I410*H410,2)</f>
        <v>0</v>
      </c>
      <c r="K410" s="192"/>
      <c r="L410" s="43"/>
      <c r="M410" s="193" t="s">
        <v>19</v>
      </c>
      <c r="N410" s="194" t="s">
        <v>41</v>
      </c>
      <c r="O410" s="83"/>
      <c r="P410" s="195">
        <f>O410*H410</f>
        <v>0</v>
      </c>
      <c r="Q410" s="195">
        <v>0</v>
      </c>
      <c r="R410" s="195">
        <f>Q410*H410</f>
        <v>0</v>
      </c>
      <c r="S410" s="195">
        <v>0</v>
      </c>
      <c r="T410" s="196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197" t="s">
        <v>127</v>
      </c>
      <c r="AT410" s="197" t="s">
        <v>123</v>
      </c>
      <c r="AU410" s="197" t="s">
        <v>70</v>
      </c>
      <c r="AY410" s="16" t="s">
        <v>128</v>
      </c>
      <c r="BE410" s="198">
        <f>IF(N410="základní",J410,0)</f>
        <v>0</v>
      </c>
      <c r="BF410" s="198">
        <f>IF(N410="snížená",J410,0)</f>
        <v>0</v>
      </c>
      <c r="BG410" s="198">
        <f>IF(N410="zákl. přenesená",J410,0)</f>
        <v>0</v>
      </c>
      <c r="BH410" s="198">
        <f>IF(N410="sníž. přenesená",J410,0)</f>
        <v>0</v>
      </c>
      <c r="BI410" s="198">
        <f>IF(N410="nulová",J410,0)</f>
        <v>0</v>
      </c>
      <c r="BJ410" s="16" t="s">
        <v>14</v>
      </c>
      <c r="BK410" s="198">
        <f>ROUND(I410*H410,2)</f>
        <v>0</v>
      </c>
      <c r="BL410" s="16" t="s">
        <v>127</v>
      </c>
      <c r="BM410" s="197" t="s">
        <v>1006</v>
      </c>
    </row>
    <row r="411" s="2" customFormat="1">
      <c r="A411" s="37"/>
      <c r="B411" s="38"/>
      <c r="C411" s="39"/>
      <c r="D411" s="199" t="s">
        <v>157</v>
      </c>
      <c r="E411" s="39"/>
      <c r="F411" s="200" t="s">
        <v>926</v>
      </c>
      <c r="G411" s="39"/>
      <c r="H411" s="39"/>
      <c r="I411" s="201"/>
      <c r="J411" s="39"/>
      <c r="K411" s="39"/>
      <c r="L411" s="43"/>
      <c r="M411" s="202"/>
      <c r="N411" s="203"/>
      <c r="O411" s="83"/>
      <c r="P411" s="83"/>
      <c r="Q411" s="83"/>
      <c r="R411" s="83"/>
      <c r="S411" s="83"/>
      <c r="T411" s="84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T411" s="16" t="s">
        <v>157</v>
      </c>
      <c r="AU411" s="16" t="s">
        <v>70</v>
      </c>
    </row>
    <row r="412" s="2" customFormat="1" ht="55.5" customHeight="1">
      <c r="A412" s="37"/>
      <c r="B412" s="38"/>
      <c r="C412" s="185" t="s">
        <v>1007</v>
      </c>
      <c r="D412" s="185" t="s">
        <v>123</v>
      </c>
      <c r="E412" s="186" t="s">
        <v>1008</v>
      </c>
      <c r="F412" s="187" t="s">
        <v>1009</v>
      </c>
      <c r="G412" s="188" t="s">
        <v>426</v>
      </c>
      <c r="H412" s="189">
        <v>10</v>
      </c>
      <c r="I412" s="190"/>
      <c r="J412" s="191">
        <f>ROUND(I412*H412,2)</f>
        <v>0</v>
      </c>
      <c r="K412" s="192"/>
      <c r="L412" s="43"/>
      <c r="M412" s="193" t="s">
        <v>19</v>
      </c>
      <c r="N412" s="194" t="s">
        <v>41</v>
      </c>
      <c r="O412" s="83"/>
      <c r="P412" s="195">
        <f>O412*H412</f>
        <v>0</v>
      </c>
      <c r="Q412" s="195">
        <v>0</v>
      </c>
      <c r="R412" s="195">
        <f>Q412*H412</f>
        <v>0</v>
      </c>
      <c r="S412" s="195">
        <v>0</v>
      </c>
      <c r="T412" s="196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197" t="s">
        <v>127</v>
      </c>
      <c r="AT412" s="197" t="s">
        <v>123</v>
      </c>
      <c r="AU412" s="197" t="s">
        <v>70</v>
      </c>
      <c r="AY412" s="16" t="s">
        <v>128</v>
      </c>
      <c r="BE412" s="198">
        <f>IF(N412="základní",J412,0)</f>
        <v>0</v>
      </c>
      <c r="BF412" s="198">
        <f>IF(N412="snížená",J412,0)</f>
        <v>0</v>
      </c>
      <c r="BG412" s="198">
        <f>IF(N412="zákl. přenesená",J412,0)</f>
        <v>0</v>
      </c>
      <c r="BH412" s="198">
        <f>IF(N412="sníž. přenesená",J412,0)</f>
        <v>0</v>
      </c>
      <c r="BI412" s="198">
        <f>IF(N412="nulová",J412,0)</f>
        <v>0</v>
      </c>
      <c r="BJ412" s="16" t="s">
        <v>14</v>
      </c>
      <c r="BK412" s="198">
        <f>ROUND(I412*H412,2)</f>
        <v>0</v>
      </c>
      <c r="BL412" s="16" t="s">
        <v>127</v>
      </c>
      <c r="BM412" s="197" t="s">
        <v>1010</v>
      </c>
    </row>
    <row r="413" s="2" customFormat="1">
      <c r="A413" s="37"/>
      <c r="B413" s="38"/>
      <c r="C413" s="39"/>
      <c r="D413" s="199" t="s">
        <v>157</v>
      </c>
      <c r="E413" s="39"/>
      <c r="F413" s="200" t="s">
        <v>926</v>
      </c>
      <c r="G413" s="39"/>
      <c r="H413" s="39"/>
      <c r="I413" s="201"/>
      <c r="J413" s="39"/>
      <c r="K413" s="39"/>
      <c r="L413" s="43"/>
      <c r="M413" s="202"/>
      <c r="N413" s="203"/>
      <c r="O413" s="83"/>
      <c r="P413" s="83"/>
      <c r="Q413" s="83"/>
      <c r="R413" s="83"/>
      <c r="S413" s="83"/>
      <c r="T413" s="84"/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T413" s="16" t="s">
        <v>157</v>
      </c>
      <c r="AU413" s="16" t="s">
        <v>70</v>
      </c>
    </row>
    <row r="414" s="2" customFormat="1" ht="55.5" customHeight="1">
      <c r="A414" s="37"/>
      <c r="B414" s="38"/>
      <c r="C414" s="185" t="s">
        <v>1011</v>
      </c>
      <c r="D414" s="185" t="s">
        <v>123</v>
      </c>
      <c r="E414" s="186" t="s">
        <v>1012</v>
      </c>
      <c r="F414" s="187" t="s">
        <v>1013</v>
      </c>
      <c r="G414" s="188" t="s">
        <v>426</v>
      </c>
      <c r="H414" s="189">
        <v>10</v>
      </c>
      <c r="I414" s="190"/>
      <c r="J414" s="191">
        <f>ROUND(I414*H414,2)</f>
        <v>0</v>
      </c>
      <c r="K414" s="192"/>
      <c r="L414" s="43"/>
      <c r="M414" s="193" t="s">
        <v>19</v>
      </c>
      <c r="N414" s="194" t="s">
        <v>41</v>
      </c>
      <c r="O414" s="83"/>
      <c r="P414" s="195">
        <f>O414*H414</f>
        <v>0</v>
      </c>
      <c r="Q414" s="195">
        <v>0</v>
      </c>
      <c r="R414" s="195">
        <f>Q414*H414</f>
        <v>0</v>
      </c>
      <c r="S414" s="195">
        <v>0</v>
      </c>
      <c r="T414" s="196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197" t="s">
        <v>127</v>
      </c>
      <c r="AT414" s="197" t="s">
        <v>123</v>
      </c>
      <c r="AU414" s="197" t="s">
        <v>70</v>
      </c>
      <c r="AY414" s="16" t="s">
        <v>128</v>
      </c>
      <c r="BE414" s="198">
        <f>IF(N414="základní",J414,0)</f>
        <v>0</v>
      </c>
      <c r="BF414" s="198">
        <f>IF(N414="snížená",J414,0)</f>
        <v>0</v>
      </c>
      <c r="BG414" s="198">
        <f>IF(N414="zákl. přenesená",J414,0)</f>
        <v>0</v>
      </c>
      <c r="BH414" s="198">
        <f>IF(N414="sníž. přenesená",J414,0)</f>
        <v>0</v>
      </c>
      <c r="BI414" s="198">
        <f>IF(N414="nulová",J414,0)</f>
        <v>0</v>
      </c>
      <c r="BJ414" s="16" t="s">
        <v>14</v>
      </c>
      <c r="BK414" s="198">
        <f>ROUND(I414*H414,2)</f>
        <v>0</v>
      </c>
      <c r="BL414" s="16" t="s">
        <v>127</v>
      </c>
      <c r="BM414" s="197" t="s">
        <v>1014</v>
      </c>
    </row>
    <row r="415" s="2" customFormat="1">
      <c r="A415" s="37"/>
      <c r="B415" s="38"/>
      <c r="C415" s="39"/>
      <c r="D415" s="199" t="s">
        <v>157</v>
      </c>
      <c r="E415" s="39"/>
      <c r="F415" s="200" t="s">
        <v>926</v>
      </c>
      <c r="G415" s="39"/>
      <c r="H415" s="39"/>
      <c r="I415" s="201"/>
      <c r="J415" s="39"/>
      <c r="K415" s="39"/>
      <c r="L415" s="43"/>
      <c r="M415" s="202"/>
      <c r="N415" s="203"/>
      <c r="O415" s="83"/>
      <c r="P415" s="83"/>
      <c r="Q415" s="83"/>
      <c r="R415" s="83"/>
      <c r="S415" s="83"/>
      <c r="T415" s="84"/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T415" s="16" t="s">
        <v>157</v>
      </c>
      <c r="AU415" s="16" t="s">
        <v>70</v>
      </c>
    </row>
    <row r="416" s="2" customFormat="1" ht="55.5" customHeight="1">
      <c r="A416" s="37"/>
      <c r="B416" s="38"/>
      <c r="C416" s="185" t="s">
        <v>1015</v>
      </c>
      <c r="D416" s="185" t="s">
        <v>123</v>
      </c>
      <c r="E416" s="186" t="s">
        <v>1016</v>
      </c>
      <c r="F416" s="187" t="s">
        <v>1017</v>
      </c>
      <c r="G416" s="188" t="s">
        <v>426</v>
      </c>
      <c r="H416" s="189">
        <v>10</v>
      </c>
      <c r="I416" s="190"/>
      <c r="J416" s="191">
        <f>ROUND(I416*H416,2)</f>
        <v>0</v>
      </c>
      <c r="K416" s="192"/>
      <c r="L416" s="43"/>
      <c r="M416" s="193" t="s">
        <v>19</v>
      </c>
      <c r="N416" s="194" t="s">
        <v>41</v>
      </c>
      <c r="O416" s="83"/>
      <c r="P416" s="195">
        <f>O416*H416</f>
        <v>0</v>
      </c>
      <c r="Q416" s="195">
        <v>0</v>
      </c>
      <c r="R416" s="195">
        <f>Q416*H416</f>
        <v>0</v>
      </c>
      <c r="S416" s="195">
        <v>0</v>
      </c>
      <c r="T416" s="196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197" t="s">
        <v>127</v>
      </c>
      <c r="AT416" s="197" t="s">
        <v>123</v>
      </c>
      <c r="AU416" s="197" t="s">
        <v>70</v>
      </c>
      <c r="AY416" s="16" t="s">
        <v>128</v>
      </c>
      <c r="BE416" s="198">
        <f>IF(N416="základní",J416,0)</f>
        <v>0</v>
      </c>
      <c r="BF416" s="198">
        <f>IF(N416="snížená",J416,0)</f>
        <v>0</v>
      </c>
      <c r="BG416" s="198">
        <f>IF(N416="zákl. přenesená",J416,0)</f>
        <v>0</v>
      </c>
      <c r="BH416" s="198">
        <f>IF(N416="sníž. přenesená",J416,0)</f>
        <v>0</v>
      </c>
      <c r="BI416" s="198">
        <f>IF(N416="nulová",J416,0)</f>
        <v>0</v>
      </c>
      <c r="BJ416" s="16" t="s">
        <v>14</v>
      </c>
      <c r="BK416" s="198">
        <f>ROUND(I416*H416,2)</f>
        <v>0</v>
      </c>
      <c r="BL416" s="16" t="s">
        <v>127</v>
      </c>
      <c r="BM416" s="197" t="s">
        <v>1018</v>
      </c>
    </row>
    <row r="417" s="2" customFormat="1">
      <c r="A417" s="37"/>
      <c r="B417" s="38"/>
      <c r="C417" s="39"/>
      <c r="D417" s="199" t="s">
        <v>157</v>
      </c>
      <c r="E417" s="39"/>
      <c r="F417" s="200" t="s">
        <v>926</v>
      </c>
      <c r="G417" s="39"/>
      <c r="H417" s="39"/>
      <c r="I417" s="201"/>
      <c r="J417" s="39"/>
      <c r="K417" s="39"/>
      <c r="L417" s="43"/>
      <c r="M417" s="202"/>
      <c r="N417" s="203"/>
      <c r="O417" s="83"/>
      <c r="P417" s="83"/>
      <c r="Q417" s="83"/>
      <c r="R417" s="83"/>
      <c r="S417" s="83"/>
      <c r="T417" s="84"/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T417" s="16" t="s">
        <v>157</v>
      </c>
      <c r="AU417" s="16" t="s">
        <v>70</v>
      </c>
    </row>
    <row r="418" s="2" customFormat="1" ht="62.7" customHeight="1">
      <c r="A418" s="37"/>
      <c r="B418" s="38"/>
      <c r="C418" s="185" t="s">
        <v>1019</v>
      </c>
      <c r="D418" s="185" t="s">
        <v>123</v>
      </c>
      <c r="E418" s="186" t="s">
        <v>1020</v>
      </c>
      <c r="F418" s="187" t="s">
        <v>1021</v>
      </c>
      <c r="G418" s="188" t="s">
        <v>426</v>
      </c>
      <c r="H418" s="189">
        <v>100</v>
      </c>
      <c r="I418" s="190"/>
      <c r="J418" s="191">
        <f>ROUND(I418*H418,2)</f>
        <v>0</v>
      </c>
      <c r="K418" s="192"/>
      <c r="L418" s="43"/>
      <c r="M418" s="193" t="s">
        <v>19</v>
      </c>
      <c r="N418" s="194" t="s">
        <v>41</v>
      </c>
      <c r="O418" s="83"/>
      <c r="P418" s="195">
        <f>O418*H418</f>
        <v>0</v>
      </c>
      <c r="Q418" s="195">
        <v>0</v>
      </c>
      <c r="R418" s="195">
        <f>Q418*H418</f>
        <v>0</v>
      </c>
      <c r="S418" s="195">
        <v>0</v>
      </c>
      <c r="T418" s="196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197" t="s">
        <v>127</v>
      </c>
      <c r="AT418" s="197" t="s">
        <v>123</v>
      </c>
      <c r="AU418" s="197" t="s">
        <v>70</v>
      </c>
      <c r="AY418" s="16" t="s">
        <v>128</v>
      </c>
      <c r="BE418" s="198">
        <f>IF(N418="základní",J418,0)</f>
        <v>0</v>
      </c>
      <c r="BF418" s="198">
        <f>IF(N418="snížená",J418,0)</f>
        <v>0</v>
      </c>
      <c r="BG418" s="198">
        <f>IF(N418="zákl. přenesená",J418,0)</f>
        <v>0</v>
      </c>
      <c r="BH418" s="198">
        <f>IF(N418="sníž. přenesená",J418,0)</f>
        <v>0</v>
      </c>
      <c r="BI418" s="198">
        <f>IF(N418="nulová",J418,0)</f>
        <v>0</v>
      </c>
      <c r="BJ418" s="16" t="s">
        <v>14</v>
      </c>
      <c r="BK418" s="198">
        <f>ROUND(I418*H418,2)</f>
        <v>0</v>
      </c>
      <c r="BL418" s="16" t="s">
        <v>127</v>
      </c>
      <c r="BM418" s="197" t="s">
        <v>1022</v>
      </c>
    </row>
    <row r="419" s="2" customFormat="1">
      <c r="A419" s="37"/>
      <c r="B419" s="38"/>
      <c r="C419" s="39"/>
      <c r="D419" s="199" t="s">
        <v>157</v>
      </c>
      <c r="E419" s="39"/>
      <c r="F419" s="200" t="s">
        <v>926</v>
      </c>
      <c r="G419" s="39"/>
      <c r="H419" s="39"/>
      <c r="I419" s="201"/>
      <c r="J419" s="39"/>
      <c r="K419" s="39"/>
      <c r="L419" s="43"/>
      <c r="M419" s="202"/>
      <c r="N419" s="203"/>
      <c r="O419" s="83"/>
      <c r="P419" s="83"/>
      <c r="Q419" s="83"/>
      <c r="R419" s="83"/>
      <c r="S419" s="83"/>
      <c r="T419" s="84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T419" s="16" t="s">
        <v>157</v>
      </c>
      <c r="AU419" s="16" t="s">
        <v>70</v>
      </c>
    </row>
    <row r="420" s="2" customFormat="1" ht="62.7" customHeight="1">
      <c r="A420" s="37"/>
      <c r="B420" s="38"/>
      <c r="C420" s="185" t="s">
        <v>1023</v>
      </c>
      <c r="D420" s="185" t="s">
        <v>123</v>
      </c>
      <c r="E420" s="186" t="s">
        <v>1024</v>
      </c>
      <c r="F420" s="187" t="s">
        <v>1025</v>
      </c>
      <c r="G420" s="188" t="s">
        <v>426</v>
      </c>
      <c r="H420" s="189">
        <v>100</v>
      </c>
      <c r="I420" s="190"/>
      <c r="J420" s="191">
        <f>ROUND(I420*H420,2)</f>
        <v>0</v>
      </c>
      <c r="K420" s="192"/>
      <c r="L420" s="43"/>
      <c r="M420" s="193" t="s">
        <v>19</v>
      </c>
      <c r="N420" s="194" t="s">
        <v>41</v>
      </c>
      <c r="O420" s="83"/>
      <c r="P420" s="195">
        <f>O420*H420</f>
        <v>0</v>
      </c>
      <c r="Q420" s="195">
        <v>0</v>
      </c>
      <c r="R420" s="195">
        <f>Q420*H420</f>
        <v>0</v>
      </c>
      <c r="S420" s="195">
        <v>0</v>
      </c>
      <c r="T420" s="196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197" t="s">
        <v>127</v>
      </c>
      <c r="AT420" s="197" t="s">
        <v>123</v>
      </c>
      <c r="AU420" s="197" t="s">
        <v>70</v>
      </c>
      <c r="AY420" s="16" t="s">
        <v>128</v>
      </c>
      <c r="BE420" s="198">
        <f>IF(N420="základní",J420,0)</f>
        <v>0</v>
      </c>
      <c r="BF420" s="198">
        <f>IF(N420="snížená",J420,0)</f>
        <v>0</v>
      </c>
      <c r="BG420" s="198">
        <f>IF(N420="zákl. přenesená",J420,0)</f>
        <v>0</v>
      </c>
      <c r="BH420" s="198">
        <f>IF(N420="sníž. přenesená",J420,0)</f>
        <v>0</v>
      </c>
      <c r="BI420" s="198">
        <f>IF(N420="nulová",J420,0)</f>
        <v>0</v>
      </c>
      <c r="BJ420" s="16" t="s">
        <v>14</v>
      </c>
      <c r="BK420" s="198">
        <f>ROUND(I420*H420,2)</f>
        <v>0</v>
      </c>
      <c r="BL420" s="16" t="s">
        <v>127</v>
      </c>
      <c r="BM420" s="197" t="s">
        <v>1026</v>
      </c>
    </row>
    <row r="421" s="2" customFormat="1">
      <c r="A421" s="37"/>
      <c r="B421" s="38"/>
      <c r="C421" s="39"/>
      <c r="D421" s="199" t="s">
        <v>157</v>
      </c>
      <c r="E421" s="39"/>
      <c r="F421" s="200" t="s">
        <v>926</v>
      </c>
      <c r="G421" s="39"/>
      <c r="H421" s="39"/>
      <c r="I421" s="201"/>
      <c r="J421" s="39"/>
      <c r="K421" s="39"/>
      <c r="L421" s="43"/>
      <c r="M421" s="202"/>
      <c r="N421" s="203"/>
      <c r="O421" s="83"/>
      <c r="P421" s="83"/>
      <c r="Q421" s="83"/>
      <c r="R421" s="83"/>
      <c r="S421" s="83"/>
      <c r="T421" s="84"/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T421" s="16" t="s">
        <v>157</v>
      </c>
      <c r="AU421" s="16" t="s">
        <v>70</v>
      </c>
    </row>
    <row r="422" s="2" customFormat="1" ht="62.7" customHeight="1">
      <c r="A422" s="37"/>
      <c r="B422" s="38"/>
      <c r="C422" s="185" t="s">
        <v>1027</v>
      </c>
      <c r="D422" s="185" t="s">
        <v>123</v>
      </c>
      <c r="E422" s="186" t="s">
        <v>1028</v>
      </c>
      <c r="F422" s="187" t="s">
        <v>1029</v>
      </c>
      <c r="G422" s="188" t="s">
        <v>426</v>
      </c>
      <c r="H422" s="189">
        <v>100</v>
      </c>
      <c r="I422" s="190"/>
      <c r="J422" s="191">
        <f>ROUND(I422*H422,2)</f>
        <v>0</v>
      </c>
      <c r="K422" s="192"/>
      <c r="L422" s="43"/>
      <c r="M422" s="193" t="s">
        <v>19</v>
      </c>
      <c r="N422" s="194" t="s">
        <v>41</v>
      </c>
      <c r="O422" s="83"/>
      <c r="P422" s="195">
        <f>O422*H422</f>
        <v>0</v>
      </c>
      <c r="Q422" s="195">
        <v>0</v>
      </c>
      <c r="R422" s="195">
        <f>Q422*H422</f>
        <v>0</v>
      </c>
      <c r="S422" s="195">
        <v>0</v>
      </c>
      <c r="T422" s="196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197" t="s">
        <v>127</v>
      </c>
      <c r="AT422" s="197" t="s">
        <v>123</v>
      </c>
      <c r="AU422" s="197" t="s">
        <v>70</v>
      </c>
      <c r="AY422" s="16" t="s">
        <v>128</v>
      </c>
      <c r="BE422" s="198">
        <f>IF(N422="základní",J422,0)</f>
        <v>0</v>
      </c>
      <c r="BF422" s="198">
        <f>IF(N422="snížená",J422,0)</f>
        <v>0</v>
      </c>
      <c r="BG422" s="198">
        <f>IF(N422="zákl. přenesená",J422,0)</f>
        <v>0</v>
      </c>
      <c r="BH422" s="198">
        <f>IF(N422="sníž. přenesená",J422,0)</f>
        <v>0</v>
      </c>
      <c r="BI422" s="198">
        <f>IF(N422="nulová",J422,0)</f>
        <v>0</v>
      </c>
      <c r="BJ422" s="16" t="s">
        <v>14</v>
      </c>
      <c r="BK422" s="198">
        <f>ROUND(I422*H422,2)</f>
        <v>0</v>
      </c>
      <c r="BL422" s="16" t="s">
        <v>127</v>
      </c>
      <c r="BM422" s="197" t="s">
        <v>1030</v>
      </c>
    </row>
    <row r="423" s="2" customFormat="1">
      <c r="A423" s="37"/>
      <c r="B423" s="38"/>
      <c r="C423" s="39"/>
      <c r="D423" s="199" t="s">
        <v>157</v>
      </c>
      <c r="E423" s="39"/>
      <c r="F423" s="200" t="s">
        <v>926</v>
      </c>
      <c r="G423" s="39"/>
      <c r="H423" s="39"/>
      <c r="I423" s="201"/>
      <c r="J423" s="39"/>
      <c r="K423" s="39"/>
      <c r="L423" s="43"/>
      <c r="M423" s="202"/>
      <c r="N423" s="203"/>
      <c r="O423" s="83"/>
      <c r="P423" s="83"/>
      <c r="Q423" s="83"/>
      <c r="R423" s="83"/>
      <c r="S423" s="83"/>
      <c r="T423" s="84"/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T423" s="16" t="s">
        <v>157</v>
      </c>
      <c r="AU423" s="16" t="s">
        <v>70</v>
      </c>
    </row>
    <row r="424" s="2" customFormat="1" ht="62.7" customHeight="1">
      <c r="A424" s="37"/>
      <c r="B424" s="38"/>
      <c r="C424" s="185" t="s">
        <v>1031</v>
      </c>
      <c r="D424" s="185" t="s">
        <v>123</v>
      </c>
      <c r="E424" s="186" t="s">
        <v>1032</v>
      </c>
      <c r="F424" s="187" t="s">
        <v>1033</v>
      </c>
      <c r="G424" s="188" t="s">
        <v>426</v>
      </c>
      <c r="H424" s="189">
        <v>100</v>
      </c>
      <c r="I424" s="190"/>
      <c r="J424" s="191">
        <f>ROUND(I424*H424,2)</f>
        <v>0</v>
      </c>
      <c r="K424" s="192"/>
      <c r="L424" s="43"/>
      <c r="M424" s="193" t="s">
        <v>19</v>
      </c>
      <c r="N424" s="194" t="s">
        <v>41</v>
      </c>
      <c r="O424" s="83"/>
      <c r="P424" s="195">
        <f>O424*H424</f>
        <v>0</v>
      </c>
      <c r="Q424" s="195">
        <v>0</v>
      </c>
      <c r="R424" s="195">
        <f>Q424*H424</f>
        <v>0</v>
      </c>
      <c r="S424" s="195">
        <v>0</v>
      </c>
      <c r="T424" s="196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197" t="s">
        <v>127</v>
      </c>
      <c r="AT424" s="197" t="s">
        <v>123</v>
      </c>
      <c r="AU424" s="197" t="s">
        <v>70</v>
      </c>
      <c r="AY424" s="16" t="s">
        <v>128</v>
      </c>
      <c r="BE424" s="198">
        <f>IF(N424="základní",J424,0)</f>
        <v>0</v>
      </c>
      <c r="BF424" s="198">
        <f>IF(N424="snížená",J424,0)</f>
        <v>0</v>
      </c>
      <c r="BG424" s="198">
        <f>IF(N424="zákl. přenesená",J424,0)</f>
        <v>0</v>
      </c>
      <c r="BH424" s="198">
        <f>IF(N424="sníž. přenesená",J424,0)</f>
        <v>0</v>
      </c>
      <c r="BI424" s="198">
        <f>IF(N424="nulová",J424,0)</f>
        <v>0</v>
      </c>
      <c r="BJ424" s="16" t="s">
        <v>14</v>
      </c>
      <c r="BK424" s="198">
        <f>ROUND(I424*H424,2)</f>
        <v>0</v>
      </c>
      <c r="BL424" s="16" t="s">
        <v>127</v>
      </c>
      <c r="BM424" s="197" t="s">
        <v>1034</v>
      </c>
    </row>
    <row r="425" s="2" customFormat="1">
      <c r="A425" s="37"/>
      <c r="B425" s="38"/>
      <c r="C425" s="39"/>
      <c r="D425" s="199" t="s">
        <v>157</v>
      </c>
      <c r="E425" s="39"/>
      <c r="F425" s="200" t="s">
        <v>926</v>
      </c>
      <c r="G425" s="39"/>
      <c r="H425" s="39"/>
      <c r="I425" s="201"/>
      <c r="J425" s="39"/>
      <c r="K425" s="39"/>
      <c r="L425" s="43"/>
      <c r="M425" s="202"/>
      <c r="N425" s="203"/>
      <c r="O425" s="83"/>
      <c r="P425" s="83"/>
      <c r="Q425" s="83"/>
      <c r="R425" s="83"/>
      <c r="S425" s="83"/>
      <c r="T425" s="84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T425" s="16" t="s">
        <v>157</v>
      </c>
      <c r="AU425" s="16" t="s">
        <v>70</v>
      </c>
    </row>
    <row r="426" s="2" customFormat="1" ht="62.7" customHeight="1">
      <c r="A426" s="37"/>
      <c r="B426" s="38"/>
      <c r="C426" s="185" t="s">
        <v>1035</v>
      </c>
      <c r="D426" s="185" t="s">
        <v>123</v>
      </c>
      <c r="E426" s="186" t="s">
        <v>1036</v>
      </c>
      <c r="F426" s="187" t="s">
        <v>1037</v>
      </c>
      <c r="G426" s="188" t="s">
        <v>426</v>
      </c>
      <c r="H426" s="189">
        <v>100</v>
      </c>
      <c r="I426" s="190"/>
      <c r="J426" s="191">
        <f>ROUND(I426*H426,2)</f>
        <v>0</v>
      </c>
      <c r="K426" s="192"/>
      <c r="L426" s="43"/>
      <c r="M426" s="193" t="s">
        <v>19</v>
      </c>
      <c r="N426" s="194" t="s">
        <v>41</v>
      </c>
      <c r="O426" s="83"/>
      <c r="P426" s="195">
        <f>O426*H426</f>
        <v>0</v>
      </c>
      <c r="Q426" s="195">
        <v>0</v>
      </c>
      <c r="R426" s="195">
        <f>Q426*H426</f>
        <v>0</v>
      </c>
      <c r="S426" s="195">
        <v>0</v>
      </c>
      <c r="T426" s="196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197" t="s">
        <v>127</v>
      </c>
      <c r="AT426" s="197" t="s">
        <v>123</v>
      </c>
      <c r="AU426" s="197" t="s">
        <v>70</v>
      </c>
      <c r="AY426" s="16" t="s">
        <v>128</v>
      </c>
      <c r="BE426" s="198">
        <f>IF(N426="základní",J426,0)</f>
        <v>0</v>
      </c>
      <c r="BF426" s="198">
        <f>IF(N426="snížená",J426,0)</f>
        <v>0</v>
      </c>
      <c r="BG426" s="198">
        <f>IF(N426="zákl. přenesená",J426,0)</f>
        <v>0</v>
      </c>
      <c r="BH426" s="198">
        <f>IF(N426="sníž. přenesená",J426,0)</f>
        <v>0</v>
      </c>
      <c r="BI426" s="198">
        <f>IF(N426="nulová",J426,0)</f>
        <v>0</v>
      </c>
      <c r="BJ426" s="16" t="s">
        <v>14</v>
      </c>
      <c r="BK426" s="198">
        <f>ROUND(I426*H426,2)</f>
        <v>0</v>
      </c>
      <c r="BL426" s="16" t="s">
        <v>127</v>
      </c>
      <c r="BM426" s="197" t="s">
        <v>1038</v>
      </c>
    </row>
    <row r="427" s="2" customFormat="1">
      <c r="A427" s="37"/>
      <c r="B427" s="38"/>
      <c r="C427" s="39"/>
      <c r="D427" s="199" t="s">
        <v>157</v>
      </c>
      <c r="E427" s="39"/>
      <c r="F427" s="200" t="s">
        <v>926</v>
      </c>
      <c r="G427" s="39"/>
      <c r="H427" s="39"/>
      <c r="I427" s="201"/>
      <c r="J427" s="39"/>
      <c r="K427" s="39"/>
      <c r="L427" s="43"/>
      <c r="M427" s="202"/>
      <c r="N427" s="203"/>
      <c r="O427" s="83"/>
      <c r="P427" s="83"/>
      <c r="Q427" s="83"/>
      <c r="R427" s="83"/>
      <c r="S427" s="83"/>
      <c r="T427" s="84"/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T427" s="16" t="s">
        <v>157</v>
      </c>
      <c r="AU427" s="16" t="s">
        <v>70</v>
      </c>
    </row>
    <row r="428" s="2" customFormat="1" ht="62.7" customHeight="1">
      <c r="A428" s="37"/>
      <c r="B428" s="38"/>
      <c r="C428" s="185" t="s">
        <v>1039</v>
      </c>
      <c r="D428" s="185" t="s">
        <v>123</v>
      </c>
      <c r="E428" s="186" t="s">
        <v>1040</v>
      </c>
      <c r="F428" s="187" t="s">
        <v>1041</v>
      </c>
      <c r="G428" s="188" t="s">
        <v>426</v>
      </c>
      <c r="H428" s="189">
        <v>100</v>
      </c>
      <c r="I428" s="190"/>
      <c r="J428" s="191">
        <f>ROUND(I428*H428,2)</f>
        <v>0</v>
      </c>
      <c r="K428" s="192"/>
      <c r="L428" s="43"/>
      <c r="M428" s="193" t="s">
        <v>19</v>
      </c>
      <c r="N428" s="194" t="s">
        <v>41</v>
      </c>
      <c r="O428" s="83"/>
      <c r="P428" s="195">
        <f>O428*H428</f>
        <v>0</v>
      </c>
      <c r="Q428" s="195">
        <v>0</v>
      </c>
      <c r="R428" s="195">
        <f>Q428*H428</f>
        <v>0</v>
      </c>
      <c r="S428" s="195">
        <v>0</v>
      </c>
      <c r="T428" s="196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197" t="s">
        <v>127</v>
      </c>
      <c r="AT428" s="197" t="s">
        <v>123</v>
      </c>
      <c r="AU428" s="197" t="s">
        <v>70</v>
      </c>
      <c r="AY428" s="16" t="s">
        <v>128</v>
      </c>
      <c r="BE428" s="198">
        <f>IF(N428="základní",J428,0)</f>
        <v>0</v>
      </c>
      <c r="BF428" s="198">
        <f>IF(N428="snížená",J428,0)</f>
        <v>0</v>
      </c>
      <c r="BG428" s="198">
        <f>IF(N428="zákl. přenesená",J428,0)</f>
        <v>0</v>
      </c>
      <c r="BH428" s="198">
        <f>IF(N428="sníž. přenesená",J428,0)</f>
        <v>0</v>
      </c>
      <c r="BI428" s="198">
        <f>IF(N428="nulová",J428,0)</f>
        <v>0</v>
      </c>
      <c r="BJ428" s="16" t="s">
        <v>14</v>
      </c>
      <c r="BK428" s="198">
        <f>ROUND(I428*H428,2)</f>
        <v>0</v>
      </c>
      <c r="BL428" s="16" t="s">
        <v>127</v>
      </c>
      <c r="BM428" s="197" t="s">
        <v>1042</v>
      </c>
    </row>
    <row r="429" s="2" customFormat="1">
      <c r="A429" s="37"/>
      <c r="B429" s="38"/>
      <c r="C429" s="39"/>
      <c r="D429" s="199" t="s">
        <v>157</v>
      </c>
      <c r="E429" s="39"/>
      <c r="F429" s="200" t="s">
        <v>926</v>
      </c>
      <c r="G429" s="39"/>
      <c r="H429" s="39"/>
      <c r="I429" s="201"/>
      <c r="J429" s="39"/>
      <c r="K429" s="39"/>
      <c r="L429" s="43"/>
      <c r="M429" s="202"/>
      <c r="N429" s="203"/>
      <c r="O429" s="83"/>
      <c r="P429" s="83"/>
      <c r="Q429" s="83"/>
      <c r="R429" s="83"/>
      <c r="S429" s="83"/>
      <c r="T429" s="84"/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T429" s="16" t="s">
        <v>157</v>
      </c>
      <c r="AU429" s="16" t="s">
        <v>70</v>
      </c>
    </row>
    <row r="430" s="2" customFormat="1" ht="62.7" customHeight="1">
      <c r="A430" s="37"/>
      <c r="B430" s="38"/>
      <c r="C430" s="185" t="s">
        <v>1043</v>
      </c>
      <c r="D430" s="185" t="s">
        <v>123</v>
      </c>
      <c r="E430" s="186" t="s">
        <v>1044</v>
      </c>
      <c r="F430" s="187" t="s">
        <v>1045</v>
      </c>
      <c r="G430" s="188" t="s">
        <v>426</v>
      </c>
      <c r="H430" s="189">
        <v>100</v>
      </c>
      <c r="I430" s="190"/>
      <c r="J430" s="191">
        <f>ROUND(I430*H430,2)</f>
        <v>0</v>
      </c>
      <c r="K430" s="192"/>
      <c r="L430" s="43"/>
      <c r="M430" s="193" t="s">
        <v>19</v>
      </c>
      <c r="N430" s="194" t="s">
        <v>41</v>
      </c>
      <c r="O430" s="83"/>
      <c r="P430" s="195">
        <f>O430*H430</f>
        <v>0</v>
      </c>
      <c r="Q430" s="195">
        <v>0</v>
      </c>
      <c r="R430" s="195">
        <f>Q430*H430</f>
        <v>0</v>
      </c>
      <c r="S430" s="195">
        <v>0</v>
      </c>
      <c r="T430" s="196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197" t="s">
        <v>127</v>
      </c>
      <c r="AT430" s="197" t="s">
        <v>123</v>
      </c>
      <c r="AU430" s="197" t="s">
        <v>70</v>
      </c>
      <c r="AY430" s="16" t="s">
        <v>128</v>
      </c>
      <c r="BE430" s="198">
        <f>IF(N430="základní",J430,0)</f>
        <v>0</v>
      </c>
      <c r="BF430" s="198">
        <f>IF(N430="snížená",J430,0)</f>
        <v>0</v>
      </c>
      <c r="BG430" s="198">
        <f>IF(N430="zákl. přenesená",J430,0)</f>
        <v>0</v>
      </c>
      <c r="BH430" s="198">
        <f>IF(N430="sníž. přenesená",J430,0)</f>
        <v>0</v>
      </c>
      <c r="BI430" s="198">
        <f>IF(N430="nulová",J430,0)</f>
        <v>0</v>
      </c>
      <c r="BJ430" s="16" t="s">
        <v>14</v>
      </c>
      <c r="BK430" s="198">
        <f>ROUND(I430*H430,2)</f>
        <v>0</v>
      </c>
      <c r="BL430" s="16" t="s">
        <v>127</v>
      </c>
      <c r="BM430" s="197" t="s">
        <v>1046</v>
      </c>
    </row>
    <row r="431" s="2" customFormat="1">
      <c r="A431" s="37"/>
      <c r="B431" s="38"/>
      <c r="C431" s="39"/>
      <c r="D431" s="199" t="s">
        <v>157</v>
      </c>
      <c r="E431" s="39"/>
      <c r="F431" s="200" t="s">
        <v>926</v>
      </c>
      <c r="G431" s="39"/>
      <c r="H431" s="39"/>
      <c r="I431" s="201"/>
      <c r="J431" s="39"/>
      <c r="K431" s="39"/>
      <c r="L431" s="43"/>
      <c r="M431" s="202"/>
      <c r="N431" s="203"/>
      <c r="O431" s="83"/>
      <c r="P431" s="83"/>
      <c r="Q431" s="83"/>
      <c r="R431" s="83"/>
      <c r="S431" s="83"/>
      <c r="T431" s="84"/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T431" s="16" t="s">
        <v>157</v>
      </c>
      <c r="AU431" s="16" t="s">
        <v>70</v>
      </c>
    </row>
    <row r="432" s="2" customFormat="1" ht="62.7" customHeight="1">
      <c r="A432" s="37"/>
      <c r="B432" s="38"/>
      <c r="C432" s="185" t="s">
        <v>1047</v>
      </c>
      <c r="D432" s="185" t="s">
        <v>123</v>
      </c>
      <c r="E432" s="186" t="s">
        <v>1048</v>
      </c>
      <c r="F432" s="187" t="s">
        <v>1049</v>
      </c>
      <c r="G432" s="188" t="s">
        <v>426</v>
      </c>
      <c r="H432" s="189">
        <v>100</v>
      </c>
      <c r="I432" s="190"/>
      <c r="J432" s="191">
        <f>ROUND(I432*H432,2)</f>
        <v>0</v>
      </c>
      <c r="K432" s="192"/>
      <c r="L432" s="43"/>
      <c r="M432" s="193" t="s">
        <v>19</v>
      </c>
      <c r="N432" s="194" t="s">
        <v>41</v>
      </c>
      <c r="O432" s="83"/>
      <c r="P432" s="195">
        <f>O432*H432</f>
        <v>0</v>
      </c>
      <c r="Q432" s="195">
        <v>0</v>
      </c>
      <c r="R432" s="195">
        <f>Q432*H432</f>
        <v>0</v>
      </c>
      <c r="S432" s="195">
        <v>0</v>
      </c>
      <c r="T432" s="196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197" t="s">
        <v>127</v>
      </c>
      <c r="AT432" s="197" t="s">
        <v>123</v>
      </c>
      <c r="AU432" s="197" t="s">
        <v>70</v>
      </c>
      <c r="AY432" s="16" t="s">
        <v>128</v>
      </c>
      <c r="BE432" s="198">
        <f>IF(N432="základní",J432,0)</f>
        <v>0</v>
      </c>
      <c r="BF432" s="198">
        <f>IF(N432="snížená",J432,0)</f>
        <v>0</v>
      </c>
      <c r="BG432" s="198">
        <f>IF(N432="zákl. přenesená",J432,0)</f>
        <v>0</v>
      </c>
      <c r="BH432" s="198">
        <f>IF(N432="sníž. přenesená",J432,0)</f>
        <v>0</v>
      </c>
      <c r="BI432" s="198">
        <f>IF(N432="nulová",J432,0)</f>
        <v>0</v>
      </c>
      <c r="BJ432" s="16" t="s">
        <v>14</v>
      </c>
      <c r="BK432" s="198">
        <f>ROUND(I432*H432,2)</f>
        <v>0</v>
      </c>
      <c r="BL432" s="16" t="s">
        <v>127</v>
      </c>
      <c r="BM432" s="197" t="s">
        <v>1050</v>
      </c>
    </row>
    <row r="433" s="2" customFormat="1">
      <c r="A433" s="37"/>
      <c r="B433" s="38"/>
      <c r="C433" s="39"/>
      <c r="D433" s="199" t="s">
        <v>157</v>
      </c>
      <c r="E433" s="39"/>
      <c r="F433" s="200" t="s">
        <v>926</v>
      </c>
      <c r="G433" s="39"/>
      <c r="H433" s="39"/>
      <c r="I433" s="201"/>
      <c r="J433" s="39"/>
      <c r="K433" s="39"/>
      <c r="L433" s="43"/>
      <c r="M433" s="202"/>
      <c r="N433" s="203"/>
      <c r="O433" s="83"/>
      <c r="P433" s="83"/>
      <c r="Q433" s="83"/>
      <c r="R433" s="83"/>
      <c r="S433" s="83"/>
      <c r="T433" s="84"/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T433" s="16" t="s">
        <v>157</v>
      </c>
      <c r="AU433" s="16" t="s">
        <v>70</v>
      </c>
    </row>
    <row r="434" s="2" customFormat="1" ht="62.7" customHeight="1">
      <c r="A434" s="37"/>
      <c r="B434" s="38"/>
      <c r="C434" s="185" t="s">
        <v>1051</v>
      </c>
      <c r="D434" s="185" t="s">
        <v>123</v>
      </c>
      <c r="E434" s="186" t="s">
        <v>1052</v>
      </c>
      <c r="F434" s="187" t="s">
        <v>1053</v>
      </c>
      <c r="G434" s="188" t="s">
        <v>426</v>
      </c>
      <c r="H434" s="189">
        <v>100</v>
      </c>
      <c r="I434" s="190"/>
      <c r="J434" s="191">
        <f>ROUND(I434*H434,2)</f>
        <v>0</v>
      </c>
      <c r="K434" s="192"/>
      <c r="L434" s="43"/>
      <c r="M434" s="193" t="s">
        <v>19</v>
      </c>
      <c r="N434" s="194" t="s">
        <v>41</v>
      </c>
      <c r="O434" s="83"/>
      <c r="P434" s="195">
        <f>O434*H434</f>
        <v>0</v>
      </c>
      <c r="Q434" s="195">
        <v>0</v>
      </c>
      <c r="R434" s="195">
        <f>Q434*H434</f>
        <v>0</v>
      </c>
      <c r="S434" s="195">
        <v>0</v>
      </c>
      <c r="T434" s="196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197" t="s">
        <v>127</v>
      </c>
      <c r="AT434" s="197" t="s">
        <v>123</v>
      </c>
      <c r="AU434" s="197" t="s">
        <v>70</v>
      </c>
      <c r="AY434" s="16" t="s">
        <v>128</v>
      </c>
      <c r="BE434" s="198">
        <f>IF(N434="základní",J434,0)</f>
        <v>0</v>
      </c>
      <c r="BF434" s="198">
        <f>IF(N434="snížená",J434,0)</f>
        <v>0</v>
      </c>
      <c r="BG434" s="198">
        <f>IF(N434="zákl. přenesená",J434,0)</f>
        <v>0</v>
      </c>
      <c r="BH434" s="198">
        <f>IF(N434="sníž. přenesená",J434,0)</f>
        <v>0</v>
      </c>
      <c r="BI434" s="198">
        <f>IF(N434="nulová",J434,0)</f>
        <v>0</v>
      </c>
      <c r="BJ434" s="16" t="s">
        <v>14</v>
      </c>
      <c r="BK434" s="198">
        <f>ROUND(I434*H434,2)</f>
        <v>0</v>
      </c>
      <c r="BL434" s="16" t="s">
        <v>127</v>
      </c>
      <c r="BM434" s="197" t="s">
        <v>1054</v>
      </c>
    </row>
    <row r="435" s="2" customFormat="1">
      <c r="A435" s="37"/>
      <c r="B435" s="38"/>
      <c r="C435" s="39"/>
      <c r="D435" s="199" t="s">
        <v>157</v>
      </c>
      <c r="E435" s="39"/>
      <c r="F435" s="200" t="s">
        <v>926</v>
      </c>
      <c r="G435" s="39"/>
      <c r="H435" s="39"/>
      <c r="I435" s="201"/>
      <c r="J435" s="39"/>
      <c r="K435" s="39"/>
      <c r="L435" s="43"/>
      <c r="M435" s="202"/>
      <c r="N435" s="203"/>
      <c r="O435" s="83"/>
      <c r="P435" s="83"/>
      <c r="Q435" s="83"/>
      <c r="R435" s="83"/>
      <c r="S435" s="83"/>
      <c r="T435" s="84"/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T435" s="16" t="s">
        <v>157</v>
      </c>
      <c r="AU435" s="16" t="s">
        <v>70</v>
      </c>
    </row>
    <row r="436" s="2" customFormat="1" ht="62.7" customHeight="1">
      <c r="A436" s="37"/>
      <c r="B436" s="38"/>
      <c r="C436" s="185" t="s">
        <v>1055</v>
      </c>
      <c r="D436" s="185" t="s">
        <v>123</v>
      </c>
      <c r="E436" s="186" t="s">
        <v>1056</v>
      </c>
      <c r="F436" s="187" t="s">
        <v>1057</v>
      </c>
      <c r="G436" s="188" t="s">
        <v>426</v>
      </c>
      <c r="H436" s="189">
        <v>100</v>
      </c>
      <c r="I436" s="190"/>
      <c r="J436" s="191">
        <f>ROUND(I436*H436,2)</f>
        <v>0</v>
      </c>
      <c r="K436" s="192"/>
      <c r="L436" s="43"/>
      <c r="M436" s="193" t="s">
        <v>19</v>
      </c>
      <c r="N436" s="194" t="s">
        <v>41</v>
      </c>
      <c r="O436" s="83"/>
      <c r="P436" s="195">
        <f>O436*H436</f>
        <v>0</v>
      </c>
      <c r="Q436" s="195">
        <v>0</v>
      </c>
      <c r="R436" s="195">
        <f>Q436*H436</f>
        <v>0</v>
      </c>
      <c r="S436" s="195">
        <v>0</v>
      </c>
      <c r="T436" s="196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197" t="s">
        <v>127</v>
      </c>
      <c r="AT436" s="197" t="s">
        <v>123</v>
      </c>
      <c r="AU436" s="197" t="s">
        <v>70</v>
      </c>
      <c r="AY436" s="16" t="s">
        <v>128</v>
      </c>
      <c r="BE436" s="198">
        <f>IF(N436="základní",J436,0)</f>
        <v>0</v>
      </c>
      <c r="BF436" s="198">
        <f>IF(N436="snížená",J436,0)</f>
        <v>0</v>
      </c>
      <c r="BG436" s="198">
        <f>IF(N436="zákl. přenesená",J436,0)</f>
        <v>0</v>
      </c>
      <c r="BH436" s="198">
        <f>IF(N436="sníž. přenesená",J436,0)</f>
        <v>0</v>
      </c>
      <c r="BI436" s="198">
        <f>IF(N436="nulová",J436,0)</f>
        <v>0</v>
      </c>
      <c r="BJ436" s="16" t="s">
        <v>14</v>
      </c>
      <c r="BK436" s="198">
        <f>ROUND(I436*H436,2)</f>
        <v>0</v>
      </c>
      <c r="BL436" s="16" t="s">
        <v>127</v>
      </c>
      <c r="BM436" s="197" t="s">
        <v>1058</v>
      </c>
    </row>
    <row r="437" s="2" customFormat="1">
      <c r="A437" s="37"/>
      <c r="B437" s="38"/>
      <c r="C437" s="39"/>
      <c r="D437" s="199" t="s">
        <v>157</v>
      </c>
      <c r="E437" s="39"/>
      <c r="F437" s="200" t="s">
        <v>926</v>
      </c>
      <c r="G437" s="39"/>
      <c r="H437" s="39"/>
      <c r="I437" s="201"/>
      <c r="J437" s="39"/>
      <c r="K437" s="39"/>
      <c r="L437" s="43"/>
      <c r="M437" s="202"/>
      <c r="N437" s="203"/>
      <c r="O437" s="83"/>
      <c r="P437" s="83"/>
      <c r="Q437" s="83"/>
      <c r="R437" s="83"/>
      <c r="S437" s="83"/>
      <c r="T437" s="84"/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T437" s="16" t="s">
        <v>157</v>
      </c>
      <c r="AU437" s="16" t="s">
        <v>70</v>
      </c>
    </row>
    <row r="438" s="2" customFormat="1" ht="55.5" customHeight="1">
      <c r="A438" s="37"/>
      <c r="B438" s="38"/>
      <c r="C438" s="185" t="s">
        <v>1059</v>
      </c>
      <c r="D438" s="185" t="s">
        <v>123</v>
      </c>
      <c r="E438" s="186" t="s">
        <v>1060</v>
      </c>
      <c r="F438" s="187" t="s">
        <v>1061</v>
      </c>
      <c r="G438" s="188" t="s">
        <v>426</v>
      </c>
      <c r="H438" s="189">
        <v>100</v>
      </c>
      <c r="I438" s="190"/>
      <c r="J438" s="191">
        <f>ROUND(I438*H438,2)</f>
        <v>0</v>
      </c>
      <c r="K438" s="192"/>
      <c r="L438" s="43"/>
      <c r="M438" s="193" t="s">
        <v>19</v>
      </c>
      <c r="N438" s="194" t="s">
        <v>41</v>
      </c>
      <c r="O438" s="83"/>
      <c r="P438" s="195">
        <f>O438*H438</f>
        <v>0</v>
      </c>
      <c r="Q438" s="195">
        <v>0</v>
      </c>
      <c r="R438" s="195">
        <f>Q438*H438</f>
        <v>0</v>
      </c>
      <c r="S438" s="195">
        <v>0</v>
      </c>
      <c r="T438" s="196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197" t="s">
        <v>127</v>
      </c>
      <c r="AT438" s="197" t="s">
        <v>123</v>
      </c>
      <c r="AU438" s="197" t="s">
        <v>70</v>
      </c>
      <c r="AY438" s="16" t="s">
        <v>128</v>
      </c>
      <c r="BE438" s="198">
        <f>IF(N438="základní",J438,0)</f>
        <v>0</v>
      </c>
      <c r="BF438" s="198">
        <f>IF(N438="snížená",J438,0)</f>
        <v>0</v>
      </c>
      <c r="BG438" s="198">
        <f>IF(N438="zákl. přenesená",J438,0)</f>
        <v>0</v>
      </c>
      <c r="BH438" s="198">
        <f>IF(N438="sníž. přenesená",J438,0)</f>
        <v>0</v>
      </c>
      <c r="BI438" s="198">
        <f>IF(N438="nulová",J438,0)</f>
        <v>0</v>
      </c>
      <c r="BJ438" s="16" t="s">
        <v>14</v>
      </c>
      <c r="BK438" s="198">
        <f>ROUND(I438*H438,2)</f>
        <v>0</v>
      </c>
      <c r="BL438" s="16" t="s">
        <v>127</v>
      </c>
      <c r="BM438" s="197" t="s">
        <v>1062</v>
      </c>
    </row>
    <row r="439" s="2" customFormat="1">
      <c r="A439" s="37"/>
      <c r="B439" s="38"/>
      <c r="C439" s="39"/>
      <c r="D439" s="199" t="s">
        <v>157</v>
      </c>
      <c r="E439" s="39"/>
      <c r="F439" s="200" t="s">
        <v>926</v>
      </c>
      <c r="G439" s="39"/>
      <c r="H439" s="39"/>
      <c r="I439" s="201"/>
      <c r="J439" s="39"/>
      <c r="K439" s="39"/>
      <c r="L439" s="43"/>
      <c r="M439" s="202"/>
      <c r="N439" s="203"/>
      <c r="O439" s="83"/>
      <c r="P439" s="83"/>
      <c r="Q439" s="83"/>
      <c r="R439" s="83"/>
      <c r="S439" s="83"/>
      <c r="T439" s="84"/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T439" s="16" t="s">
        <v>157</v>
      </c>
      <c r="AU439" s="16" t="s">
        <v>70</v>
      </c>
    </row>
    <row r="440" s="2" customFormat="1" ht="55.5" customHeight="1">
      <c r="A440" s="37"/>
      <c r="B440" s="38"/>
      <c r="C440" s="185" t="s">
        <v>1063</v>
      </c>
      <c r="D440" s="185" t="s">
        <v>123</v>
      </c>
      <c r="E440" s="186" t="s">
        <v>1064</v>
      </c>
      <c r="F440" s="187" t="s">
        <v>1065</v>
      </c>
      <c r="G440" s="188" t="s">
        <v>426</v>
      </c>
      <c r="H440" s="189">
        <v>100</v>
      </c>
      <c r="I440" s="190"/>
      <c r="J440" s="191">
        <f>ROUND(I440*H440,2)</f>
        <v>0</v>
      </c>
      <c r="K440" s="192"/>
      <c r="L440" s="43"/>
      <c r="M440" s="193" t="s">
        <v>19</v>
      </c>
      <c r="N440" s="194" t="s">
        <v>41</v>
      </c>
      <c r="O440" s="83"/>
      <c r="P440" s="195">
        <f>O440*H440</f>
        <v>0</v>
      </c>
      <c r="Q440" s="195">
        <v>0</v>
      </c>
      <c r="R440" s="195">
        <f>Q440*H440</f>
        <v>0</v>
      </c>
      <c r="S440" s="195">
        <v>0</v>
      </c>
      <c r="T440" s="196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197" t="s">
        <v>127</v>
      </c>
      <c r="AT440" s="197" t="s">
        <v>123</v>
      </c>
      <c r="AU440" s="197" t="s">
        <v>70</v>
      </c>
      <c r="AY440" s="16" t="s">
        <v>128</v>
      </c>
      <c r="BE440" s="198">
        <f>IF(N440="základní",J440,0)</f>
        <v>0</v>
      </c>
      <c r="BF440" s="198">
        <f>IF(N440="snížená",J440,0)</f>
        <v>0</v>
      </c>
      <c r="BG440" s="198">
        <f>IF(N440="zákl. přenesená",J440,0)</f>
        <v>0</v>
      </c>
      <c r="BH440" s="198">
        <f>IF(N440="sníž. přenesená",J440,0)</f>
        <v>0</v>
      </c>
      <c r="BI440" s="198">
        <f>IF(N440="nulová",J440,0)</f>
        <v>0</v>
      </c>
      <c r="BJ440" s="16" t="s">
        <v>14</v>
      </c>
      <c r="BK440" s="198">
        <f>ROUND(I440*H440,2)</f>
        <v>0</v>
      </c>
      <c r="BL440" s="16" t="s">
        <v>127</v>
      </c>
      <c r="BM440" s="197" t="s">
        <v>1066</v>
      </c>
    </row>
    <row r="441" s="2" customFormat="1">
      <c r="A441" s="37"/>
      <c r="B441" s="38"/>
      <c r="C441" s="39"/>
      <c r="D441" s="199" t="s">
        <v>157</v>
      </c>
      <c r="E441" s="39"/>
      <c r="F441" s="200" t="s">
        <v>926</v>
      </c>
      <c r="G441" s="39"/>
      <c r="H441" s="39"/>
      <c r="I441" s="201"/>
      <c r="J441" s="39"/>
      <c r="K441" s="39"/>
      <c r="L441" s="43"/>
      <c r="M441" s="202"/>
      <c r="N441" s="203"/>
      <c r="O441" s="83"/>
      <c r="P441" s="83"/>
      <c r="Q441" s="83"/>
      <c r="R441" s="83"/>
      <c r="S441" s="83"/>
      <c r="T441" s="84"/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T441" s="16" t="s">
        <v>157</v>
      </c>
      <c r="AU441" s="16" t="s">
        <v>70</v>
      </c>
    </row>
    <row r="442" s="2" customFormat="1" ht="55.5" customHeight="1">
      <c r="A442" s="37"/>
      <c r="B442" s="38"/>
      <c r="C442" s="185" t="s">
        <v>1067</v>
      </c>
      <c r="D442" s="185" t="s">
        <v>123</v>
      </c>
      <c r="E442" s="186" t="s">
        <v>1068</v>
      </c>
      <c r="F442" s="187" t="s">
        <v>1069</v>
      </c>
      <c r="G442" s="188" t="s">
        <v>426</v>
      </c>
      <c r="H442" s="189">
        <v>300</v>
      </c>
      <c r="I442" s="190"/>
      <c r="J442" s="191">
        <f>ROUND(I442*H442,2)</f>
        <v>0</v>
      </c>
      <c r="K442" s="192"/>
      <c r="L442" s="43"/>
      <c r="M442" s="193" t="s">
        <v>19</v>
      </c>
      <c r="N442" s="194" t="s">
        <v>41</v>
      </c>
      <c r="O442" s="83"/>
      <c r="P442" s="195">
        <f>O442*H442</f>
        <v>0</v>
      </c>
      <c r="Q442" s="195">
        <v>0</v>
      </c>
      <c r="R442" s="195">
        <f>Q442*H442</f>
        <v>0</v>
      </c>
      <c r="S442" s="195">
        <v>0</v>
      </c>
      <c r="T442" s="196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197" t="s">
        <v>127</v>
      </c>
      <c r="AT442" s="197" t="s">
        <v>123</v>
      </c>
      <c r="AU442" s="197" t="s">
        <v>70</v>
      </c>
      <c r="AY442" s="16" t="s">
        <v>128</v>
      </c>
      <c r="BE442" s="198">
        <f>IF(N442="základní",J442,0)</f>
        <v>0</v>
      </c>
      <c r="BF442" s="198">
        <f>IF(N442="snížená",J442,0)</f>
        <v>0</v>
      </c>
      <c r="BG442" s="198">
        <f>IF(N442="zákl. přenesená",J442,0)</f>
        <v>0</v>
      </c>
      <c r="BH442" s="198">
        <f>IF(N442="sníž. přenesená",J442,0)</f>
        <v>0</v>
      </c>
      <c r="BI442" s="198">
        <f>IF(N442="nulová",J442,0)</f>
        <v>0</v>
      </c>
      <c r="BJ442" s="16" t="s">
        <v>14</v>
      </c>
      <c r="BK442" s="198">
        <f>ROUND(I442*H442,2)</f>
        <v>0</v>
      </c>
      <c r="BL442" s="16" t="s">
        <v>127</v>
      </c>
      <c r="BM442" s="197" t="s">
        <v>1070</v>
      </c>
    </row>
    <row r="443" s="2" customFormat="1">
      <c r="A443" s="37"/>
      <c r="B443" s="38"/>
      <c r="C443" s="39"/>
      <c r="D443" s="199" t="s">
        <v>157</v>
      </c>
      <c r="E443" s="39"/>
      <c r="F443" s="200" t="s">
        <v>926</v>
      </c>
      <c r="G443" s="39"/>
      <c r="H443" s="39"/>
      <c r="I443" s="201"/>
      <c r="J443" s="39"/>
      <c r="K443" s="39"/>
      <c r="L443" s="43"/>
      <c r="M443" s="202"/>
      <c r="N443" s="203"/>
      <c r="O443" s="83"/>
      <c r="P443" s="83"/>
      <c r="Q443" s="83"/>
      <c r="R443" s="83"/>
      <c r="S443" s="83"/>
      <c r="T443" s="84"/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T443" s="16" t="s">
        <v>157</v>
      </c>
      <c r="AU443" s="16" t="s">
        <v>70</v>
      </c>
    </row>
    <row r="444" s="2" customFormat="1" ht="55.5" customHeight="1">
      <c r="A444" s="37"/>
      <c r="B444" s="38"/>
      <c r="C444" s="185" t="s">
        <v>1071</v>
      </c>
      <c r="D444" s="185" t="s">
        <v>123</v>
      </c>
      <c r="E444" s="186" t="s">
        <v>1072</v>
      </c>
      <c r="F444" s="187" t="s">
        <v>1073</v>
      </c>
      <c r="G444" s="188" t="s">
        <v>426</v>
      </c>
      <c r="H444" s="189">
        <v>300</v>
      </c>
      <c r="I444" s="190"/>
      <c r="J444" s="191">
        <f>ROUND(I444*H444,2)</f>
        <v>0</v>
      </c>
      <c r="K444" s="192"/>
      <c r="L444" s="43"/>
      <c r="M444" s="193" t="s">
        <v>19</v>
      </c>
      <c r="N444" s="194" t="s">
        <v>41</v>
      </c>
      <c r="O444" s="83"/>
      <c r="P444" s="195">
        <f>O444*H444</f>
        <v>0</v>
      </c>
      <c r="Q444" s="195">
        <v>0</v>
      </c>
      <c r="R444" s="195">
        <f>Q444*H444</f>
        <v>0</v>
      </c>
      <c r="S444" s="195">
        <v>0</v>
      </c>
      <c r="T444" s="196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197" t="s">
        <v>127</v>
      </c>
      <c r="AT444" s="197" t="s">
        <v>123</v>
      </c>
      <c r="AU444" s="197" t="s">
        <v>70</v>
      </c>
      <c r="AY444" s="16" t="s">
        <v>128</v>
      </c>
      <c r="BE444" s="198">
        <f>IF(N444="základní",J444,0)</f>
        <v>0</v>
      </c>
      <c r="BF444" s="198">
        <f>IF(N444="snížená",J444,0)</f>
        <v>0</v>
      </c>
      <c r="BG444" s="198">
        <f>IF(N444="zákl. přenesená",J444,0)</f>
        <v>0</v>
      </c>
      <c r="BH444" s="198">
        <f>IF(N444="sníž. přenesená",J444,0)</f>
        <v>0</v>
      </c>
      <c r="BI444" s="198">
        <f>IF(N444="nulová",J444,0)</f>
        <v>0</v>
      </c>
      <c r="BJ444" s="16" t="s">
        <v>14</v>
      </c>
      <c r="BK444" s="198">
        <f>ROUND(I444*H444,2)</f>
        <v>0</v>
      </c>
      <c r="BL444" s="16" t="s">
        <v>127</v>
      </c>
      <c r="BM444" s="197" t="s">
        <v>1074</v>
      </c>
    </row>
    <row r="445" s="2" customFormat="1">
      <c r="A445" s="37"/>
      <c r="B445" s="38"/>
      <c r="C445" s="39"/>
      <c r="D445" s="199" t="s">
        <v>157</v>
      </c>
      <c r="E445" s="39"/>
      <c r="F445" s="200" t="s">
        <v>926</v>
      </c>
      <c r="G445" s="39"/>
      <c r="H445" s="39"/>
      <c r="I445" s="201"/>
      <c r="J445" s="39"/>
      <c r="K445" s="39"/>
      <c r="L445" s="43"/>
      <c r="M445" s="202"/>
      <c r="N445" s="203"/>
      <c r="O445" s="83"/>
      <c r="P445" s="83"/>
      <c r="Q445" s="83"/>
      <c r="R445" s="83"/>
      <c r="S445" s="83"/>
      <c r="T445" s="84"/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T445" s="16" t="s">
        <v>157</v>
      </c>
      <c r="AU445" s="16" t="s">
        <v>70</v>
      </c>
    </row>
    <row r="446" s="2" customFormat="1" ht="55.5" customHeight="1">
      <c r="A446" s="37"/>
      <c r="B446" s="38"/>
      <c r="C446" s="185" t="s">
        <v>1075</v>
      </c>
      <c r="D446" s="185" t="s">
        <v>123</v>
      </c>
      <c r="E446" s="186" t="s">
        <v>1076</v>
      </c>
      <c r="F446" s="187" t="s">
        <v>1077</v>
      </c>
      <c r="G446" s="188" t="s">
        <v>426</v>
      </c>
      <c r="H446" s="189">
        <v>300</v>
      </c>
      <c r="I446" s="190"/>
      <c r="J446" s="191">
        <f>ROUND(I446*H446,2)</f>
        <v>0</v>
      </c>
      <c r="K446" s="192"/>
      <c r="L446" s="43"/>
      <c r="M446" s="193" t="s">
        <v>19</v>
      </c>
      <c r="N446" s="194" t="s">
        <v>41</v>
      </c>
      <c r="O446" s="83"/>
      <c r="P446" s="195">
        <f>O446*H446</f>
        <v>0</v>
      </c>
      <c r="Q446" s="195">
        <v>0</v>
      </c>
      <c r="R446" s="195">
        <f>Q446*H446</f>
        <v>0</v>
      </c>
      <c r="S446" s="195">
        <v>0</v>
      </c>
      <c r="T446" s="196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197" t="s">
        <v>127</v>
      </c>
      <c r="AT446" s="197" t="s">
        <v>123</v>
      </c>
      <c r="AU446" s="197" t="s">
        <v>70</v>
      </c>
      <c r="AY446" s="16" t="s">
        <v>128</v>
      </c>
      <c r="BE446" s="198">
        <f>IF(N446="základní",J446,0)</f>
        <v>0</v>
      </c>
      <c r="BF446" s="198">
        <f>IF(N446="snížená",J446,0)</f>
        <v>0</v>
      </c>
      <c r="BG446" s="198">
        <f>IF(N446="zákl. přenesená",J446,0)</f>
        <v>0</v>
      </c>
      <c r="BH446" s="198">
        <f>IF(N446="sníž. přenesená",J446,0)</f>
        <v>0</v>
      </c>
      <c r="BI446" s="198">
        <f>IF(N446="nulová",J446,0)</f>
        <v>0</v>
      </c>
      <c r="BJ446" s="16" t="s">
        <v>14</v>
      </c>
      <c r="BK446" s="198">
        <f>ROUND(I446*H446,2)</f>
        <v>0</v>
      </c>
      <c r="BL446" s="16" t="s">
        <v>127</v>
      </c>
      <c r="BM446" s="197" t="s">
        <v>1078</v>
      </c>
    </row>
    <row r="447" s="2" customFormat="1">
      <c r="A447" s="37"/>
      <c r="B447" s="38"/>
      <c r="C447" s="39"/>
      <c r="D447" s="199" t="s">
        <v>157</v>
      </c>
      <c r="E447" s="39"/>
      <c r="F447" s="200" t="s">
        <v>926</v>
      </c>
      <c r="G447" s="39"/>
      <c r="H447" s="39"/>
      <c r="I447" s="201"/>
      <c r="J447" s="39"/>
      <c r="K447" s="39"/>
      <c r="L447" s="43"/>
      <c r="M447" s="202"/>
      <c r="N447" s="203"/>
      <c r="O447" s="83"/>
      <c r="P447" s="83"/>
      <c r="Q447" s="83"/>
      <c r="R447" s="83"/>
      <c r="S447" s="83"/>
      <c r="T447" s="84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T447" s="16" t="s">
        <v>157</v>
      </c>
      <c r="AU447" s="16" t="s">
        <v>70</v>
      </c>
    </row>
    <row r="448" s="2" customFormat="1" ht="55.5" customHeight="1">
      <c r="A448" s="37"/>
      <c r="B448" s="38"/>
      <c r="C448" s="185" t="s">
        <v>1079</v>
      </c>
      <c r="D448" s="185" t="s">
        <v>123</v>
      </c>
      <c r="E448" s="186" t="s">
        <v>1080</v>
      </c>
      <c r="F448" s="187" t="s">
        <v>1081</v>
      </c>
      <c r="G448" s="188" t="s">
        <v>426</v>
      </c>
      <c r="H448" s="189">
        <v>300</v>
      </c>
      <c r="I448" s="190"/>
      <c r="J448" s="191">
        <f>ROUND(I448*H448,2)</f>
        <v>0</v>
      </c>
      <c r="K448" s="192"/>
      <c r="L448" s="43"/>
      <c r="M448" s="193" t="s">
        <v>19</v>
      </c>
      <c r="N448" s="194" t="s">
        <v>41</v>
      </c>
      <c r="O448" s="83"/>
      <c r="P448" s="195">
        <f>O448*H448</f>
        <v>0</v>
      </c>
      <c r="Q448" s="195">
        <v>0</v>
      </c>
      <c r="R448" s="195">
        <f>Q448*H448</f>
        <v>0</v>
      </c>
      <c r="S448" s="195">
        <v>0</v>
      </c>
      <c r="T448" s="196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197" t="s">
        <v>127</v>
      </c>
      <c r="AT448" s="197" t="s">
        <v>123</v>
      </c>
      <c r="AU448" s="197" t="s">
        <v>70</v>
      </c>
      <c r="AY448" s="16" t="s">
        <v>128</v>
      </c>
      <c r="BE448" s="198">
        <f>IF(N448="základní",J448,0)</f>
        <v>0</v>
      </c>
      <c r="BF448" s="198">
        <f>IF(N448="snížená",J448,0)</f>
        <v>0</v>
      </c>
      <c r="BG448" s="198">
        <f>IF(N448="zákl. přenesená",J448,0)</f>
        <v>0</v>
      </c>
      <c r="BH448" s="198">
        <f>IF(N448="sníž. přenesená",J448,0)</f>
        <v>0</v>
      </c>
      <c r="BI448" s="198">
        <f>IF(N448="nulová",J448,0)</f>
        <v>0</v>
      </c>
      <c r="BJ448" s="16" t="s">
        <v>14</v>
      </c>
      <c r="BK448" s="198">
        <f>ROUND(I448*H448,2)</f>
        <v>0</v>
      </c>
      <c r="BL448" s="16" t="s">
        <v>127</v>
      </c>
      <c r="BM448" s="197" t="s">
        <v>1082</v>
      </c>
    </row>
    <row r="449" s="2" customFormat="1">
      <c r="A449" s="37"/>
      <c r="B449" s="38"/>
      <c r="C449" s="39"/>
      <c r="D449" s="199" t="s">
        <v>157</v>
      </c>
      <c r="E449" s="39"/>
      <c r="F449" s="200" t="s">
        <v>926</v>
      </c>
      <c r="G449" s="39"/>
      <c r="H449" s="39"/>
      <c r="I449" s="201"/>
      <c r="J449" s="39"/>
      <c r="K449" s="39"/>
      <c r="L449" s="43"/>
      <c r="M449" s="202"/>
      <c r="N449" s="203"/>
      <c r="O449" s="83"/>
      <c r="P449" s="83"/>
      <c r="Q449" s="83"/>
      <c r="R449" s="83"/>
      <c r="S449" s="83"/>
      <c r="T449" s="84"/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T449" s="16" t="s">
        <v>157</v>
      </c>
      <c r="AU449" s="16" t="s">
        <v>70</v>
      </c>
    </row>
    <row r="450" s="2" customFormat="1" ht="55.5" customHeight="1">
      <c r="A450" s="37"/>
      <c r="B450" s="38"/>
      <c r="C450" s="185" t="s">
        <v>1083</v>
      </c>
      <c r="D450" s="185" t="s">
        <v>123</v>
      </c>
      <c r="E450" s="186" t="s">
        <v>1084</v>
      </c>
      <c r="F450" s="187" t="s">
        <v>1085</v>
      </c>
      <c r="G450" s="188" t="s">
        <v>426</v>
      </c>
      <c r="H450" s="189">
        <v>100</v>
      </c>
      <c r="I450" s="190"/>
      <c r="J450" s="191">
        <f>ROUND(I450*H450,2)</f>
        <v>0</v>
      </c>
      <c r="K450" s="192"/>
      <c r="L450" s="43"/>
      <c r="M450" s="193" t="s">
        <v>19</v>
      </c>
      <c r="N450" s="194" t="s">
        <v>41</v>
      </c>
      <c r="O450" s="83"/>
      <c r="P450" s="195">
        <f>O450*H450</f>
        <v>0</v>
      </c>
      <c r="Q450" s="195">
        <v>0</v>
      </c>
      <c r="R450" s="195">
        <f>Q450*H450</f>
        <v>0</v>
      </c>
      <c r="S450" s="195">
        <v>0</v>
      </c>
      <c r="T450" s="196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197" t="s">
        <v>127</v>
      </c>
      <c r="AT450" s="197" t="s">
        <v>123</v>
      </c>
      <c r="AU450" s="197" t="s">
        <v>70</v>
      </c>
      <c r="AY450" s="16" t="s">
        <v>128</v>
      </c>
      <c r="BE450" s="198">
        <f>IF(N450="základní",J450,0)</f>
        <v>0</v>
      </c>
      <c r="BF450" s="198">
        <f>IF(N450="snížená",J450,0)</f>
        <v>0</v>
      </c>
      <c r="BG450" s="198">
        <f>IF(N450="zákl. přenesená",J450,0)</f>
        <v>0</v>
      </c>
      <c r="BH450" s="198">
        <f>IF(N450="sníž. přenesená",J450,0)</f>
        <v>0</v>
      </c>
      <c r="BI450" s="198">
        <f>IF(N450="nulová",J450,0)</f>
        <v>0</v>
      </c>
      <c r="BJ450" s="16" t="s">
        <v>14</v>
      </c>
      <c r="BK450" s="198">
        <f>ROUND(I450*H450,2)</f>
        <v>0</v>
      </c>
      <c r="BL450" s="16" t="s">
        <v>127</v>
      </c>
      <c r="BM450" s="197" t="s">
        <v>1086</v>
      </c>
    </row>
    <row r="451" s="2" customFormat="1">
      <c r="A451" s="37"/>
      <c r="B451" s="38"/>
      <c r="C451" s="39"/>
      <c r="D451" s="199" t="s">
        <v>157</v>
      </c>
      <c r="E451" s="39"/>
      <c r="F451" s="200" t="s">
        <v>926</v>
      </c>
      <c r="G451" s="39"/>
      <c r="H451" s="39"/>
      <c r="I451" s="201"/>
      <c r="J451" s="39"/>
      <c r="K451" s="39"/>
      <c r="L451" s="43"/>
      <c r="M451" s="202"/>
      <c r="N451" s="203"/>
      <c r="O451" s="83"/>
      <c r="P451" s="83"/>
      <c r="Q451" s="83"/>
      <c r="R451" s="83"/>
      <c r="S451" s="83"/>
      <c r="T451" s="84"/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T451" s="16" t="s">
        <v>157</v>
      </c>
      <c r="AU451" s="16" t="s">
        <v>70</v>
      </c>
    </row>
    <row r="452" s="2" customFormat="1" ht="55.5" customHeight="1">
      <c r="A452" s="37"/>
      <c r="B452" s="38"/>
      <c r="C452" s="185" t="s">
        <v>1087</v>
      </c>
      <c r="D452" s="185" t="s">
        <v>123</v>
      </c>
      <c r="E452" s="186" t="s">
        <v>1088</v>
      </c>
      <c r="F452" s="187" t="s">
        <v>1089</v>
      </c>
      <c r="G452" s="188" t="s">
        <v>426</v>
      </c>
      <c r="H452" s="189">
        <v>300</v>
      </c>
      <c r="I452" s="190"/>
      <c r="J452" s="191">
        <f>ROUND(I452*H452,2)</f>
        <v>0</v>
      </c>
      <c r="K452" s="192"/>
      <c r="L452" s="43"/>
      <c r="M452" s="193" t="s">
        <v>19</v>
      </c>
      <c r="N452" s="194" t="s">
        <v>41</v>
      </c>
      <c r="O452" s="83"/>
      <c r="P452" s="195">
        <f>O452*H452</f>
        <v>0</v>
      </c>
      <c r="Q452" s="195">
        <v>0</v>
      </c>
      <c r="R452" s="195">
        <f>Q452*H452</f>
        <v>0</v>
      </c>
      <c r="S452" s="195">
        <v>0</v>
      </c>
      <c r="T452" s="196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197" t="s">
        <v>127</v>
      </c>
      <c r="AT452" s="197" t="s">
        <v>123</v>
      </c>
      <c r="AU452" s="197" t="s">
        <v>70</v>
      </c>
      <c r="AY452" s="16" t="s">
        <v>128</v>
      </c>
      <c r="BE452" s="198">
        <f>IF(N452="základní",J452,0)</f>
        <v>0</v>
      </c>
      <c r="BF452" s="198">
        <f>IF(N452="snížená",J452,0)</f>
        <v>0</v>
      </c>
      <c r="BG452" s="198">
        <f>IF(N452="zákl. přenesená",J452,0)</f>
        <v>0</v>
      </c>
      <c r="BH452" s="198">
        <f>IF(N452="sníž. přenesená",J452,0)</f>
        <v>0</v>
      </c>
      <c r="BI452" s="198">
        <f>IF(N452="nulová",J452,0)</f>
        <v>0</v>
      </c>
      <c r="BJ452" s="16" t="s">
        <v>14</v>
      </c>
      <c r="BK452" s="198">
        <f>ROUND(I452*H452,2)</f>
        <v>0</v>
      </c>
      <c r="BL452" s="16" t="s">
        <v>127</v>
      </c>
      <c r="BM452" s="197" t="s">
        <v>1090</v>
      </c>
    </row>
    <row r="453" s="2" customFormat="1">
      <c r="A453" s="37"/>
      <c r="B453" s="38"/>
      <c r="C453" s="39"/>
      <c r="D453" s="199" t="s">
        <v>157</v>
      </c>
      <c r="E453" s="39"/>
      <c r="F453" s="200" t="s">
        <v>926</v>
      </c>
      <c r="G453" s="39"/>
      <c r="H453" s="39"/>
      <c r="I453" s="201"/>
      <c r="J453" s="39"/>
      <c r="K453" s="39"/>
      <c r="L453" s="43"/>
      <c r="M453" s="202"/>
      <c r="N453" s="203"/>
      <c r="O453" s="83"/>
      <c r="P453" s="83"/>
      <c r="Q453" s="83"/>
      <c r="R453" s="83"/>
      <c r="S453" s="83"/>
      <c r="T453" s="84"/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T453" s="16" t="s">
        <v>157</v>
      </c>
      <c r="AU453" s="16" t="s">
        <v>70</v>
      </c>
    </row>
    <row r="454" s="2" customFormat="1" ht="55.5" customHeight="1">
      <c r="A454" s="37"/>
      <c r="B454" s="38"/>
      <c r="C454" s="185" t="s">
        <v>1091</v>
      </c>
      <c r="D454" s="185" t="s">
        <v>123</v>
      </c>
      <c r="E454" s="186" t="s">
        <v>1092</v>
      </c>
      <c r="F454" s="187" t="s">
        <v>1093</v>
      </c>
      <c r="G454" s="188" t="s">
        <v>426</v>
      </c>
      <c r="H454" s="189">
        <v>300</v>
      </c>
      <c r="I454" s="190"/>
      <c r="J454" s="191">
        <f>ROUND(I454*H454,2)</f>
        <v>0</v>
      </c>
      <c r="K454" s="192"/>
      <c r="L454" s="43"/>
      <c r="M454" s="193" t="s">
        <v>19</v>
      </c>
      <c r="N454" s="194" t="s">
        <v>41</v>
      </c>
      <c r="O454" s="83"/>
      <c r="P454" s="195">
        <f>O454*H454</f>
        <v>0</v>
      </c>
      <c r="Q454" s="195">
        <v>0</v>
      </c>
      <c r="R454" s="195">
        <f>Q454*H454</f>
        <v>0</v>
      </c>
      <c r="S454" s="195">
        <v>0</v>
      </c>
      <c r="T454" s="196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197" t="s">
        <v>127</v>
      </c>
      <c r="AT454" s="197" t="s">
        <v>123</v>
      </c>
      <c r="AU454" s="197" t="s">
        <v>70</v>
      </c>
      <c r="AY454" s="16" t="s">
        <v>128</v>
      </c>
      <c r="BE454" s="198">
        <f>IF(N454="základní",J454,0)</f>
        <v>0</v>
      </c>
      <c r="BF454" s="198">
        <f>IF(N454="snížená",J454,0)</f>
        <v>0</v>
      </c>
      <c r="BG454" s="198">
        <f>IF(N454="zákl. přenesená",J454,0)</f>
        <v>0</v>
      </c>
      <c r="BH454" s="198">
        <f>IF(N454="sníž. přenesená",J454,0)</f>
        <v>0</v>
      </c>
      <c r="BI454" s="198">
        <f>IF(N454="nulová",J454,0)</f>
        <v>0</v>
      </c>
      <c r="BJ454" s="16" t="s">
        <v>14</v>
      </c>
      <c r="BK454" s="198">
        <f>ROUND(I454*H454,2)</f>
        <v>0</v>
      </c>
      <c r="BL454" s="16" t="s">
        <v>127</v>
      </c>
      <c r="BM454" s="197" t="s">
        <v>1094</v>
      </c>
    </row>
    <row r="455" s="2" customFormat="1">
      <c r="A455" s="37"/>
      <c r="B455" s="38"/>
      <c r="C455" s="39"/>
      <c r="D455" s="199" t="s">
        <v>157</v>
      </c>
      <c r="E455" s="39"/>
      <c r="F455" s="200" t="s">
        <v>926</v>
      </c>
      <c r="G455" s="39"/>
      <c r="H455" s="39"/>
      <c r="I455" s="201"/>
      <c r="J455" s="39"/>
      <c r="K455" s="39"/>
      <c r="L455" s="43"/>
      <c r="M455" s="202"/>
      <c r="N455" s="203"/>
      <c r="O455" s="83"/>
      <c r="P455" s="83"/>
      <c r="Q455" s="83"/>
      <c r="R455" s="83"/>
      <c r="S455" s="83"/>
      <c r="T455" s="84"/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T455" s="16" t="s">
        <v>157</v>
      </c>
      <c r="AU455" s="16" t="s">
        <v>70</v>
      </c>
    </row>
    <row r="456" s="2" customFormat="1" ht="62.7" customHeight="1">
      <c r="A456" s="37"/>
      <c r="B456" s="38"/>
      <c r="C456" s="185" t="s">
        <v>1095</v>
      </c>
      <c r="D456" s="185" t="s">
        <v>123</v>
      </c>
      <c r="E456" s="186" t="s">
        <v>1096</v>
      </c>
      <c r="F456" s="187" t="s">
        <v>1097</v>
      </c>
      <c r="G456" s="188" t="s">
        <v>426</v>
      </c>
      <c r="H456" s="189">
        <v>300</v>
      </c>
      <c r="I456" s="190"/>
      <c r="J456" s="191">
        <f>ROUND(I456*H456,2)</f>
        <v>0</v>
      </c>
      <c r="K456" s="192"/>
      <c r="L456" s="43"/>
      <c r="M456" s="193" t="s">
        <v>19</v>
      </c>
      <c r="N456" s="194" t="s">
        <v>41</v>
      </c>
      <c r="O456" s="83"/>
      <c r="P456" s="195">
        <f>O456*H456</f>
        <v>0</v>
      </c>
      <c r="Q456" s="195">
        <v>0</v>
      </c>
      <c r="R456" s="195">
        <f>Q456*H456</f>
        <v>0</v>
      </c>
      <c r="S456" s="195">
        <v>0</v>
      </c>
      <c r="T456" s="196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197" t="s">
        <v>127</v>
      </c>
      <c r="AT456" s="197" t="s">
        <v>123</v>
      </c>
      <c r="AU456" s="197" t="s">
        <v>70</v>
      </c>
      <c r="AY456" s="16" t="s">
        <v>128</v>
      </c>
      <c r="BE456" s="198">
        <f>IF(N456="základní",J456,0)</f>
        <v>0</v>
      </c>
      <c r="BF456" s="198">
        <f>IF(N456="snížená",J456,0)</f>
        <v>0</v>
      </c>
      <c r="BG456" s="198">
        <f>IF(N456="zákl. přenesená",J456,0)</f>
        <v>0</v>
      </c>
      <c r="BH456" s="198">
        <f>IF(N456="sníž. přenesená",J456,0)</f>
        <v>0</v>
      </c>
      <c r="BI456" s="198">
        <f>IF(N456="nulová",J456,0)</f>
        <v>0</v>
      </c>
      <c r="BJ456" s="16" t="s">
        <v>14</v>
      </c>
      <c r="BK456" s="198">
        <f>ROUND(I456*H456,2)</f>
        <v>0</v>
      </c>
      <c r="BL456" s="16" t="s">
        <v>127</v>
      </c>
      <c r="BM456" s="197" t="s">
        <v>1098</v>
      </c>
    </row>
    <row r="457" s="2" customFormat="1">
      <c r="A457" s="37"/>
      <c r="B457" s="38"/>
      <c r="C457" s="39"/>
      <c r="D457" s="199" t="s">
        <v>157</v>
      </c>
      <c r="E457" s="39"/>
      <c r="F457" s="200" t="s">
        <v>926</v>
      </c>
      <c r="G457" s="39"/>
      <c r="H457" s="39"/>
      <c r="I457" s="201"/>
      <c r="J457" s="39"/>
      <c r="K457" s="39"/>
      <c r="L457" s="43"/>
      <c r="M457" s="202"/>
      <c r="N457" s="203"/>
      <c r="O457" s="83"/>
      <c r="P457" s="83"/>
      <c r="Q457" s="83"/>
      <c r="R457" s="83"/>
      <c r="S457" s="83"/>
      <c r="T457" s="84"/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T457" s="16" t="s">
        <v>157</v>
      </c>
      <c r="AU457" s="16" t="s">
        <v>70</v>
      </c>
    </row>
    <row r="458" s="2" customFormat="1" ht="62.7" customHeight="1">
      <c r="A458" s="37"/>
      <c r="B458" s="38"/>
      <c r="C458" s="185" t="s">
        <v>1099</v>
      </c>
      <c r="D458" s="185" t="s">
        <v>123</v>
      </c>
      <c r="E458" s="186" t="s">
        <v>1100</v>
      </c>
      <c r="F458" s="187" t="s">
        <v>1101</v>
      </c>
      <c r="G458" s="188" t="s">
        <v>426</v>
      </c>
      <c r="H458" s="189">
        <v>300</v>
      </c>
      <c r="I458" s="190"/>
      <c r="J458" s="191">
        <f>ROUND(I458*H458,2)</f>
        <v>0</v>
      </c>
      <c r="K458" s="192"/>
      <c r="L458" s="43"/>
      <c r="M458" s="193" t="s">
        <v>19</v>
      </c>
      <c r="N458" s="194" t="s">
        <v>41</v>
      </c>
      <c r="O458" s="83"/>
      <c r="P458" s="195">
        <f>O458*H458</f>
        <v>0</v>
      </c>
      <c r="Q458" s="195">
        <v>0</v>
      </c>
      <c r="R458" s="195">
        <f>Q458*H458</f>
        <v>0</v>
      </c>
      <c r="S458" s="195">
        <v>0</v>
      </c>
      <c r="T458" s="196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197" t="s">
        <v>127</v>
      </c>
      <c r="AT458" s="197" t="s">
        <v>123</v>
      </c>
      <c r="AU458" s="197" t="s">
        <v>70</v>
      </c>
      <c r="AY458" s="16" t="s">
        <v>128</v>
      </c>
      <c r="BE458" s="198">
        <f>IF(N458="základní",J458,0)</f>
        <v>0</v>
      </c>
      <c r="BF458" s="198">
        <f>IF(N458="snížená",J458,0)</f>
        <v>0</v>
      </c>
      <c r="BG458" s="198">
        <f>IF(N458="zákl. přenesená",J458,0)</f>
        <v>0</v>
      </c>
      <c r="BH458" s="198">
        <f>IF(N458="sníž. přenesená",J458,0)</f>
        <v>0</v>
      </c>
      <c r="BI458" s="198">
        <f>IF(N458="nulová",J458,0)</f>
        <v>0</v>
      </c>
      <c r="BJ458" s="16" t="s">
        <v>14</v>
      </c>
      <c r="BK458" s="198">
        <f>ROUND(I458*H458,2)</f>
        <v>0</v>
      </c>
      <c r="BL458" s="16" t="s">
        <v>127</v>
      </c>
      <c r="BM458" s="197" t="s">
        <v>1102</v>
      </c>
    </row>
    <row r="459" s="2" customFormat="1">
      <c r="A459" s="37"/>
      <c r="B459" s="38"/>
      <c r="C459" s="39"/>
      <c r="D459" s="199" t="s">
        <v>157</v>
      </c>
      <c r="E459" s="39"/>
      <c r="F459" s="200" t="s">
        <v>926</v>
      </c>
      <c r="G459" s="39"/>
      <c r="H459" s="39"/>
      <c r="I459" s="201"/>
      <c r="J459" s="39"/>
      <c r="K459" s="39"/>
      <c r="L459" s="43"/>
      <c r="M459" s="202"/>
      <c r="N459" s="203"/>
      <c r="O459" s="83"/>
      <c r="P459" s="83"/>
      <c r="Q459" s="83"/>
      <c r="R459" s="83"/>
      <c r="S459" s="83"/>
      <c r="T459" s="84"/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T459" s="16" t="s">
        <v>157</v>
      </c>
      <c r="AU459" s="16" t="s">
        <v>70</v>
      </c>
    </row>
    <row r="460" s="2" customFormat="1" ht="62.7" customHeight="1">
      <c r="A460" s="37"/>
      <c r="B460" s="38"/>
      <c r="C460" s="185" t="s">
        <v>1103</v>
      </c>
      <c r="D460" s="185" t="s">
        <v>123</v>
      </c>
      <c r="E460" s="186" t="s">
        <v>1104</v>
      </c>
      <c r="F460" s="187" t="s">
        <v>1105</v>
      </c>
      <c r="G460" s="188" t="s">
        <v>426</v>
      </c>
      <c r="H460" s="189">
        <v>300</v>
      </c>
      <c r="I460" s="190"/>
      <c r="J460" s="191">
        <f>ROUND(I460*H460,2)</f>
        <v>0</v>
      </c>
      <c r="K460" s="192"/>
      <c r="L460" s="43"/>
      <c r="M460" s="193" t="s">
        <v>19</v>
      </c>
      <c r="N460" s="194" t="s">
        <v>41</v>
      </c>
      <c r="O460" s="83"/>
      <c r="P460" s="195">
        <f>O460*H460</f>
        <v>0</v>
      </c>
      <c r="Q460" s="195">
        <v>0</v>
      </c>
      <c r="R460" s="195">
        <f>Q460*H460</f>
        <v>0</v>
      </c>
      <c r="S460" s="195">
        <v>0</v>
      </c>
      <c r="T460" s="196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197" t="s">
        <v>127</v>
      </c>
      <c r="AT460" s="197" t="s">
        <v>123</v>
      </c>
      <c r="AU460" s="197" t="s">
        <v>70</v>
      </c>
      <c r="AY460" s="16" t="s">
        <v>128</v>
      </c>
      <c r="BE460" s="198">
        <f>IF(N460="základní",J460,0)</f>
        <v>0</v>
      </c>
      <c r="BF460" s="198">
        <f>IF(N460="snížená",J460,0)</f>
        <v>0</v>
      </c>
      <c r="BG460" s="198">
        <f>IF(N460="zákl. přenesená",J460,0)</f>
        <v>0</v>
      </c>
      <c r="BH460" s="198">
        <f>IF(N460="sníž. přenesená",J460,0)</f>
        <v>0</v>
      </c>
      <c r="BI460" s="198">
        <f>IF(N460="nulová",J460,0)</f>
        <v>0</v>
      </c>
      <c r="BJ460" s="16" t="s">
        <v>14</v>
      </c>
      <c r="BK460" s="198">
        <f>ROUND(I460*H460,2)</f>
        <v>0</v>
      </c>
      <c r="BL460" s="16" t="s">
        <v>127</v>
      </c>
      <c r="BM460" s="197" t="s">
        <v>1106</v>
      </c>
    </row>
    <row r="461" s="2" customFormat="1">
      <c r="A461" s="37"/>
      <c r="B461" s="38"/>
      <c r="C461" s="39"/>
      <c r="D461" s="199" t="s">
        <v>157</v>
      </c>
      <c r="E461" s="39"/>
      <c r="F461" s="200" t="s">
        <v>926</v>
      </c>
      <c r="G461" s="39"/>
      <c r="H461" s="39"/>
      <c r="I461" s="201"/>
      <c r="J461" s="39"/>
      <c r="K461" s="39"/>
      <c r="L461" s="43"/>
      <c r="M461" s="202"/>
      <c r="N461" s="203"/>
      <c r="O461" s="83"/>
      <c r="P461" s="83"/>
      <c r="Q461" s="83"/>
      <c r="R461" s="83"/>
      <c r="S461" s="83"/>
      <c r="T461" s="84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T461" s="16" t="s">
        <v>157</v>
      </c>
      <c r="AU461" s="16" t="s">
        <v>70</v>
      </c>
    </row>
    <row r="462" s="2" customFormat="1" ht="62.7" customHeight="1">
      <c r="A462" s="37"/>
      <c r="B462" s="38"/>
      <c r="C462" s="185" t="s">
        <v>1107</v>
      </c>
      <c r="D462" s="185" t="s">
        <v>123</v>
      </c>
      <c r="E462" s="186" t="s">
        <v>1108</v>
      </c>
      <c r="F462" s="187" t="s">
        <v>1109</v>
      </c>
      <c r="G462" s="188" t="s">
        <v>426</v>
      </c>
      <c r="H462" s="189">
        <v>300</v>
      </c>
      <c r="I462" s="190"/>
      <c r="J462" s="191">
        <f>ROUND(I462*H462,2)</f>
        <v>0</v>
      </c>
      <c r="K462" s="192"/>
      <c r="L462" s="43"/>
      <c r="M462" s="193" t="s">
        <v>19</v>
      </c>
      <c r="N462" s="194" t="s">
        <v>41</v>
      </c>
      <c r="O462" s="83"/>
      <c r="P462" s="195">
        <f>O462*H462</f>
        <v>0</v>
      </c>
      <c r="Q462" s="195">
        <v>0</v>
      </c>
      <c r="R462" s="195">
        <f>Q462*H462</f>
        <v>0</v>
      </c>
      <c r="S462" s="195">
        <v>0</v>
      </c>
      <c r="T462" s="196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197" t="s">
        <v>127</v>
      </c>
      <c r="AT462" s="197" t="s">
        <v>123</v>
      </c>
      <c r="AU462" s="197" t="s">
        <v>70</v>
      </c>
      <c r="AY462" s="16" t="s">
        <v>128</v>
      </c>
      <c r="BE462" s="198">
        <f>IF(N462="základní",J462,0)</f>
        <v>0</v>
      </c>
      <c r="BF462" s="198">
        <f>IF(N462="snížená",J462,0)</f>
        <v>0</v>
      </c>
      <c r="BG462" s="198">
        <f>IF(N462="zákl. přenesená",J462,0)</f>
        <v>0</v>
      </c>
      <c r="BH462" s="198">
        <f>IF(N462="sníž. přenesená",J462,0)</f>
        <v>0</v>
      </c>
      <c r="BI462" s="198">
        <f>IF(N462="nulová",J462,0)</f>
        <v>0</v>
      </c>
      <c r="BJ462" s="16" t="s">
        <v>14</v>
      </c>
      <c r="BK462" s="198">
        <f>ROUND(I462*H462,2)</f>
        <v>0</v>
      </c>
      <c r="BL462" s="16" t="s">
        <v>127</v>
      </c>
      <c r="BM462" s="197" t="s">
        <v>1110</v>
      </c>
    </row>
    <row r="463" s="2" customFormat="1">
      <c r="A463" s="37"/>
      <c r="B463" s="38"/>
      <c r="C463" s="39"/>
      <c r="D463" s="199" t="s">
        <v>157</v>
      </c>
      <c r="E463" s="39"/>
      <c r="F463" s="200" t="s">
        <v>926</v>
      </c>
      <c r="G463" s="39"/>
      <c r="H463" s="39"/>
      <c r="I463" s="201"/>
      <c r="J463" s="39"/>
      <c r="K463" s="39"/>
      <c r="L463" s="43"/>
      <c r="M463" s="202"/>
      <c r="N463" s="203"/>
      <c r="O463" s="83"/>
      <c r="P463" s="83"/>
      <c r="Q463" s="83"/>
      <c r="R463" s="83"/>
      <c r="S463" s="83"/>
      <c r="T463" s="84"/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T463" s="16" t="s">
        <v>157</v>
      </c>
      <c r="AU463" s="16" t="s">
        <v>70</v>
      </c>
    </row>
    <row r="464" s="2" customFormat="1" ht="62.7" customHeight="1">
      <c r="A464" s="37"/>
      <c r="B464" s="38"/>
      <c r="C464" s="185" t="s">
        <v>1111</v>
      </c>
      <c r="D464" s="185" t="s">
        <v>123</v>
      </c>
      <c r="E464" s="186" t="s">
        <v>1112</v>
      </c>
      <c r="F464" s="187" t="s">
        <v>1113</v>
      </c>
      <c r="G464" s="188" t="s">
        <v>426</v>
      </c>
      <c r="H464" s="189">
        <v>300</v>
      </c>
      <c r="I464" s="190"/>
      <c r="J464" s="191">
        <f>ROUND(I464*H464,2)</f>
        <v>0</v>
      </c>
      <c r="K464" s="192"/>
      <c r="L464" s="43"/>
      <c r="M464" s="193" t="s">
        <v>19</v>
      </c>
      <c r="N464" s="194" t="s">
        <v>41</v>
      </c>
      <c r="O464" s="83"/>
      <c r="P464" s="195">
        <f>O464*H464</f>
        <v>0</v>
      </c>
      <c r="Q464" s="195">
        <v>0</v>
      </c>
      <c r="R464" s="195">
        <f>Q464*H464</f>
        <v>0</v>
      </c>
      <c r="S464" s="195">
        <v>0</v>
      </c>
      <c r="T464" s="196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197" t="s">
        <v>127</v>
      </c>
      <c r="AT464" s="197" t="s">
        <v>123</v>
      </c>
      <c r="AU464" s="197" t="s">
        <v>70</v>
      </c>
      <c r="AY464" s="16" t="s">
        <v>128</v>
      </c>
      <c r="BE464" s="198">
        <f>IF(N464="základní",J464,0)</f>
        <v>0</v>
      </c>
      <c r="BF464" s="198">
        <f>IF(N464="snížená",J464,0)</f>
        <v>0</v>
      </c>
      <c r="BG464" s="198">
        <f>IF(N464="zákl. přenesená",J464,0)</f>
        <v>0</v>
      </c>
      <c r="BH464" s="198">
        <f>IF(N464="sníž. přenesená",J464,0)</f>
        <v>0</v>
      </c>
      <c r="BI464" s="198">
        <f>IF(N464="nulová",J464,0)</f>
        <v>0</v>
      </c>
      <c r="BJ464" s="16" t="s">
        <v>14</v>
      </c>
      <c r="BK464" s="198">
        <f>ROUND(I464*H464,2)</f>
        <v>0</v>
      </c>
      <c r="BL464" s="16" t="s">
        <v>127</v>
      </c>
      <c r="BM464" s="197" t="s">
        <v>1114</v>
      </c>
    </row>
    <row r="465" s="2" customFormat="1">
      <c r="A465" s="37"/>
      <c r="B465" s="38"/>
      <c r="C465" s="39"/>
      <c r="D465" s="199" t="s">
        <v>157</v>
      </c>
      <c r="E465" s="39"/>
      <c r="F465" s="200" t="s">
        <v>926</v>
      </c>
      <c r="G465" s="39"/>
      <c r="H465" s="39"/>
      <c r="I465" s="201"/>
      <c r="J465" s="39"/>
      <c r="K465" s="39"/>
      <c r="L465" s="43"/>
      <c r="M465" s="202"/>
      <c r="N465" s="203"/>
      <c r="O465" s="83"/>
      <c r="P465" s="83"/>
      <c r="Q465" s="83"/>
      <c r="R465" s="83"/>
      <c r="S465" s="83"/>
      <c r="T465" s="84"/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T465" s="16" t="s">
        <v>157</v>
      </c>
      <c r="AU465" s="16" t="s">
        <v>70</v>
      </c>
    </row>
    <row r="466" s="2" customFormat="1" ht="62.7" customHeight="1">
      <c r="A466" s="37"/>
      <c r="B466" s="38"/>
      <c r="C466" s="185" t="s">
        <v>1115</v>
      </c>
      <c r="D466" s="185" t="s">
        <v>123</v>
      </c>
      <c r="E466" s="186" t="s">
        <v>1116</v>
      </c>
      <c r="F466" s="187" t="s">
        <v>1117</v>
      </c>
      <c r="G466" s="188" t="s">
        <v>426</v>
      </c>
      <c r="H466" s="189">
        <v>300</v>
      </c>
      <c r="I466" s="190"/>
      <c r="J466" s="191">
        <f>ROUND(I466*H466,2)</f>
        <v>0</v>
      </c>
      <c r="K466" s="192"/>
      <c r="L466" s="43"/>
      <c r="M466" s="193" t="s">
        <v>19</v>
      </c>
      <c r="N466" s="194" t="s">
        <v>41</v>
      </c>
      <c r="O466" s="83"/>
      <c r="P466" s="195">
        <f>O466*H466</f>
        <v>0</v>
      </c>
      <c r="Q466" s="195">
        <v>0</v>
      </c>
      <c r="R466" s="195">
        <f>Q466*H466</f>
        <v>0</v>
      </c>
      <c r="S466" s="195">
        <v>0</v>
      </c>
      <c r="T466" s="196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197" t="s">
        <v>127</v>
      </c>
      <c r="AT466" s="197" t="s">
        <v>123</v>
      </c>
      <c r="AU466" s="197" t="s">
        <v>70</v>
      </c>
      <c r="AY466" s="16" t="s">
        <v>128</v>
      </c>
      <c r="BE466" s="198">
        <f>IF(N466="základní",J466,0)</f>
        <v>0</v>
      </c>
      <c r="BF466" s="198">
        <f>IF(N466="snížená",J466,0)</f>
        <v>0</v>
      </c>
      <c r="BG466" s="198">
        <f>IF(N466="zákl. přenesená",J466,0)</f>
        <v>0</v>
      </c>
      <c r="BH466" s="198">
        <f>IF(N466="sníž. přenesená",J466,0)</f>
        <v>0</v>
      </c>
      <c r="BI466" s="198">
        <f>IF(N466="nulová",J466,0)</f>
        <v>0</v>
      </c>
      <c r="BJ466" s="16" t="s">
        <v>14</v>
      </c>
      <c r="BK466" s="198">
        <f>ROUND(I466*H466,2)</f>
        <v>0</v>
      </c>
      <c r="BL466" s="16" t="s">
        <v>127</v>
      </c>
      <c r="BM466" s="197" t="s">
        <v>1118</v>
      </c>
    </row>
    <row r="467" s="2" customFormat="1">
      <c r="A467" s="37"/>
      <c r="B467" s="38"/>
      <c r="C467" s="39"/>
      <c r="D467" s="199" t="s">
        <v>157</v>
      </c>
      <c r="E467" s="39"/>
      <c r="F467" s="200" t="s">
        <v>926</v>
      </c>
      <c r="G467" s="39"/>
      <c r="H467" s="39"/>
      <c r="I467" s="201"/>
      <c r="J467" s="39"/>
      <c r="K467" s="39"/>
      <c r="L467" s="43"/>
      <c r="M467" s="202"/>
      <c r="N467" s="203"/>
      <c r="O467" s="83"/>
      <c r="P467" s="83"/>
      <c r="Q467" s="83"/>
      <c r="R467" s="83"/>
      <c r="S467" s="83"/>
      <c r="T467" s="84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T467" s="16" t="s">
        <v>157</v>
      </c>
      <c r="AU467" s="16" t="s">
        <v>70</v>
      </c>
    </row>
    <row r="468" s="2" customFormat="1" ht="62.7" customHeight="1">
      <c r="A468" s="37"/>
      <c r="B468" s="38"/>
      <c r="C468" s="185" t="s">
        <v>1119</v>
      </c>
      <c r="D468" s="185" t="s">
        <v>123</v>
      </c>
      <c r="E468" s="186" t="s">
        <v>1120</v>
      </c>
      <c r="F468" s="187" t="s">
        <v>1121</v>
      </c>
      <c r="G468" s="188" t="s">
        <v>426</v>
      </c>
      <c r="H468" s="189">
        <v>300</v>
      </c>
      <c r="I468" s="190"/>
      <c r="J468" s="191">
        <f>ROUND(I468*H468,2)</f>
        <v>0</v>
      </c>
      <c r="K468" s="192"/>
      <c r="L468" s="43"/>
      <c r="M468" s="193" t="s">
        <v>19</v>
      </c>
      <c r="N468" s="194" t="s">
        <v>41</v>
      </c>
      <c r="O468" s="83"/>
      <c r="P468" s="195">
        <f>O468*H468</f>
        <v>0</v>
      </c>
      <c r="Q468" s="195">
        <v>0</v>
      </c>
      <c r="R468" s="195">
        <f>Q468*H468</f>
        <v>0</v>
      </c>
      <c r="S468" s="195">
        <v>0</v>
      </c>
      <c r="T468" s="196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197" t="s">
        <v>127</v>
      </c>
      <c r="AT468" s="197" t="s">
        <v>123</v>
      </c>
      <c r="AU468" s="197" t="s">
        <v>70</v>
      </c>
      <c r="AY468" s="16" t="s">
        <v>128</v>
      </c>
      <c r="BE468" s="198">
        <f>IF(N468="základní",J468,0)</f>
        <v>0</v>
      </c>
      <c r="BF468" s="198">
        <f>IF(N468="snížená",J468,0)</f>
        <v>0</v>
      </c>
      <c r="BG468" s="198">
        <f>IF(N468="zákl. přenesená",J468,0)</f>
        <v>0</v>
      </c>
      <c r="BH468" s="198">
        <f>IF(N468="sníž. přenesená",J468,0)</f>
        <v>0</v>
      </c>
      <c r="BI468" s="198">
        <f>IF(N468="nulová",J468,0)</f>
        <v>0</v>
      </c>
      <c r="BJ468" s="16" t="s">
        <v>14</v>
      </c>
      <c r="BK468" s="198">
        <f>ROUND(I468*H468,2)</f>
        <v>0</v>
      </c>
      <c r="BL468" s="16" t="s">
        <v>127</v>
      </c>
      <c r="BM468" s="197" t="s">
        <v>1122</v>
      </c>
    </row>
    <row r="469" s="2" customFormat="1">
      <c r="A469" s="37"/>
      <c r="B469" s="38"/>
      <c r="C469" s="39"/>
      <c r="D469" s="199" t="s">
        <v>157</v>
      </c>
      <c r="E469" s="39"/>
      <c r="F469" s="200" t="s">
        <v>926</v>
      </c>
      <c r="G469" s="39"/>
      <c r="H469" s="39"/>
      <c r="I469" s="201"/>
      <c r="J469" s="39"/>
      <c r="K469" s="39"/>
      <c r="L469" s="43"/>
      <c r="M469" s="202"/>
      <c r="N469" s="203"/>
      <c r="O469" s="83"/>
      <c r="P469" s="83"/>
      <c r="Q469" s="83"/>
      <c r="R469" s="83"/>
      <c r="S469" s="83"/>
      <c r="T469" s="84"/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T469" s="16" t="s">
        <v>157</v>
      </c>
      <c r="AU469" s="16" t="s">
        <v>70</v>
      </c>
    </row>
    <row r="470" s="2" customFormat="1" ht="55.5" customHeight="1">
      <c r="A470" s="37"/>
      <c r="B470" s="38"/>
      <c r="C470" s="185" t="s">
        <v>1123</v>
      </c>
      <c r="D470" s="185" t="s">
        <v>123</v>
      </c>
      <c r="E470" s="186" t="s">
        <v>1124</v>
      </c>
      <c r="F470" s="187" t="s">
        <v>1125</v>
      </c>
      <c r="G470" s="188" t="s">
        <v>426</v>
      </c>
      <c r="H470" s="189">
        <v>6</v>
      </c>
      <c r="I470" s="190"/>
      <c r="J470" s="191">
        <f>ROUND(I470*H470,2)</f>
        <v>0</v>
      </c>
      <c r="K470" s="192"/>
      <c r="L470" s="43"/>
      <c r="M470" s="193" t="s">
        <v>19</v>
      </c>
      <c r="N470" s="194" t="s">
        <v>41</v>
      </c>
      <c r="O470" s="83"/>
      <c r="P470" s="195">
        <f>O470*H470</f>
        <v>0</v>
      </c>
      <c r="Q470" s="195">
        <v>0</v>
      </c>
      <c r="R470" s="195">
        <f>Q470*H470</f>
        <v>0</v>
      </c>
      <c r="S470" s="195">
        <v>0</v>
      </c>
      <c r="T470" s="196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197" t="s">
        <v>127</v>
      </c>
      <c r="AT470" s="197" t="s">
        <v>123</v>
      </c>
      <c r="AU470" s="197" t="s">
        <v>70</v>
      </c>
      <c r="AY470" s="16" t="s">
        <v>128</v>
      </c>
      <c r="BE470" s="198">
        <f>IF(N470="základní",J470,0)</f>
        <v>0</v>
      </c>
      <c r="BF470" s="198">
        <f>IF(N470="snížená",J470,0)</f>
        <v>0</v>
      </c>
      <c r="BG470" s="198">
        <f>IF(N470="zákl. přenesená",J470,0)</f>
        <v>0</v>
      </c>
      <c r="BH470" s="198">
        <f>IF(N470="sníž. přenesená",J470,0)</f>
        <v>0</v>
      </c>
      <c r="BI470" s="198">
        <f>IF(N470="nulová",J470,0)</f>
        <v>0</v>
      </c>
      <c r="BJ470" s="16" t="s">
        <v>14</v>
      </c>
      <c r="BK470" s="198">
        <f>ROUND(I470*H470,2)</f>
        <v>0</v>
      </c>
      <c r="BL470" s="16" t="s">
        <v>127</v>
      </c>
      <c r="BM470" s="197" t="s">
        <v>1126</v>
      </c>
    </row>
    <row r="471" s="2" customFormat="1">
      <c r="A471" s="37"/>
      <c r="B471" s="38"/>
      <c r="C471" s="39"/>
      <c r="D471" s="199" t="s">
        <v>157</v>
      </c>
      <c r="E471" s="39"/>
      <c r="F471" s="200" t="s">
        <v>926</v>
      </c>
      <c r="G471" s="39"/>
      <c r="H471" s="39"/>
      <c r="I471" s="201"/>
      <c r="J471" s="39"/>
      <c r="K471" s="39"/>
      <c r="L471" s="43"/>
      <c r="M471" s="202"/>
      <c r="N471" s="203"/>
      <c r="O471" s="83"/>
      <c r="P471" s="83"/>
      <c r="Q471" s="83"/>
      <c r="R471" s="83"/>
      <c r="S471" s="83"/>
      <c r="T471" s="84"/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T471" s="16" t="s">
        <v>157</v>
      </c>
      <c r="AU471" s="16" t="s">
        <v>70</v>
      </c>
    </row>
    <row r="472" s="2" customFormat="1" ht="55.5" customHeight="1">
      <c r="A472" s="37"/>
      <c r="B472" s="38"/>
      <c r="C472" s="185" t="s">
        <v>1127</v>
      </c>
      <c r="D472" s="185" t="s">
        <v>123</v>
      </c>
      <c r="E472" s="186" t="s">
        <v>1128</v>
      </c>
      <c r="F472" s="187" t="s">
        <v>1129</v>
      </c>
      <c r="G472" s="188" t="s">
        <v>426</v>
      </c>
      <c r="H472" s="189">
        <v>150</v>
      </c>
      <c r="I472" s="190"/>
      <c r="J472" s="191">
        <f>ROUND(I472*H472,2)</f>
        <v>0</v>
      </c>
      <c r="K472" s="192"/>
      <c r="L472" s="43"/>
      <c r="M472" s="193" t="s">
        <v>19</v>
      </c>
      <c r="N472" s="194" t="s">
        <v>41</v>
      </c>
      <c r="O472" s="83"/>
      <c r="P472" s="195">
        <f>O472*H472</f>
        <v>0</v>
      </c>
      <c r="Q472" s="195">
        <v>0</v>
      </c>
      <c r="R472" s="195">
        <f>Q472*H472</f>
        <v>0</v>
      </c>
      <c r="S472" s="195">
        <v>0</v>
      </c>
      <c r="T472" s="196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197" t="s">
        <v>127</v>
      </c>
      <c r="AT472" s="197" t="s">
        <v>123</v>
      </c>
      <c r="AU472" s="197" t="s">
        <v>70</v>
      </c>
      <c r="AY472" s="16" t="s">
        <v>128</v>
      </c>
      <c r="BE472" s="198">
        <f>IF(N472="základní",J472,0)</f>
        <v>0</v>
      </c>
      <c r="BF472" s="198">
        <f>IF(N472="snížená",J472,0)</f>
        <v>0</v>
      </c>
      <c r="BG472" s="198">
        <f>IF(N472="zákl. přenesená",J472,0)</f>
        <v>0</v>
      </c>
      <c r="BH472" s="198">
        <f>IF(N472="sníž. přenesená",J472,0)</f>
        <v>0</v>
      </c>
      <c r="BI472" s="198">
        <f>IF(N472="nulová",J472,0)</f>
        <v>0</v>
      </c>
      <c r="BJ472" s="16" t="s">
        <v>14</v>
      </c>
      <c r="BK472" s="198">
        <f>ROUND(I472*H472,2)</f>
        <v>0</v>
      </c>
      <c r="BL472" s="16" t="s">
        <v>127</v>
      </c>
      <c r="BM472" s="197" t="s">
        <v>1130</v>
      </c>
    </row>
    <row r="473" s="2" customFormat="1">
      <c r="A473" s="37"/>
      <c r="B473" s="38"/>
      <c r="C473" s="39"/>
      <c r="D473" s="199" t="s">
        <v>157</v>
      </c>
      <c r="E473" s="39"/>
      <c r="F473" s="200" t="s">
        <v>926</v>
      </c>
      <c r="G473" s="39"/>
      <c r="H473" s="39"/>
      <c r="I473" s="201"/>
      <c r="J473" s="39"/>
      <c r="K473" s="39"/>
      <c r="L473" s="43"/>
      <c r="M473" s="202"/>
      <c r="N473" s="203"/>
      <c r="O473" s="83"/>
      <c r="P473" s="83"/>
      <c r="Q473" s="83"/>
      <c r="R473" s="83"/>
      <c r="S473" s="83"/>
      <c r="T473" s="84"/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T473" s="16" t="s">
        <v>157</v>
      </c>
      <c r="AU473" s="16" t="s">
        <v>70</v>
      </c>
    </row>
    <row r="474" s="2" customFormat="1" ht="55.5" customHeight="1">
      <c r="A474" s="37"/>
      <c r="B474" s="38"/>
      <c r="C474" s="185" t="s">
        <v>1131</v>
      </c>
      <c r="D474" s="185" t="s">
        <v>123</v>
      </c>
      <c r="E474" s="186" t="s">
        <v>1132</v>
      </c>
      <c r="F474" s="187" t="s">
        <v>1133</v>
      </c>
      <c r="G474" s="188" t="s">
        <v>426</v>
      </c>
      <c r="H474" s="189">
        <v>150</v>
      </c>
      <c r="I474" s="190"/>
      <c r="J474" s="191">
        <f>ROUND(I474*H474,2)</f>
        <v>0</v>
      </c>
      <c r="K474" s="192"/>
      <c r="L474" s="43"/>
      <c r="M474" s="193" t="s">
        <v>19</v>
      </c>
      <c r="N474" s="194" t="s">
        <v>41</v>
      </c>
      <c r="O474" s="83"/>
      <c r="P474" s="195">
        <f>O474*H474</f>
        <v>0</v>
      </c>
      <c r="Q474" s="195">
        <v>0</v>
      </c>
      <c r="R474" s="195">
        <f>Q474*H474</f>
        <v>0</v>
      </c>
      <c r="S474" s="195">
        <v>0</v>
      </c>
      <c r="T474" s="196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197" t="s">
        <v>127</v>
      </c>
      <c r="AT474" s="197" t="s">
        <v>123</v>
      </c>
      <c r="AU474" s="197" t="s">
        <v>70</v>
      </c>
      <c r="AY474" s="16" t="s">
        <v>128</v>
      </c>
      <c r="BE474" s="198">
        <f>IF(N474="základní",J474,0)</f>
        <v>0</v>
      </c>
      <c r="BF474" s="198">
        <f>IF(N474="snížená",J474,0)</f>
        <v>0</v>
      </c>
      <c r="BG474" s="198">
        <f>IF(N474="zákl. přenesená",J474,0)</f>
        <v>0</v>
      </c>
      <c r="BH474" s="198">
        <f>IF(N474="sníž. přenesená",J474,0)</f>
        <v>0</v>
      </c>
      <c r="BI474" s="198">
        <f>IF(N474="nulová",J474,0)</f>
        <v>0</v>
      </c>
      <c r="BJ474" s="16" t="s">
        <v>14</v>
      </c>
      <c r="BK474" s="198">
        <f>ROUND(I474*H474,2)</f>
        <v>0</v>
      </c>
      <c r="BL474" s="16" t="s">
        <v>127</v>
      </c>
      <c r="BM474" s="197" t="s">
        <v>1134</v>
      </c>
    </row>
    <row r="475" s="2" customFormat="1">
      <c r="A475" s="37"/>
      <c r="B475" s="38"/>
      <c r="C475" s="39"/>
      <c r="D475" s="199" t="s">
        <v>157</v>
      </c>
      <c r="E475" s="39"/>
      <c r="F475" s="200" t="s">
        <v>926</v>
      </c>
      <c r="G475" s="39"/>
      <c r="H475" s="39"/>
      <c r="I475" s="201"/>
      <c r="J475" s="39"/>
      <c r="K475" s="39"/>
      <c r="L475" s="43"/>
      <c r="M475" s="202"/>
      <c r="N475" s="203"/>
      <c r="O475" s="83"/>
      <c r="P475" s="83"/>
      <c r="Q475" s="83"/>
      <c r="R475" s="83"/>
      <c r="S475" s="83"/>
      <c r="T475" s="84"/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T475" s="16" t="s">
        <v>157</v>
      </c>
      <c r="AU475" s="16" t="s">
        <v>70</v>
      </c>
    </row>
    <row r="476" s="2" customFormat="1" ht="55.5" customHeight="1">
      <c r="A476" s="37"/>
      <c r="B476" s="38"/>
      <c r="C476" s="185" t="s">
        <v>1135</v>
      </c>
      <c r="D476" s="185" t="s">
        <v>123</v>
      </c>
      <c r="E476" s="186" t="s">
        <v>1136</v>
      </c>
      <c r="F476" s="187" t="s">
        <v>1137</v>
      </c>
      <c r="G476" s="188" t="s">
        <v>426</v>
      </c>
      <c r="H476" s="189">
        <v>150</v>
      </c>
      <c r="I476" s="190"/>
      <c r="J476" s="191">
        <f>ROUND(I476*H476,2)</f>
        <v>0</v>
      </c>
      <c r="K476" s="192"/>
      <c r="L476" s="43"/>
      <c r="M476" s="193" t="s">
        <v>19</v>
      </c>
      <c r="N476" s="194" t="s">
        <v>41</v>
      </c>
      <c r="O476" s="83"/>
      <c r="P476" s="195">
        <f>O476*H476</f>
        <v>0</v>
      </c>
      <c r="Q476" s="195">
        <v>0</v>
      </c>
      <c r="R476" s="195">
        <f>Q476*H476</f>
        <v>0</v>
      </c>
      <c r="S476" s="195">
        <v>0</v>
      </c>
      <c r="T476" s="196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197" t="s">
        <v>127</v>
      </c>
      <c r="AT476" s="197" t="s">
        <v>123</v>
      </c>
      <c r="AU476" s="197" t="s">
        <v>70</v>
      </c>
      <c r="AY476" s="16" t="s">
        <v>128</v>
      </c>
      <c r="BE476" s="198">
        <f>IF(N476="základní",J476,0)</f>
        <v>0</v>
      </c>
      <c r="BF476" s="198">
        <f>IF(N476="snížená",J476,0)</f>
        <v>0</v>
      </c>
      <c r="BG476" s="198">
        <f>IF(N476="zákl. přenesená",J476,0)</f>
        <v>0</v>
      </c>
      <c r="BH476" s="198">
        <f>IF(N476="sníž. přenesená",J476,0)</f>
        <v>0</v>
      </c>
      <c r="BI476" s="198">
        <f>IF(N476="nulová",J476,0)</f>
        <v>0</v>
      </c>
      <c r="BJ476" s="16" t="s">
        <v>14</v>
      </c>
      <c r="BK476" s="198">
        <f>ROUND(I476*H476,2)</f>
        <v>0</v>
      </c>
      <c r="BL476" s="16" t="s">
        <v>127</v>
      </c>
      <c r="BM476" s="197" t="s">
        <v>1138</v>
      </c>
    </row>
    <row r="477" s="2" customFormat="1">
      <c r="A477" s="37"/>
      <c r="B477" s="38"/>
      <c r="C477" s="39"/>
      <c r="D477" s="199" t="s">
        <v>157</v>
      </c>
      <c r="E477" s="39"/>
      <c r="F477" s="200" t="s">
        <v>926</v>
      </c>
      <c r="G477" s="39"/>
      <c r="H477" s="39"/>
      <c r="I477" s="201"/>
      <c r="J477" s="39"/>
      <c r="K477" s="39"/>
      <c r="L477" s="43"/>
      <c r="M477" s="202"/>
      <c r="N477" s="203"/>
      <c r="O477" s="83"/>
      <c r="P477" s="83"/>
      <c r="Q477" s="83"/>
      <c r="R477" s="83"/>
      <c r="S477" s="83"/>
      <c r="T477" s="84"/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T477" s="16" t="s">
        <v>157</v>
      </c>
      <c r="AU477" s="16" t="s">
        <v>70</v>
      </c>
    </row>
    <row r="478" s="2" customFormat="1" ht="55.5" customHeight="1">
      <c r="A478" s="37"/>
      <c r="B478" s="38"/>
      <c r="C478" s="185" t="s">
        <v>1139</v>
      </c>
      <c r="D478" s="185" t="s">
        <v>123</v>
      </c>
      <c r="E478" s="186" t="s">
        <v>1140</v>
      </c>
      <c r="F478" s="187" t="s">
        <v>1141</v>
      </c>
      <c r="G478" s="188" t="s">
        <v>426</v>
      </c>
      <c r="H478" s="189">
        <v>150</v>
      </c>
      <c r="I478" s="190"/>
      <c r="J478" s="191">
        <f>ROUND(I478*H478,2)</f>
        <v>0</v>
      </c>
      <c r="K478" s="192"/>
      <c r="L478" s="43"/>
      <c r="M478" s="193" t="s">
        <v>19</v>
      </c>
      <c r="N478" s="194" t="s">
        <v>41</v>
      </c>
      <c r="O478" s="83"/>
      <c r="P478" s="195">
        <f>O478*H478</f>
        <v>0</v>
      </c>
      <c r="Q478" s="195">
        <v>0</v>
      </c>
      <c r="R478" s="195">
        <f>Q478*H478</f>
        <v>0</v>
      </c>
      <c r="S478" s="195">
        <v>0</v>
      </c>
      <c r="T478" s="196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197" t="s">
        <v>127</v>
      </c>
      <c r="AT478" s="197" t="s">
        <v>123</v>
      </c>
      <c r="AU478" s="197" t="s">
        <v>70</v>
      </c>
      <c r="AY478" s="16" t="s">
        <v>128</v>
      </c>
      <c r="BE478" s="198">
        <f>IF(N478="základní",J478,0)</f>
        <v>0</v>
      </c>
      <c r="BF478" s="198">
        <f>IF(N478="snížená",J478,0)</f>
        <v>0</v>
      </c>
      <c r="BG478" s="198">
        <f>IF(N478="zákl. přenesená",J478,0)</f>
        <v>0</v>
      </c>
      <c r="BH478" s="198">
        <f>IF(N478="sníž. přenesená",J478,0)</f>
        <v>0</v>
      </c>
      <c r="BI478" s="198">
        <f>IF(N478="nulová",J478,0)</f>
        <v>0</v>
      </c>
      <c r="BJ478" s="16" t="s">
        <v>14</v>
      </c>
      <c r="BK478" s="198">
        <f>ROUND(I478*H478,2)</f>
        <v>0</v>
      </c>
      <c r="BL478" s="16" t="s">
        <v>127</v>
      </c>
      <c r="BM478" s="197" t="s">
        <v>1142</v>
      </c>
    </row>
    <row r="479" s="2" customFormat="1">
      <c r="A479" s="37"/>
      <c r="B479" s="38"/>
      <c r="C479" s="39"/>
      <c r="D479" s="199" t="s">
        <v>157</v>
      </c>
      <c r="E479" s="39"/>
      <c r="F479" s="200" t="s">
        <v>926</v>
      </c>
      <c r="G479" s="39"/>
      <c r="H479" s="39"/>
      <c r="I479" s="201"/>
      <c r="J479" s="39"/>
      <c r="K479" s="39"/>
      <c r="L479" s="43"/>
      <c r="M479" s="202"/>
      <c r="N479" s="203"/>
      <c r="O479" s="83"/>
      <c r="P479" s="83"/>
      <c r="Q479" s="83"/>
      <c r="R479" s="83"/>
      <c r="S479" s="83"/>
      <c r="T479" s="84"/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T479" s="16" t="s">
        <v>157</v>
      </c>
      <c r="AU479" s="16" t="s">
        <v>70</v>
      </c>
    </row>
    <row r="480" s="2" customFormat="1" ht="55.5" customHeight="1">
      <c r="A480" s="37"/>
      <c r="B480" s="38"/>
      <c r="C480" s="185" t="s">
        <v>1143</v>
      </c>
      <c r="D480" s="185" t="s">
        <v>123</v>
      </c>
      <c r="E480" s="186" t="s">
        <v>1144</v>
      </c>
      <c r="F480" s="187" t="s">
        <v>1145</v>
      </c>
      <c r="G480" s="188" t="s">
        <v>426</v>
      </c>
      <c r="H480" s="189">
        <v>150</v>
      </c>
      <c r="I480" s="190"/>
      <c r="J480" s="191">
        <f>ROUND(I480*H480,2)</f>
        <v>0</v>
      </c>
      <c r="K480" s="192"/>
      <c r="L480" s="43"/>
      <c r="M480" s="193" t="s">
        <v>19</v>
      </c>
      <c r="N480" s="194" t="s">
        <v>41</v>
      </c>
      <c r="O480" s="83"/>
      <c r="P480" s="195">
        <f>O480*H480</f>
        <v>0</v>
      </c>
      <c r="Q480" s="195">
        <v>0</v>
      </c>
      <c r="R480" s="195">
        <f>Q480*H480</f>
        <v>0</v>
      </c>
      <c r="S480" s="195">
        <v>0</v>
      </c>
      <c r="T480" s="196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197" t="s">
        <v>127</v>
      </c>
      <c r="AT480" s="197" t="s">
        <v>123</v>
      </c>
      <c r="AU480" s="197" t="s">
        <v>70</v>
      </c>
      <c r="AY480" s="16" t="s">
        <v>128</v>
      </c>
      <c r="BE480" s="198">
        <f>IF(N480="základní",J480,0)</f>
        <v>0</v>
      </c>
      <c r="BF480" s="198">
        <f>IF(N480="snížená",J480,0)</f>
        <v>0</v>
      </c>
      <c r="BG480" s="198">
        <f>IF(N480="zákl. přenesená",J480,0)</f>
        <v>0</v>
      </c>
      <c r="BH480" s="198">
        <f>IF(N480="sníž. přenesená",J480,0)</f>
        <v>0</v>
      </c>
      <c r="BI480" s="198">
        <f>IF(N480="nulová",J480,0)</f>
        <v>0</v>
      </c>
      <c r="BJ480" s="16" t="s">
        <v>14</v>
      </c>
      <c r="BK480" s="198">
        <f>ROUND(I480*H480,2)</f>
        <v>0</v>
      </c>
      <c r="BL480" s="16" t="s">
        <v>127</v>
      </c>
      <c r="BM480" s="197" t="s">
        <v>1146</v>
      </c>
    </row>
    <row r="481" s="2" customFormat="1">
      <c r="A481" s="37"/>
      <c r="B481" s="38"/>
      <c r="C481" s="39"/>
      <c r="D481" s="199" t="s">
        <v>157</v>
      </c>
      <c r="E481" s="39"/>
      <c r="F481" s="200" t="s">
        <v>926</v>
      </c>
      <c r="G481" s="39"/>
      <c r="H481" s="39"/>
      <c r="I481" s="201"/>
      <c r="J481" s="39"/>
      <c r="K481" s="39"/>
      <c r="L481" s="43"/>
      <c r="M481" s="202"/>
      <c r="N481" s="203"/>
      <c r="O481" s="83"/>
      <c r="P481" s="83"/>
      <c r="Q481" s="83"/>
      <c r="R481" s="83"/>
      <c r="S481" s="83"/>
      <c r="T481" s="84"/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T481" s="16" t="s">
        <v>157</v>
      </c>
      <c r="AU481" s="16" t="s">
        <v>70</v>
      </c>
    </row>
    <row r="482" s="2" customFormat="1" ht="62.7" customHeight="1">
      <c r="A482" s="37"/>
      <c r="B482" s="38"/>
      <c r="C482" s="185" t="s">
        <v>1147</v>
      </c>
      <c r="D482" s="185" t="s">
        <v>123</v>
      </c>
      <c r="E482" s="186" t="s">
        <v>1148</v>
      </c>
      <c r="F482" s="187" t="s">
        <v>1149</v>
      </c>
      <c r="G482" s="188" t="s">
        <v>426</v>
      </c>
      <c r="H482" s="189">
        <v>150</v>
      </c>
      <c r="I482" s="190"/>
      <c r="J482" s="191">
        <f>ROUND(I482*H482,2)</f>
        <v>0</v>
      </c>
      <c r="K482" s="192"/>
      <c r="L482" s="43"/>
      <c r="M482" s="193" t="s">
        <v>19</v>
      </c>
      <c r="N482" s="194" t="s">
        <v>41</v>
      </c>
      <c r="O482" s="83"/>
      <c r="P482" s="195">
        <f>O482*H482</f>
        <v>0</v>
      </c>
      <c r="Q482" s="195">
        <v>0</v>
      </c>
      <c r="R482" s="195">
        <f>Q482*H482</f>
        <v>0</v>
      </c>
      <c r="S482" s="195">
        <v>0</v>
      </c>
      <c r="T482" s="196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197" t="s">
        <v>127</v>
      </c>
      <c r="AT482" s="197" t="s">
        <v>123</v>
      </c>
      <c r="AU482" s="197" t="s">
        <v>70</v>
      </c>
      <c r="AY482" s="16" t="s">
        <v>128</v>
      </c>
      <c r="BE482" s="198">
        <f>IF(N482="základní",J482,0)</f>
        <v>0</v>
      </c>
      <c r="BF482" s="198">
        <f>IF(N482="snížená",J482,0)</f>
        <v>0</v>
      </c>
      <c r="BG482" s="198">
        <f>IF(N482="zákl. přenesená",J482,0)</f>
        <v>0</v>
      </c>
      <c r="BH482" s="198">
        <f>IF(N482="sníž. přenesená",J482,0)</f>
        <v>0</v>
      </c>
      <c r="BI482" s="198">
        <f>IF(N482="nulová",J482,0)</f>
        <v>0</v>
      </c>
      <c r="BJ482" s="16" t="s">
        <v>14</v>
      </c>
      <c r="BK482" s="198">
        <f>ROUND(I482*H482,2)</f>
        <v>0</v>
      </c>
      <c r="BL482" s="16" t="s">
        <v>127</v>
      </c>
      <c r="BM482" s="197" t="s">
        <v>1150</v>
      </c>
    </row>
    <row r="483" s="2" customFormat="1">
      <c r="A483" s="37"/>
      <c r="B483" s="38"/>
      <c r="C483" s="39"/>
      <c r="D483" s="199" t="s">
        <v>157</v>
      </c>
      <c r="E483" s="39"/>
      <c r="F483" s="200" t="s">
        <v>926</v>
      </c>
      <c r="G483" s="39"/>
      <c r="H483" s="39"/>
      <c r="I483" s="201"/>
      <c r="J483" s="39"/>
      <c r="K483" s="39"/>
      <c r="L483" s="43"/>
      <c r="M483" s="202"/>
      <c r="N483" s="203"/>
      <c r="O483" s="83"/>
      <c r="P483" s="83"/>
      <c r="Q483" s="83"/>
      <c r="R483" s="83"/>
      <c r="S483" s="83"/>
      <c r="T483" s="84"/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T483" s="16" t="s">
        <v>157</v>
      </c>
      <c r="AU483" s="16" t="s">
        <v>70</v>
      </c>
    </row>
    <row r="484" s="2" customFormat="1" ht="62.7" customHeight="1">
      <c r="A484" s="37"/>
      <c r="B484" s="38"/>
      <c r="C484" s="185" t="s">
        <v>1151</v>
      </c>
      <c r="D484" s="185" t="s">
        <v>123</v>
      </c>
      <c r="E484" s="186" t="s">
        <v>1152</v>
      </c>
      <c r="F484" s="187" t="s">
        <v>1153</v>
      </c>
      <c r="G484" s="188" t="s">
        <v>426</v>
      </c>
      <c r="H484" s="189">
        <v>150</v>
      </c>
      <c r="I484" s="190"/>
      <c r="J484" s="191">
        <f>ROUND(I484*H484,2)</f>
        <v>0</v>
      </c>
      <c r="K484" s="192"/>
      <c r="L484" s="43"/>
      <c r="M484" s="193" t="s">
        <v>19</v>
      </c>
      <c r="N484" s="194" t="s">
        <v>41</v>
      </c>
      <c r="O484" s="83"/>
      <c r="P484" s="195">
        <f>O484*H484</f>
        <v>0</v>
      </c>
      <c r="Q484" s="195">
        <v>0</v>
      </c>
      <c r="R484" s="195">
        <f>Q484*H484</f>
        <v>0</v>
      </c>
      <c r="S484" s="195">
        <v>0</v>
      </c>
      <c r="T484" s="196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197" t="s">
        <v>127</v>
      </c>
      <c r="AT484" s="197" t="s">
        <v>123</v>
      </c>
      <c r="AU484" s="197" t="s">
        <v>70</v>
      </c>
      <c r="AY484" s="16" t="s">
        <v>128</v>
      </c>
      <c r="BE484" s="198">
        <f>IF(N484="základní",J484,0)</f>
        <v>0</v>
      </c>
      <c r="BF484" s="198">
        <f>IF(N484="snížená",J484,0)</f>
        <v>0</v>
      </c>
      <c r="BG484" s="198">
        <f>IF(N484="zákl. přenesená",J484,0)</f>
        <v>0</v>
      </c>
      <c r="BH484" s="198">
        <f>IF(N484="sníž. přenesená",J484,0)</f>
        <v>0</v>
      </c>
      <c r="BI484" s="198">
        <f>IF(N484="nulová",J484,0)</f>
        <v>0</v>
      </c>
      <c r="BJ484" s="16" t="s">
        <v>14</v>
      </c>
      <c r="BK484" s="198">
        <f>ROUND(I484*H484,2)</f>
        <v>0</v>
      </c>
      <c r="BL484" s="16" t="s">
        <v>127</v>
      </c>
      <c r="BM484" s="197" t="s">
        <v>1154</v>
      </c>
    </row>
    <row r="485" s="2" customFormat="1">
      <c r="A485" s="37"/>
      <c r="B485" s="38"/>
      <c r="C485" s="39"/>
      <c r="D485" s="199" t="s">
        <v>157</v>
      </c>
      <c r="E485" s="39"/>
      <c r="F485" s="200" t="s">
        <v>926</v>
      </c>
      <c r="G485" s="39"/>
      <c r="H485" s="39"/>
      <c r="I485" s="201"/>
      <c r="J485" s="39"/>
      <c r="K485" s="39"/>
      <c r="L485" s="43"/>
      <c r="M485" s="202"/>
      <c r="N485" s="203"/>
      <c r="O485" s="83"/>
      <c r="P485" s="83"/>
      <c r="Q485" s="83"/>
      <c r="R485" s="83"/>
      <c r="S485" s="83"/>
      <c r="T485" s="84"/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T485" s="16" t="s">
        <v>157</v>
      </c>
      <c r="AU485" s="16" t="s">
        <v>70</v>
      </c>
    </row>
    <row r="486" s="2" customFormat="1" ht="62.7" customHeight="1">
      <c r="A486" s="37"/>
      <c r="B486" s="38"/>
      <c r="C486" s="185" t="s">
        <v>1155</v>
      </c>
      <c r="D486" s="185" t="s">
        <v>123</v>
      </c>
      <c r="E486" s="186" t="s">
        <v>1156</v>
      </c>
      <c r="F486" s="187" t="s">
        <v>1157</v>
      </c>
      <c r="G486" s="188" t="s">
        <v>426</v>
      </c>
      <c r="H486" s="189">
        <v>150</v>
      </c>
      <c r="I486" s="190"/>
      <c r="J486" s="191">
        <f>ROUND(I486*H486,2)</f>
        <v>0</v>
      </c>
      <c r="K486" s="192"/>
      <c r="L486" s="43"/>
      <c r="M486" s="193" t="s">
        <v>19</v>
      </c>
      <c r="N486" s="194" t="s">
        <v>41</v>
      </c>
      <c r="O486" s="83"/>
      <c r="P486" s="195">
        <f>O486*H486</f>
        <v>0</v>
      </c>
      <c r="Q486" s="195">
        <v>0</v>
      </c>
      <c r="R486" s="195">
        <f>Q486*H486</f>
        <v>0</v>
      </c>
      <c r="S486" s="195">
        <v>0</v>
      </c>
      <c r="T486" s="196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197" t="s">
        <v>127</v>
      </c>
      <c r="AT486" s="197" t="s">
        <v>123</v>
      </c>
      <c r="AU486" s="197" t="s">
        <v>70</v>
      </c>
      <c r="AY486" s="16" t="s">
        <v>128</v>
      </c>
      <c r="BE486" s="198">
        <f>IF(N486="základní",J486,0)</f>
        <v>0</v>
      </c>
      <c r="BF486" s="198">
        <f>IF(N486="snížená",J486,0)</f>
        <v>0</v>
      </c>
      <c r="BG486" s="198">
        <f>IF(N486="zákl. přenesená",J486,0)</f>
        <v>0</v>
      </c>
      <c r="BH486" s="198">
        <f>IF(N486="sníž. přenesená",J486,0)</f>
        <v>0</v>
      </c>
      <c r="BI486" s="198">
        <f>IF(N486="nulová",J486,0)</f>
        <v>0</v>
      </c>
      <c r="BJ486" s="16" t="s">
        <v>14</v>
      </c>
      <c r="BK486" s="198">
        <f>ROUND(I486*H486,2)</f>
        <v>0</v>
      </c>
      <c r="BL486" s="16" t="s">
        <v>127</v>
      </c>
      <c r="BM486" s="197" t="s">
        <v>1158</v>
      </c>
    </row>
    <row r="487" s="2" customFormat="1">
      <c r="A487" s="37"/>
      <c r="B487" s="38"/>
      <c r="C487" s="39"/>
      <c r="D487" s="199" t="s">
        <v>157</v>
      </c>
      <c r="E487" s="39"/>
      <c r="F487" s="200" t="s">
        <v>926</v>
      </c>
      <c r="G487" s="39"/>
      <c r="H487" s="39"/>
      <c r="I487" s="201"/>
      <c r="J487" s="39"/>
      <c r="K487" s="39"/>
      <c r="L487" s="43"/>
      <c r="M487" s="202"/>
      <c r="N487" s="203"/>
      <c r="O487" s="83"/>
      <c r="P487" s="83"/>
      <c r="Q487" s="83"/>
      <c r="R487" s="83"/>
      <c r="S487" s="83"/>
      <c r="T487" s="84"/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T487" s="16" t="s">
        <v>157</v>
      </c>
      <c r="AU487" s="16" t="s">
        <v>70</v>
      </c>
    </row>
    <row r="488" s="2" customFormat="1" ht="62.7" customHeight="1">
      <c r="A488" s="37"/>
      <c r="B488" s="38"/>
      <c r="C488" s="185" t="s">
        <v>1159</v>
      </c>
      <c r="D488" s="185" t="s">
        <v>123</v>
      </c>
      <c r="E488" s="186" t="s">
        <v>1160</v>
      </c>
      <c r="F488" s="187" t="s">
        <v>1161</v>
      </c>
      <c r="G488" s="188" t="s">
        <v>426</v>
      </c>
      <c r="H488" s="189">
        <v>150</v>
      </c>
      <c r="I488" s="190"/>
      <c r="J488" s="191">
        <f>ROUND(I488*H488,2)</f>
        <v>0</v>
      </c>
      <c r="K488" s="192"/>
      <c r="L488" s="43"/>
      <c r="M488" s="193" t="s">
        <v>19</v>
      </c>
      <c r="N488" s="194" t="s">
        <v>41</v>
      </c>
      <c r="O488" s="83"/>
      <c r="P488" s="195">
        <f>O488*H488</f>
        <v>0</v>
      </c>
      <c r="Q488" s="195">
        <v>0</v>
      </c>
      <c r="R488" s="195">
        <f>Q488*H488</f>
        <v>0</v>
      </c>
      <c r="S488" s="195">
        <v>0</v>
      </c>
      <c r="T488" s="196">
        <f>S488*H488</f>
        <v>0</v>
      </c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R488" s="197" t="s">
        <v>127</v>
      </c>
      <c r="AT488" s="197" t="s">
        <v>123</v>
      </c>
      <c r="AU488" s="197" t="s">
        <v>70</v>
      </c>
      <c r="AY488" s="16" t="s">
        <v>128</v>
      </c>
      <c r="BE488" s="198">
        <f>IF(N488="základní",J488,0)</f>
        <v>0</v>
      </c>
      <c r="BF488" s="198">
        <f>IF(N488="snížená",J488,0)</f>
        <v>0</v>
      </c>
      <c r="BG488" s="198">
        <f>IF(N488="zákl. přenesená",J488,0)</f>
        <v>0</v>
      </c>
      <c r="BH488" s="198">
        <f>IF(N488="sníž. přenesená",J488,0)</f>
        <v>0</v>
      </c>
      <c r="BI488" s="198">
        <f>IF(N488="nulová",J488,0)</f>
        <v>0</v>
      </c>
      <c r="BJ488" s="16" t="s">
        <v>14</v>
      </c>
      <c r="BK488" s="198">
        <f>ROUND(I488*H488,2)</f>
        <v>0</v>
      </c>
      <c r="BL488" s="16" t="s">
        <v>127</v>
      </c>
      <c r="BM488" s="197" t="s">
        <v>1162</v>
      </c>
    </row>
    <row r="489" s="2" customFormat="1">
      <c r="A489" s="37"/>
      <c r="B489" s="38"/>
      <c r="C489" s="39"/>
      <c r="D489" s="199" t="s">
        <v>157</v>
      </c>
      <c r="E489" s="39"/>
      <c r="F489" s="200" t="s">
        <v>926</v>
      </c>
      <c r="G489" s="39"/>
      <c r="H489" s="39"/>
      <c r="I489" s="201"/>
      <c r="J489" s="39"/>
      <c r="K489" s="39"/>
      <c r="L489" s="43"/>
      <c r="M489" s="202"/>
      <c r="N489" s="203"/>
      <c r="O489" s="83"/>
      <c r="P489" s="83"/>
      <c r="Q489" s="83"/>
      <c r="R489" s="83"/>
      <c r="S489" s="83"/>
      <c r="T489" s="84"/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T489" s="16" t="s">
        <v>157</v>
      </c>
      <c r="AU489" s="16" t="s">
        <v>70</v>
      </c>
    </row>
    <row r="490" s="2" customFormat="1" ht="62.7" customHeight="1">
      <c r="A490" s="37"/>
      <c r="B490" s="38"/>
      <c r="C490" s="185" t="s">
        <v>1163</v>
      </c>
      <c r="D490" s="185" t="s">
        <v>123</v>
      </c>
      <c r="E490" s="186" t="s">
        <v>1164</v>
      </c>
      <c r="F490" s="187" t="s">
        <v>1165</v>
      </c>
      <c r="G490" s="188" t="s">
        <v>426</v>
      </c>
      <c r="H490" s="189">
        <v>150</v>
      </c>
      <c r="I490" s="190"/>
      <c r="J490" s="191">
        <f>ROUND(I490*H490,2)</f>
        <v>0</v>
      </c>
      <c r="K490" s="192"/>
      <c r="L490" s="43"/>
      <c r="M490" s="193" t="s">
        <v>19</v>
      </c>
      <c r="N490" s="194" t="s">
        <v>41</v>
      </c>
      <c r="O490" s="83"/>
      <c r="P490" s="195">
        <f>O490*H490</f>
        <v>0</v>
      </c>
      <c r="Q490" s="195">
        <v>0</v>
      </c>
      <c r="R490" s="195">
        <f>Q490*H490</f>
        <v>0</v>
      </c>
      <c r="S490" s="195">
        <v>0</v>
      </c>
      <c r="T490" s="196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197" t="s">
        <v>127</v>
      </c>
      <c r="AT490" s="197" t="s">
        <v>123</v>
      </c>
      <c r="AU490" s="197" t="s">
        <v>70</v>
      </c>
      <c r="AY490" s="16" t="s">
        <v>128</v>
      </c>
      <c r="BE490" s="198">
        <f>IF(N490="základní",J490,0)</f>
        <v>0</v>
      </c>
      <c r="BF490" s="198">
        <f>IF(N490="snížená",J490,0)</f>
        <v>0</v>
      </c>
      <c r="BG490" s="198">
        <f>IF(N490="zákl. přenesená",J490,0)</f>
        <v>0</v>
      </c>
      <c r="BH490" s="198">
        <f>IF(N490="sníž. přenesená",J490,0)</f>
        <v>0</v>
      </c>
      <c r="BI490" s="198">
        <f>IF(N490="nulová",J490,0)</f>
        <v>0</v>
      </c>
      <c r="BJ490" s="16" t="s">
        <v>14</v>
      </c>
      <c r="BK490" s="198">
        <f>ROUND(I490*H490,2)</f>
        <v>0</v>
      </c>
      <c r="BL490" s="16" t="s">
        <v>127</v>
      </c>
      <c r="BM490" s="197" t="s">
        <v>1166</v>
      </c>
    </row>
    <row r="491" s="2" customFormat="1">
      <c r="A491" s="37"/>
      <c r="B491" s="38"/>
      <c r="C491" s="39"/>
      <c r="D491" s="199" t="s">
        <v>157</v>
      </c>
      <c r="E491" s="39"/>
      <c r="F491" s="200" t="s">
        <v>926</v>
      </c>
      <c r="G491" s="39"/>
      <c r="H491" s="39"/>
      <c r="I491" s="201"/>
      <c r="J491" s="39"/>
      <c r="K491" s="39"/>
      <c r="L491" s="43"/>
      <c r="M491" s="202"/>
      <c r="N491" s="203"/>
      <c r="O491" s="83"/>
      <c r="P491" s="83"/>
      <c r="Q491" s="83"/>
      <c r="R491" s="83"/>
      <c r="S491" s="83"/>
      <c r="T491" s="84"/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T491" s="16" t="s">
        <v>157</v>
      </c>
      <c r="AU491" s="16" t="s">
        <v>70</v>
      </c>
    </row>
    <row r="492" s="2" customFormat="1" ht="37.8" customHeight="1">
      <c r="A492" s="37"/>
      <c r="B492" s="38"/>
      <c r="C492" s="185" t="s">
        <v>1167</v>
      </c>
      <c r="D492" s="185" t="s">
        <v>123</v>
      </c>
      <c r="E492" s="186" t="s">
        <v>1168</v>
      </c>
      <c r="F492" s="187" t="s">
        <v>1169</v>
      </c>
      <c r="G492" s="188" t="s">
        <v>426</v>
      </c>
      <c r="H492" s="189">
        <v>20</v>
      </c>
      <c r="I492" s="190"/>
      <c r="J492" s="191">
        <f>ROUND(I492*H492,2)</f>
        <v>0</v>
      </c>
      <c r="K492" s="192"/>
      <c r="L492" s="43"/>
      <c r="M492" s="193" t="s">
        <v>19</v>
      </c>
      <c r="N492" s="194" t="s">
        <v>41</v>
      </c>
      <c r="O492" s="83"/>
      <c r="P492" s="195">
        <f>O492*H492</f>
        <v>0</v>
      </c>
      <c r="Q492" s="195">
        <v>0</v>
      </c>
      <c r="R492" s="195">
        <f>Q492*H492</f>
        <v>0</v>
      </c>
      <c r="S492" s="195">
        <v>0</v>
      </c>
      <c r="T492" s="196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197" t="s">
        <v>127</v>
      </c>
      <c r="AT492" s="197" t="s">
        <v>123</v>
      </c>
      <c r="AU492" s="197" t="s">
        <v>70</v>
      </c>
      <c r="AY492" s="16" t="s">
        <v>128</v>
      </c>
      <c r="BE492" s="198">
        <f>IF(N492="základní",J492,0)</f>
        <v>0</v>
      </c>
      <c r="BF492" s="198">
        <f>IF(N492="snížená",J492,0)</f>
        <v>0</v>
      </c>
      <c r="BG492" s="198">
        <f>IF(N492="zákl. přenesená",J492,0)</f>
        <v>0</v>
      </c>
      <c r="BH492" s="198">
        <f>IF(N492="sníž. přenesená",J492,0)</f>
        <v>0</v>
      </c>
      <c r="BI492" s="198">
        <f>IF(N492="nulová",J492,0)</f>
        <v>0</v>
      </c>
      <c r="BJ492" s="16" t="s">
        <v>14</v>
      </c>
      <c r="BK492" s="198">
        <f>ROUND(I492*H492,2)</f>
        <v>0</v>
      </c>
      <c r="BL492" s="16" t="s">
        <v>127</v>
      </c>
      <c r="BM492" s="197" t="s">
        <v>1170</v>
      </c>
    </row>
    <row r="493" s="2" customFormat="1">
      <c r="A493" s="37"/>
      <c r="B493" s="38"/>
      <c r="C493" s="39"/>
      <c r="D493" s="199" t="s">
        <v>157</v>
      </c>
      <c r="E493" s="39"/>
      <c r="F493" s="200" t="s">
        <v>926</v>
      </c>
      <c r="G493" s="39"/>
      <c r="H493" s="39"/>
      <c r="I493" s="201"/>
      <c r="J493" s="39"/>
      <c r="K493" s="39"/>
      <c r="L493" s="43"/>
      <c r="M493" s="202"/>
      <c r="N493" s="203"/>
      <c r="O493" s="83"/>
      <c r="P493" s="83"/>
      <c r="Q493" s="83"/>
      <c r="R493" s="83"/>
      <c r="S493" s="83"/>
      <c r="T493" s="84"/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T493" s="16" t="s">
        <v>157</v>
      </c>
      <c r="AU493" s="16" t="s">
        <v>70</v>
      </c>
    </row>
    <row r="494" s="2" customFormat="1" ht="37.8" customHeight="1">
      <c r="A494" s="37"/>
      <c r="B494" s="38"/>
      <c r="C494" s="185" t="s">
        <v>1171</v>
      </c>
      <c r="D494" s="185" t="s">
        <v>123</v>
      </c>
      <c r="E494" s="186" t="s">
        <v>1172</v>
      </c>
      <c r="F494" s="187" t="s">
        <v>1173</v>
      </c>
      <c r="G494" s="188" t="s">
        <v>426</v>
      </c>
      <c r="H494" s="189">
        <v>20</v>
      </c>
      <c r="I494" s="190"/>
      <c r="J494" s="191">
        <f>ROUND(I494*H494,2)</f>
        <v>0</v>
      </c>
      <c r="K494" s="192"/>
      <c r="L494" s="43"/>
      <c r="M494" s="193" t="s">
        <v>19</v>
      </c>
      <c r="N494" s="194" t="s">
        <v>41</v>
      </c>
      <c r="O494" s="83"/>
      <c r="P494" s="195">
        <f>O494*H494</f>
        <v>0</v>
      </c>
      <c r="Q494" s="195">
        <v>0</v>
      </c>
      <c r="R494" s="195">
        <f>Q494*H494</f>
        <v>0</v>
      </c>
      <c r="S494" s="195">
        <v>0</v>
      </c>
      <c r="T494" s="196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197" t="s">
        <v>127</v>
      </c>
      <c r="AT494" s="197" t="s">
        <v>123</v>
      </c>
      <c r="AU494" s="197" t="s">
        <v>70</v>
      </c>
      <c r="AY494" s="16" t="s">
        <v>128</v>
      </c>
      <c r="BE494" s="198">
        <f>IF(N494="základní",J494,0)</f>
        <v>0</v>
      </c>
      <c r="BF494" s="198">
        <f>IF(N494="snížená",J494,0)</f>
        <v>0</v>
      </c>
      <c r="BG494" s="198">
        <f>IF(N494="zákl. přenesená",J494,0)</f>
        <v>0</v>
      </c>
      <c r="BH494" s="198">
        <f>IF(N494="sníž. přenesená",J494,0)</f>
        <v>0</v>
      </c>
      <c r="BI494" s="198">
        <f>IF(N494="nulová",J494,0)</f>
        <v>0</v>
      </c>
      <c r="BJ494" s="16" t="s">
        <v>14</v>
      </c>
      <c r="BK494" s="198">
        <f>ROUND(I494*H494,2)</f>
        <v>0</v>
      </c>
      <c r="BL494" s="16" t="s">
        <v>127</v>
      </c>
      <c r="BM494" s="197" t="s">
        <v>1174</v>
      </c>
    </row>
    <row r="495" s="2" customFormat="1">
      <c r="A495" s="37"/>
      <c r="B495" s="38"/>
      <c r="C495" s="39"/>
      <c r="D495" s="199" t="s">
        <v>157</v>
      </c>
      <c r="E495" s="39"/>
      <c r="F495" s="200" t="s">
        <v>926</v>
      </c>
      <c r="G495" s="39"/>
      <c r="H495" s="39"/>
      <c r="I495" s="201"/>
      <c r="J495" s="39"/>
      <c r="K495" s="39"/>
      <c r="L495" s="43"/>
      <c r="M495" s="202"/>
      <c r="N495" s="203"/>
      <c r="O495" s="83"/>
      <c r="P495" s="83"/>
      <c r="Q495" s="83"/>
      <c r="R495" s="83"/>
      <c r="S495" s="83"/>
      <c r="T495" s="84"/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T495" s="16" t="s">
        <v>157</v>
      </c>
      <c r="AU495" s="16" t="s">
        <v>70</v>
      </c>
    </row>
    <row r="496" s="2" customFormat="1" ht="37.8" customHeight="1">
      <c r="A496" s="37"/>
      <c r="B496" s="38"/>
      <c r="C496" s="185" t="s">
        <v>1175</v>
      </c>
      <c r="D496" s="185" t="s">
        <v>123</v>
      </c>
      <c r="E496" s="186" t="s">
        <v>1176</v>
      </c>
      <c r="F496" s="187" t="s">
        <v>1177</v>
      </c>
      <c r="G496" s="188" t="s">
        <v>426</v>
      </c>
      <c r="H496" s="189">
        <v>20</v>
      </c>
      <c r="I496" s="190"/>
      <c r="J496" s="191">
        <f>ROUND(I496*H496,2)</f>
        <v>0</v>
      </c>
      <c r="K496" s="192"/>
      <c r="L496" s="43"/>
      <c r="M496" s="193" t="s">
        <v>19</v>
      </c>
      <c r="N496" s="194" t="s">
        <v>41</v>
      </c>
      <c r="O496" s="83"/>
      <c r="P496" s="195">
        <f>O496*H496</f>
        <v>0</v>
      </c>
      <c r="Q496" s="195">
        <v>0</v>
      </c>
      <c r="R496" s="195">
        <f>Q496*H496</f>
        <v>0</v>
      </c>
      <c r="S496" s="195">
        <v>0</v>
      </c>
      <c r="T496" s="196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197" t="s">
        <v>127</v>
      </c>
      <c r="AT496" s="197" t="s">
        <v>123</v>
      </c>
      <c r="AU496" s="197" t="s">
        <v>70</v>
      </c>
      <c r="AY496" s="16" t="s">
        <v>128</v>
      </c>
      <c r="BE496" s="198">
        <f>IF(N496="základní",J496,0)</f>
        <v>0</v>
      </c>
      <c r="BF496" s="198">
        <f>IF(N496="snížená",J496,0)</f>
        <v>0</v>
      </c>
      <c r="BG496" s="198">
        <f>IF(N496="zákl. přenesená",J496,0)</f>
        <v>0</v>
      </c>
      <c r="BH496" s="198">
        <f>IF(N496="sníž. přenesená",J496,0)</f>
        <v>0</v>
      </c>
      <c r="BI496" s="198">
        <f>IF(N496="nulová",J496,0)</f>
        <v>0</v>
      </c>
      <c r="BJ496" s="16" t="s">
        <v>14</v>
      </c>
      <c r="BK496" s="198">
        <f>ROUND(I496*H496,2)</f>
        <v>0</v>
      </c>
      <c r="BL496" s="16" t="s">
        <v>127</v>
      </c>
      <c r="BM496" s="197" t="s">
        <v>1178</v>
      </c>
    </row>
    <row r="497" s="2" customFormat="1">
      <c r="A497" s="37"/>
      <c r="B497" s="38"/>
      <c r="C497" s="39"/>
      <c r="D497" s="199" t="s">
        <v>157</v>
      </c>
      <c r="E497" s="39"/>
      <c r="F497" s="200" t="s">
        <v>926</v>
      </c>
      <c r="G497" s="39"/>
      <c r="H497" s="39"/>
      <c r="I497" s="201"/>
      <c r="J497" s="39"/>
      <c r="K497" s="39"/>
      <c r="L497" s="43"/>
      <c r="M497" s="202"/>
      <c r="N497" s="203"/>
      <c r="O497" s="83"/>
      <c r="P497" s="83"/>
      <c r="Q497" s="83"/>
      <c r="R497" s="83"/>
      <c r="S497" s="83"/>
      <c r="T497" s="84"/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T497" s="16" t="s">
        <v>157</v>
      </c>
      <c r="AU497" s="16" t="s">
        <v>70</v>
      </c>
    </row>
    <row r="498" s="2" customFormat="1" ht="49.05" customHeight="1">
      <c r="A498" s="37"/>
      <c r="B498" s="38"/>
      <c r="C498" s="185" t="s">
        <v>1179</v>
      </c>
      <c r="D498" s="185" t="s">
        <v>123</v>
      </c>
      <c r="E498" s="186" t="s">
        <v>1180</v>
      </c>
      <c r="F498" s="187" t="s">
        <v>1181</v>
      </c>
      <c r="G498" s="188" t="s">
        <v>426</v>
      </c>
      <c r="H498" s="189">
        <v>200</v>
      </c>
      <c r="I498" s="190"/>
      <c r="J498" s="191">
        <f>ROUND(I498*H498,2)</f>
        <v>0</v>
      </c>
      <c r="K498" s="192"/>
      <c r="L498" s="43"/>
      <c r="M498" s="193" t="s">
        <v>19</v>
      </c>
      <c r="N498" s="194" t="s">
        <v>41</v>
      </c>
      <c r="O498" s="83"/>
      <c r="P498" s="195">
        <f>O498*H498</f>
        <v>0</v>
      </c>
      <c r="Q498" s="195">
        <v>0</v>
      </c>
      <c r="R498" s="195">
        <f>Q498*H498</f>
        <v>0</v>
      </c>
      <c r="S498" s="195">
        <v>0</v>
      </c>
      <c r="T498" s="196">
        <f>S498*H498</f>
        <v>0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197" t="s">
        <v>127</v>
      </c>
      <c r="AT498" s="197" t="s">
        <v>123</v>
      </c>
      <c r="AU498" s="197" t="s">
        <v>70</v>
      </c>
      <c r="AY498" s="16" t="s">
        <v>128</v>
      </c>
      <c r="BE498" s="198">
        <f>IF(N498="základní",J498,0)</f>
        <v>0</v>
      </c>
      <c r="BF498" s="198">
        <f>IF(N498="snížená",J498,0)</f>
        <v>0</v>
      </c>
      <c r="BG498" s="198">
        <f>IF(N498="zákl. přenesená",J498,0)</f>
        <v>0</v>
      </c>
      <c r="BH498" s="198">
        <f>IF(N498="sníž. přenesená",J498,0)</f>
        <v>0</v>
      </c>
      <c r="BI498" s="198">
        <f>IF(N498="nulová",J498,0)</f>
        <v>0</v>
      </c>
      <c r="BJ498" s="16" t="s">
        <v>14</v>
      </c>
      <c r="BK498" s="198">
        <f>ROUND(I498*H498,2)</f>
        <v>0</v>
      </c>
      <c r="BL498" s="16" t="s">
        <v>127</v>
      </c>
      <c r="BM498" s="197" t="s">
        <v>1182</v>
      </c>
    </row>
    <row r="499" s="2" customFormat="1">
      <c r="A499" s="37"/>
      <c r="B499" s="38"/>
      <c r="C499" s="39"/>
      <c r="D499" s="199" t="s">
        <v>157</v>
      </c>
      <c r="E499" s="39"/>
      <c r="F499" s="200" t="s">
        <v>926</v>
      </c>
      <c r="G499" s="39"/>
      <c r="H499" s="39"/>
      <c r="I499" s="201"/>
      <c r="J499" s="39"/>
      <c r="K499" s="39"/>
      <c r="L499" s="43"/>
      <c r="M499" s="202"/>
      <c r="N499" s="203"/>
      <c r="O499" s="83"/>
      <c r="P499" s="83"/>
      <c r="Q499" s="83"/>
      <c r="R499" s="83"/>
      <c r="S499" s="83"/>
      <c r="T499" s="84"/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T499" s="16" t="s">
        <v>157</v>
      </c>
      <c r="AU499" s="16" t="s">
        <v>70</v>
      </c>
    </row>
    <row r="500" s="2" customFormat="1" ht="49.05" customHeight="1">
      <c r="A500" s="37"/>
      <c r="B500" s="38"/>
      <c r="C500" s="185" t="s">
        <v>1183</v>
      </c>
      <c r="D500" s="185" t="s">
        <v>123</v>
      </c>
      <c r="E500" s="186" t="s">
        <v>1184</v>
      </c>
      <c r="F500" s="187" t="s">
        <v>1185</v>
      </c>
      <c r="G500" s="188" t="s">
        <v>426</v>
      </c>
      <c r="H500" s="189">
        <v>200</v>
      </c>
      <c r="I500" s="190"/>
      <c r="J500" s="191">
        <f>ROUND(I500*H500,2)</f>
        <v>0</v>
      </c>
      <c r="K500" s="192"/>
      <c r="L500" s="43"/>
      <c r="M500" s="193" t="s">
        <v>19</v>
      </c>
      <c r="N500" s="194" t="s">
        <v>41</v>
      </c>
      <c r="O500" s="83"/>
      <c r="P500" s="195">
        <f>O500*H500</f>
        <v>0</v>
      </c>
      <c r="Q500" s="195">
        <v>0</v>
      </c>
      <c r="R500" s="195">
        <f>Q500*H500</f>
        <v>0</v>
      </c>
      <c r="S500" s="195">
        <v>0</v>
      </c>
      <c r="T500" s="196">
        <f>S500*H500</f>
        <v>0</v>
      </c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R500" s="197" t="s">
        <v>127</v>
      </c>
      <c r="AT500" s="197" t="s">
        <v>123</v>
      </c>
      <c r="AU500" s="197" t="s">
        <v>70</v>
      </c>
      <c r="AY500" s="16" t="s">
        <v>128</v>
      </c>
      <c r="BE500" s="198">
        <f>IF(N500="základní",J500,0)</f>
        <v>0</v>
      </c>
      <c r="BF500" s="198">
        <f>IF(N500="snížená",J500,0)</f>
        <v>0</v>
      </c>
      <c r="BG500" s="198">
        <f>IF(N500="zákl. přenesená",J500,0)</f>
        <v>0</v>
      </c>
      <c r="BH500" s="198">
        <f>IF(N500="sníž. přenesená",J500,0)</f>
        <v>0</v>
      </c>
      <c r="BI500" s="198">
        <f>IF(N500="nulová",J500,0)</f>
        <v>0</v>
      </c>
      <c r="BJ500" s="16" t="s">
        <v>14</v>
      </c>
      <c r="BK500" s="198">
        <f>ROUND(I500*H500,2)</f>
        <v>0</v>
      </c>
      <c r="BL500" s="16" t="s">
        <v>127</v>
      </c>
      <c r="BM500" s="197" t="s">
        <v>1186</v>
      </c>
    </row>
    <row r="501" s="2" customFormat="1">
      <c r="A501" s="37"/>
      <c r="B501" s="38"/>
      <c r="C501" s="39"/>
      <c r="D501" s="199" t="s">
        <v>157</v>
      </c>
      <c r="E501" s="39"/>
      <c r="F501" s="200" t="s">
        <v>926</v>
      </c>
      <c r="G501" s="39"/>
      <c r="H501" s="39"/>
      <c r="I501" s="201"/>
      <c r="J501" s="39"/>
      <c r="K501" s="39"/>
      <c r="L501" s="43"/>
      <c r="M501" s="202"/>
      <c r="N501" s="203"/>
      <c r="O501" s="83"/>
      <c r="P501" s="83"/>
      <c r="Q501" s="83"/>
      <c r="R501" s="83"/>
      <c r="S501" s="83"/>
      <c r="T501" s="84"/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T501" s="16" t="s">
        <v>157</v>
      </c>
      <c r="AU501" s="16" t="s">
        <v>70</v>
      </c>
    </row>
    <row r="502" s="2" customFormat="1" ht="49.05" customHeight="1">
      <c r="A502" s="37"/>
      <c r="B502" s="38"/>
      <c r="C502" s="185" t="s">
        <v>1187</v>
      </c>
      <c r="D502" s="185" t="s">
        <v>123</v>
      </c>
      <c r="E502" s="186" t="s">
        <v>1188</v>
      </c>
      <c r="F502" s="187" t="s">
        <v>1189</v>
      </c>
      <c r="G502" s="188" t="s">
        <v>426</v>
      </c>
      <c r="H502" s="189">
        <v>200</v>
      </c>
      <c r="I502" s="190"/>
      <c r="J502" s="191">
        <f>ROUND(I502*H502,2)</f>
        <v>0</v>
      </c>
      <c r="K502" s="192"/>
      <c r="L502" s="43"/>
      <c r="M502" s="193" t="s">
        <v>19</v>
      </c>
      <c r="N502" s="194" t="s">
        <v>41</v>
      </c>
      <c r="O502" s="83"/>
      <c r="P502" s="195">
        <f>O502*H502</f>
        <v>0</v>
      </c>
      <c r="Q502" s="195">
        <v>0</v>
      </c>
      <c r="R502" s="195">
        <f>Q502*H502</f>
        <v>0</v>
      </c>
      <c r="S502" s="195">
        <v>0</v>
      </c>
      <c r="T502" s="196">
        <f>S502*H502</f>
        <v>0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197" t="s">
        <v>127</v>
      </c>
      <c r="AT502" s="197" t="s">
        <v>123</v>
      </c>
      <c r="AU502" s="197" t="s">
        <v>70</v>
      </c>
      <c r="AY502" s="16" t="s">
        <v>128</v>
      </c>
      <c r="BE502" s="198">
        <f>IF(N502="základní",J502,0)</f>
        <v>0</v>
      </c>
      <c r="BF502" s="198">
        <f>IF(N502="snížená",J502,0)</f>
        <v>0</v>
      </c>
      <c r="BG502" s="198">
        <f>IF(N502="zákl. přenesená",J502,0)</f>
        <v>0</v>
      </c>
      <c r="BH502" s="198">
        <f>IF(N502="sníž. přenesená",J502,0)</f>
        <v>0</v>
      </c>
      <c r="BI502" s="198">
        <f>IF(N502="nulová",J502,0)</f>
        <v>0</v>
      </c>
      <c r="BJ502" s="16" t="s">
        <v>14</v>
      </c>
      <c r="BK502" s="198">
        <f>ROUND(I502*H502,2)</f>
        <v>0</v>
      </c>
      <c r="BL502" s="16" t="s">
        <v>127</v>
      </c>
      <c r="BM502" s="197" t="s">
        <v>1190</v>
      </c>
    </row>
    <row r="503" s="2" customFormat="1">
      <c r="A503" s="37"/>
      <c r="B503" s="38"/>
      <c r="C503" s="39"/>
      <c r="D503" s="199" t="s">
        <v>157</v>
      </c>
      <c r="E503" s="39"/>
      <c r="F503" s="200" t="s">
        <v>926</v>
      </c>
      <c r="G503" s="39"/>
      <c r="H503" s="39"/>
      <c r="I503" s="201"/>
      <c r="J503" s="39"/>
      <c r="K503" s="39"/>
      <c r="L503" s="43"/>
      <c r="M503" s="202"/>
      <c r="N503" s="203"/>
      <c r="O503" s="83"/>
      <c r="P503" s="83"/>
      <c r="Q503" s="83"/>
      <c r="R503" s="83"/>
      <c r="S503" s="83"/>
      <c r="T503" s="84"/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T503" s="16" t="s">
        <v>157</v>
      </c>
      <c r="AU503" s="16" t="s">
        <v>70</v>
      </c>
    </row>
    <row r="504" s="2" customFormat="1" ht="49.05" customHeight="1">
      <c r="A504" s="37"/>
      <c r="B504" s="38"/>
      <c r="C504" s="185" t="s">
        <v>1191</v>
      </c>
      <c r="D504" s="185" t="s">
        <v>123</v>
      </c>
      <c r="E504" s="186" t="s">
        <v>1192</v>
      </c>
      <c r="F504" s="187" t="s">
        <v>1193</v>
      </c>
      <c r="G504" s="188" t="s">
        <v>426</v>
      </c>
      <c r="H504" s="189">
        <v>200</v>
      </c>
      <c r="I504" s="190"/>
      <c r="J504" s="191">
        <f>ROUND(I504*H504,2)</f>
        <v>0</v>
      </c>
      <c r="K504" s="192"/>
      <c r="L504" s="43"/>
      <c r="M504" s="193" t="s">
        <v>19</v>
      </c>
      <c r="N504" s="194" t="s">
        <v>41</v>
      </c>
      <c r="O504" s="83"/>
      <c r="P504" s="195">
        <f>O504*H504</f>
        <v>0</v>
      </c>
      <c r="Q504" s="195">
        <v>0</v>
      </c>
      <c r="R504" s="195">
        <f>Q504*H504</f>
        <v>0</v>
      </c>
      <c r="S504" s="195">
        <v>0</v>
      </c>
      <c r="T504" s="196">
        <f>S504*H504</f>
        <v>0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197" t="s">
        <v>127</v>
      </c>
      <c r="AT504" s="197" t="s">
        <v>123</v>
      </c>
      <c r="AU504" s="197" t="s">
        <v>70</v>
      </c>
      <c r="AY504" s="16" t="s">
        <v>128</v>
      </c>
      <c r="BE504" s="198">
        <f>IF(N504="základní",J504,0)</f>
        <v>0</v>
      </c>
      <c r="BF504" s="198">
        <f>IF(N504="snížená",J504,0)</f>
        <v>0</v>
      </c>
      <c r="BG504" s="198">
        <f>IF(N504="zákl. přenesená",J504,0)</f>
        <v>0</v>
      </c>
      <c r="BH504" s="198">
        <f>IF(N504="sníž. přenesená",J504,0)</f>
        <v>0</v>
      </c>
      <c r="BI504" s="198">
        <f>IF(N504="nulová",J504,0)</f>
        <v>0</v>
      </c>
      <c r="BJ504" s="16" t="s">
        <v>14</v>
      </c>
      <c r="BK504" s="198">
        <f>ROUND(I504*H504,2)</f>
        <v>0</v>
      </c>
      <c r="BL504" s="16" t="s">
        <v>127</v>
      </c>
      <c r="BM504" s="197" t="s">
        <v>1194</v>
      </c>
    </row>
    <row r="505" s="2" customFormat="1">
      <c r="A505" s="37"/>
      <c r="B505" s="38"/>
      <c r="C505" s="39"/>
      <c r="D505" s="199" t="s">
        <v>157</v>
      </c>
      <c r="E505" s="39"/>
      <c r="F505" s="200" t="s">
        <v>926</v>
      </c>
      <c r="G505" s="39"/>
      <c r="H505" s="39"/>
      <c r="I505" s="201"/>
      <c r="J505" s="39"/>
      <c r="K505" s="39"/>
      <c r="L505" s="43"/>
      <c r="M505" s="202"/>
      <c r="N505" s="203"/>
      <c r="O505" s="83"/>
      <c r="P505" s="83"/>
      <c r="Q505" s="83"/>
      <c r="R505" s="83"/>
      <c r="S505" s="83"/>
      <c r="T505" s="84"/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T505" s="16" t="s">
        <v>157</v>
      </c>
      <c r="AU505" s="16" t="s">
        <v>70</v>
      </c>
    </row>
    <row r="506" s="2" customFormat="1" ht="24.15" customHeight="1">
      <c r="A506" s="37"/>
      <c r="B506" s="38"/>
      <c r="C506" s="185" t="s">
        <v>1195</v>
      </c>
      <c r="D506" s="185" t="s">
        <v>123</v>
      </c>
      <c r="E506" s="186" t="s">
        <v>1196</v>
      </c>
      <c r="F506" s="187" t="s">
        <v>1197</v>
      </c>
      <c r="G506" s="188" t="s">
        <v>426</v>
      </c>
      <c r="H506" s="189">
        <v>200</v>
      </c>
      <c r="I506" s="190"/>
      <c r="J506" s="191">
        <f>ROUND(I506*H506,2)</f>
        <v>0</v>
      </c>
      <c r="K506" s="192"/>
      <c r="L506" s="43"/>
      <c r="M506" s="193" t="s">
        <v>19</v>
      </c>
      <c r="N506" s="194" t="s">
        <v>41</v>
      </c>
      <c r="O506" s="83"/>
      <c r="P506" s="195">
        <f>O506*H506</f>
        <v>0</v>
      </c>
      <c r="Q506" s="195">
        <v>0</v>
      </c>
      <c r="R506" s="195">
        <f>Q506*H506</f>
        <v>0</v>
      </c>
      <c r="S506" s="195">
        <v>0</v>
      </c>
      <c r="T506" s="196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197" t="s">
        <v>127</v>
      </c>
      <c r="AT506" s="197" t="s">
        <v>123</v>
      </c>
      <c r="AU506" s="197" t="s">
        <v>70</v>
      </c>
      <c r="AY506" s="16" t="s">
        <v>128</v>
      </c>
      <c r="BE506" s="198">
        <f>IF(N506="základní",J506,0)</f>
        <v>0</v>
      </c>
      <c r="BF506" s="198">
        <f>IF(N506="snížená",J506,0)</f>
        <v>0</v>
      </c>
      <c r="BG506" s="198">
        <f>IF(N506="zákl. přenesená",J506,0)</f>
        <v>0</v>
      </c>
      <c r="BH506" s="198">
        <f>IF(N506="sníž. přenesená",J506,0)</f>
        <v>0</v>
      </c>
      <c r="BI506" s="198">
        <f>IF(N506="nulová",J506,0)</f>
        <v>0</v>
      </c>
      <c r="BJ506" s="16" t="s">
        <v>14</v>
      </c>
      <c r="BK506" s="198">
        <f>ROUND(I506*H506,2)</f>
        <v>0</v>
      </c>
      <c r="BL506" s="16" t="s">
        <v>127</v>
      </c>
      <c r="BM506" s="197" t="s">
        <v>1198</v>
      </c>
    </row>
    <row r="507" s="2" customFormat="1">
      <c r="A507" s="37"/>
      <c r="B507" s="38"/>
      <c r="C507" s="39"/>
      <c r="D507" s="199" t="s">
        <v>157</v>
      </c>
      <c r="E507" s="39"/>
      <c r="F507" s="200" t="s">
        <v>926</v>
      </c>
      <c r="G507" s="39"/>
      <c r="H507" s="39"/>
      <c r="I507" s="201"/>
      <c r="J507" s="39"/>
      <c r="K507" s="39"/>
      <c r="L507" s="43"/>
      <c r="M507" s="202"/>
      <c r="N507" s="203"/>
      <c r="O507" s="83"/>
      <c r="P507" s="83"/>
      <c r="Q507" s="83"/>
      <c r="R507" s="83"/>
      <c r="S507" s="83"/>
      <c r="T507" s="84"/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T507" s="16" t="s">
        <v>157</v>
      </c>
      <c r="AU507" s="16" t="s">
        <v>70</v>
      </c>
    </row>
    <row r="508" s="2" customFormat="1" ht="24.15" customHeight="1">
      <c r="A508" s="37"/>
      <c r="B508" s="38"/>
      <c r="C508" s="185" t="s">
        <v>1199</v>
      </c>
      <c r="D508" s="185" t="s">
        <v>123</v>
      </c>
      <c r="E508" s="186" t="s">
        <v>1200</v>
      </c>
      <c r="F508" s="187" t="s">
        <v>1201</v>
      </c>
      <c r="G508" s="188" t="s">
        <v>426</v>
      </c>
      <c r="H508" s="189">
        <v>200</v>
      </c>
      <c r="I508" s="190"/>
      <c r="J508" s="191">
        <f>ROUND(I508*H508,2)</f>
        <v>0</v>
      </c>
      <c r="K508" s="192"/>
      <c r="L508" s="43"/>
      <c r="M508" s="193" t="s">
        <v>19</v>
      </c>
      <c r="N508" s="194" t="s">
        <v>41</v>
      </c>
      <c r="O508" s="83"/>
      <c r="P508" s="195">
        <f>O508*H508</f>
        <v>0</v>
      </c>
      <c r="Q508" s="195">
        <v>0</v>
      </c>
      <c r="R508" s="195">
        <f>Q508*H508</f>
        <v>0</v>
      </c>
      <c r="S508" s="195">
        <v>0</v>
      </c>
      <c r="T508" s="196">
        <f>S508*H508</f>
        <v>0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197" t="s">
        <v>127</v>
      </c>
      <c r="AT508" s="197" t="s">
        <v>123</v>
      </c>
      <c r="AU508" s="197" t="s">
        <v>70</v>
      </c>
      <c r="AY508" s="16" t="s">
        <v>128</v>
      </c>
      <c r="BE508" s="198">
        <f>IF(N508="základní",J508,0)</f>
        <v>0</v>
      </c>
      <c r="BF508" s="198">
        <f>IF(N508="snížená",J508,0)</f>
        <v>0</v>
      </c>
      <c r="BG508" s="198">
        <f>IF(N508="zákl. přenesená",J508,0)</f>
        <v>0</v>
      </c>
      <c r="BH508" s="198">
        <f>IF(N508="sníž. přenesená",J508,0)</f>
        <v>0</v>
      </c>
      <c r="BI508" s="198">
        <f>IF(N508="nulová",J508,0)</f>
        <v>0</v>
      </c>
      <c r="BJ508" s="16" t="s">
        <v>14</v>
      </c>
      <c r="BK508" s="198">
        <f>ROUND(I508*H508,2)</f>
        <v>0</v>
      </c>
      <c r="BL508" s="16" t="s">
        <v>127</v>
      </c>
      <c r="BM508" s="197" t="s">
        <v>1202</v>
      </c>
    </row>
    <row r="509" s="2" customFormat="1">
      <c r="A509" s="37"/>
      <c r="B509" s="38"/>
      <c r="C509" s="39"/>
      <c r="D509" s="199" t="s">
        <v>157</v>
      </c>
      <c r="E509" s="39"/>
      <c r="F509" s="200" t="s">
        <v>926</v>
      </c>
      <c r="G509" s="39"/>
      <c r="H509" s="39"/>
      <c r="I509" s="201"/>
      <c r="J509" s="39"/>
      <c r="K509" s="39"/>
      <c r="L509" s="43"/>
      <c r="M509" s="202"/>
      <c r="N509" s="203"/>
      <c r="O509" s="83"/>
      <c r="P509" s="83"/>
      <c r="Q509" s="83"/>
      <c r="R509" s="83"/>
      <c r="S509" s="83"/>
      <c r="T509" s="84"/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T509" s="16" t="s">
        <v>157</v>
      </c>
      <c r="AU509" s="16" t="s">
        <v>70</v>
      </c>
    </row>
    <row r="510" s="2" customFormat="1" ht="24.15" customHeight="1">
      <c r="A510" s="37"/>
      <c r="B510" s="38"/>
      <c r="C510" s="185" t="s">
        <v>1203</v>
      </c>
      <c r="D510" s="185" t="s">
        <v>123</v>
      </c>
      <c r="E510" s="186" t="s">
        <v>1204</v>
      </c>
      <c r="F510" s="187" t="s">
        <v>1205</v>
      </c>
      <c r="G510" s="188" t="s">
        <v>426</v>
      </c>
      <c r="H510" s="189">
        <v>100</v>
      </c>
      <c r="I510" s="190"/>
      <c r="J510" s="191">
        <f>ROUND(I510*H510,2)</f>
        <v>0</v>
      </c>
      <c r="K510" s="192"/>
      <c r="L510" s="43"/>
      <c r="M510" s="193" t="s">
        <v>19</v>
      </c>
      <c r="N510" s="194" t="s">
        <v>41</v>
      </c>
      <c r="O510" s="83"/>
      <c r="P510" s="195">
        <f>O510*H510</f>
        <v>0</v>
      </c>
      <c r="Q510" s="195">
        <v>0</v>
      </c>
      <c r="R510" s="195">
        <f>Q510*H510</f>
        <v>0</v>
      </c>
      <c r="S510" s="195">
        <v>0</v>
      </c>
      <c r="T510" s="196">
        <f>S510*H510</f>
        <v>0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197" t="s">
        <v>127</v>
      </c>
      <c r="AT510" s="197" t="s">
        <v>123</v>
      </c>
      <c r="AU510" s="197" t="s">
        <v>70</v>
      </c>
      <c r="AY510" s="16" t="s">
        <v>128</v>
      </c>
      <c r="BE510" s="198">
        <f>IF(N510="základní",J510,0)</f>
        <v>0</v>
      </c>
      <c r="BF510" s="198">
        <f>IF(N510="snížená",J510,0)</f>
        <v>0</v>
      </c>
      <c r="BG510" s="198">
        <f>IF(N510="zákl. přenesená",J510,0)</f>
        <v>0</v>
      </c>
      <c r="BH510" s="198">
        <f>IF(N510="sníž. přenesená",J510,0)</f>
        <v>0</v>
      </c>
      <c r="BI510" s="198">
        <f>IF(N510="nulová",J510,0)</f>
        <v>0</v>
      </c>
      <c r="BJ510" s="16" t="s">
        <v>14</v>
      </c>
      <c r="BK510" s="198">
        <f>ROUND(I510*H510,2)</f>
        <v>0</v>
      </c>
      <c r="BL510" s="16" t="s">
        <v>127</v>
      </c>
      <c r="BM510" s="197" t="s">
        <v>1206</v>
      </c>
    </row>
    <row r="511" s="2" customFormat="1">
      <c r="A511" s="37"/>
      <c r="B511" s="38"/>
      <c r="C511" s="39"/>
      <c r="D511" s="199" t="s">
        <v>157</v>
      </c>
      <c r="E511" s="39"/>
      <c r="F511" s="200" t="s">
        <v>926</v>
      </c>
      <c r="G511" s="39"/>
      <c r="H511" s="39"/>
      <c r="I511" s="201"/>
      <c r="J511" s="39"/>
      <c r="K511" s="39"/>
      <c r="L511" s="43"/>
      <c r="M511" s="202"/>
      <c r="N511" s="203"/>
      <c r="O511" s="83"/>
      <c r="P511" s="83"/>
      <c r="Q511" s="83"/>
      <c r="R511" s="83"/>
      <c r="S511" s="83"/>
      <c r="T511" s="84"/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T511" s="16" t="s">
        <v>157</v>
      </c>
      <c r="AU511" s="16" t="s">
        <v>70</v>
      </c>
    </row>
    <row r="512" s="2" customFormat="1" ht="24.15" customHeight="1">
      <c r="A512" s="37"/>
      <c r="B512" s="38"/>
      <c r="C512" s="185" t="s">
        <v>1207</v>
      </c>
      <c r="D512" s="185" t="s">
        <v>123</v>
      </c>
      <c r="E512" s="186" t="s">
        <v>1208</v>
      </c>
      <c r="F512" s="187" t="s">
        <v>1209</v>
      </c>
      <c r="G512" s="188" t="s">
        <v>132</v>
      </c>
      <c r="H512" s="189">
        <v>40</v>
      </c>
      <c r="I512" s="190"/>
      <c r="J512" s="191">
        <f>ROUND(I512*H512,2)</f>
        <v>0</v>
      </c>
      <c r="K512" s="192"/>
      <c r="L512" s="43"/>
      <c r="M512" s="193" t="s">
        <v>19</v>
      </c>
      <c r="N512" s="194" t="s">
        <v>41</v>
      </c>
      <c r="O512" s="83"/>
      <c r="P512" s="195">
        <f>O512*H512</f>
        <v>0</v>
      </c>
      <c r="Q512" s="195">
        <v>0</v>
      </c>
      <c r="R512" s="195">
        <f>Q512*H512</f>
        <v>0</v>
      </c>
      <c r="S512" s="195">
        <v>0</v>
      </c>
      <c r="T512" s="196">
        <f>S512*H512</f>
        <v>0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197" t="s">
        <v>127</v>
      </c>
      <c r="AT512" s="197" t="s">
        <v>123</v>
      </c>
      <c r="AU512" s="197" t="s">
        <v>70</v>
      </c>
      <c r="AY512" s="16" t="s">
        <v>128</v>
      </c>
      <c r="BE512" s="198">
        <f>IF(N512="základní",J512,0)</f>
        <v>0</v>
      </c>
      <c r="BF512" s="198">
        <f>IF(N512="snížená",J512,0)</f>
        <v>0</v>
      </c>
      <c r="BG512" s="198">
        <f>IF(N512="zákl. přenesená",J512,0)</f>
        <v>0</v>
      </c>
      <c r="BH512" s="198">
        <f>IF(N512="sníž. přenesená",J512,0)</f>
        <v>0</v>
      </c>
      <c r="BI512" s="198">
        <f>IF(N512="nulová",J512,0)</f>
        <v>0</v>
      </c>
      <c r="BJ512" s="16" t="s">
        <v>14</v>
      </c>
      <c r="BK512" s="198">
        <f>ROUND(I512*H512,2)</f>
        <v>0</v>
      </c>
      <c r="BL512" s="16" t="s">
        <v>127</v>
      </c>
      <c r="BM512" s="197" t="s">
        <v>1210</v>
      </c>
    </row>
    <row r="513" s="2" customFormat="1">
      <c r="A513" s="37"/>
      <c r="B513" s="38"/>
      <c r="C513" s="39"/>
      <c r="D513" s="199" t="s">
        <v>157</v>
      </c>
      <c r="E513" s="39"/>
      <c r="F513" s="200" t="s">
        <v>1211</v>
      </c>
      <c r="G513" s="39"/>
      <c r="H513" s="39"/>
      <c r="I513" s="201"/>
      <c r="J513" s="39"/>
      <c r="K513" s="39"/>
      <c r="L513" s="43"/>
      <c r="M513" s="202"/>
      <c r="N513" s="203"/>
      <c r="O513" s="83"/>
      <c r="P513" s="83"/>
      <c r="Q513" s="83"/>
      <c r="R513" s="83"/>
      <c r="S513" s="83"/>
      <c r="T513" s="84"/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T513" s="16" t="s">
        <v>157</v>
      </c>
      <c r="AU513" s="16" t="s">
        <v>70</v>
      </c>
    </row>
    <row r="514" s="2" customFormat="1" ht="24.15" customHeight="1">
      <c r="A514" s="37"/>
      <c r="B514" s="38"/>
      <c r="C514" s="185" t="s">
        <v>1212</v>
      </c>
      <c r="D514" s="185" t="s">
        <v>123</v>
      </c>
      <c r="E514" s="186" t="s">
        <v>1213</v>
      </c>
      <c r="F514" s="187" t="s">
        <v>1214</v>
      </c>
      <c r="G514" s="188" t="s">
        <v>132</v>
      </c>
      <c r="H514" s="189">
        <v>80</v>
      </c>
      <c r="I514" s="190"/>
      <c r="J514" s="191">
        <f>ROUND(I514*H514,2)</f>
        <v>0</v>
      </c>
      <c r="K514" s="192"/>
      <c r="L514" s="43"/>
      <c r="M514" s="193" t="s">
        <v>19</v>
      </c>
      <c r="N514" s="194" t="s">
        <v>41</v>
      </c>
      <c r="O514" s="83"/>
      <c r="P514" s="195">
        <f>O514*H514</f>
        <v>0</v>
      </c>
      <c r="Q514" s="195">
        <v>0</v>
      </c>
      <c r="R514" s="195">
        <f>Q514*H514</f>
        <v>0</v>
      </c>
      <c r="S514" s="195">
        <v>0</v>
      </c>
      <c r="T514" s="196">
        <f>S514*H514</f>
        <v>0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197" t="s">
        <v>127</v>
      </c>
      <c r="AT514" s="197" t="s">
        <v>123</v>
      </c>
      <c r="AU514" s="197" t="s">
        <v>70</v>
      </c>
      <c r="AY514" s="16" t="s">
        <v>128</v>
      </c>
      <c r="BE514" s="198">
        <f>IF(N514="základní",J514,0)</f>
        <v>0</v>
      </c>
      <c r="BF514" s="198">
        <f>IF(N514="snížená",J514,0)</f>
        <v>0</v>
      </c>
      <c r="BG514" s="198">
        <f>IF(N514="zákl. přenesená",J514,0)</f>
        <v>0</v>
      </c>
      <c r="BH514" s="198">
        <f>IF(N514="sníž. přenesená",J514,0)</f>
        <v>0</v>
      </c>
      <c r="BI514" s="198">
        <f>IF(N514="nulová",J514,0)</f>
        <v>0</v>
      </c>
      <c r="BJ514" s="16" t="s">
        <v>14</v>
      </c>
      <c r="BK514" s="198">
        <f>ROUND(I514*H514,2)</f>
        <v>0</v>
      </c>
      <c r="BL514" s="16" t="s">
        <v>127</v>
      </c>
      <c r="BM514" s="197" t="s">
        <v>1215</v>
      </c>
    </row>
    <row r="515" s="2" customFormat="1">
      <c r="A515" s="37"/>
      <c r="B515" s="38"/>
      <c r="C515" s="39"/>
      <c r="D515" s="199" t="s">
        <v>157</v>
      </c>
      <c r="E515" s="39"/>
      <c r="F515" s="200" t="s">
        <v>1211</v>
      </c>
      <c r="G515" s="39"/>
      <c r="H515" s="39"/>
      <c r="I515" s="201"/>
      <c r="J515" s="39"/>
      <c r="K515" s="39"/>
      <c r="L515" s="43"/>
      <c r="M515" s="202"/>
      <c r="N515" s="203"/>
      <c r="O515" s="83"/>
      <c r="P515" s="83"/>
      <c r="Q515" s="83"/>
      <c r="R515" s="83"/>
      <c r="S515" s="83"/>
      <c r="T515" s="84"/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T515" s="16" t="s">
        <v>157</v>
      </c>
      <c r="AU515" s="16" t="s">
        <v>70</v>
      </c>
    </row>
    <row r="516" s="2" customFormat="1" ht="24.15" customHeight="1">
      <c r="A516" s="37"/>
      <c r="B516" s="38"/>
      <c r="C516" s="185" t="s">
        <v>1216</v>
      </c>
      <c r="D516" s="185" t="s">
        <v>123</v>
      </c>
      <c r="E516" s="186" t="s">
        <v>1217</v>
      </c>
      <c r="F516" s="187" t="s">
        <v>1218</v>
      </c>
      <c r="G516" s="188" t="s">
        <v>132</v>
      </c>
      <c r="H516" s="189">
        <v>8</v>
      </c>
      <c r="I516" s="190"/>
      <c r="J516" s="191">
        <f>ROUND(I516*H516,2)</f>
        <v>0</v>
      </c>
      <c r="K516" s="192"/>
      <c r="L516" s="43"/>
      <c r="M516" s="193" t="s">
        <v>19</v>
      </c>
      <c r="N516" s="194" t="s">
        <v>41</v>
      </c>
      <c r="O516" s="83"/>
      <c r="P516" s="195">
        <f>O516*H516</f>
        <v>0</v>
      </c>
      <c r="Q516" s="195">
        <v>0</v>
      </c>
      <c r="R516" s="195">
        <f>Q516*H516</f>
        <v>0</v>
      </c>
      <c r="S516" s="195">
        <v>0</v>
      </c>
      <c r="T516" s="196">
        <f>S516*H516</f>
        <v>0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197" t="s">
        <v>127</v>
      </c>
      <c r="AT516" s="197" t="s">
        <v>123</v>
      </c>
      <c r="AU516" s="197" t="s">
        <v>70</v>
      </c>
      <c r="AY516" s="16" t="s">
        <v>128</v>
      </c>
      <c r="BE516" s="198">
        <f>IF(N516="základní",J516,0)</f>
        <v>0</v>
      </c>
      <c r="BF516" s="198">
        <f>IF(N516="snížená",J516,0)</f>
        <v>0</v>
      </c>
      <c r="BG516" s="198">
        <f>IF(N516="zákl. přenesená",J516,0)</f>
        <v>0</v>
      </c>
      <c r="BH516" s="198">
        <f>IF(N516="sníž. přenesená",J516,0)</f>
        <v>0</v>
      </c>
      <c r="BI516" s="198">
        <f>IF(N516="nulová",J516,0)</f>
        <v>0</v>
      </c>
      <c r="BJ516" s="16" t="s">
        <v>14</v>
      </c>
      <c r="BK516" s="198">
        <f>ROUND(I516*H516,2)</f>
        <v>0</v>
      </c>
      <c r="BL516" s="16" t="s">
        <v>127</v>
      </c>
      <c r="BM516" s="197" t="s">
        <v>1219</v>
      </c>
    </row>
    <row r="517" s="2" customFormat="1">
      <c r="A517" s="37"/>
      <c r="B517" s="38"/>
      <c r="C517" s="39"/>
      <c r="D517" s="199" t="s">
        <v>157</v>
      </c>
      <c r="E517" s="39"/>
      <c r="F517" s="200" t="s">
        <v>1211</v>
      </c>
      <c r="G517" s="39"/>
      <c r="H517" s="39"/>
      <c r="I517" s="201"/>
      <c r="J517" s="39"/>
      <c r="K517" s="39"/>
      <c r="L517" s="43"/>
      <c r="M517" s="202"/>
      <c r="N517" s="203"/>
      <c r="O517" s="83"/>
      <c r="P517" s="83"/>
      <c r="Q517" s="83"/>
      <c r="R517" s="83"/>
      <c r="S517" s="83"/>
      <c r="T517" s="84"/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T517" s="16" t="s">
        <v>157</v>
      </c>
      <c r="AU517" s="16" t="s">
        <v>70</v>
      </c>
    </row>
    <row r="518" s="2" customFormat="1" ht="24.15" customHeight="1">
      <c r="A518" s="37"/>
      <c r="B518" s="38"/>
      <c r="C518" s="185" t="s">
        <v>1220</v>
      </c>
      <c r="D518" s="185" t="s">
        <v>123</v>
      </c>
      <c r="E518" s="186" t="s">
        <v>1221</v>
      </c>
      <c r="F518" s="187" t="s">
        <v>1222</v>
      </c>
      <c r="G518" s="188" t="s">
        <v>132</v>
      </c>
      <c r="H518" s="189">
        <v>100</v>
      </c>
      <c r="I518" s="190"/>
      <c r="J518" s="191">
        <f>ROUND(I518*H518,2)</f>
        <v>0</v>
      </c>
      <c r="K518" s="192"/>
      <c r="L518" s="43"/>
      <c r="M518" s="193" t="s">
        <v>19</v>
      </c>
      <c r="N518" s="194" t="s">
        <v>41</v>
      </c>
      <c r="O518" s="83"/>
      <c r="P518" s="195">
        <f>O518*H518</f>
        <v>0</v>
      </c>
      <c r="Q518" s="195">
        <v>0</v>
      </c>
      <c r="R518" s="195">
        <f>Q518*H518</f>
        <v>0</v>
      </c>
      <c r="S518" s="195">
        <v>0</v>
      </c>
      <c r="T518" s="196">
        <f>S518*H518</f>
        <v>0</v>
      </c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R518" s="197" t="s">
        <v>127</v>
      </c>
      <c r="AT518" s="197" t="s">
        <v>123</v>
      </c>
      <c r="AU518" s="197" t="s">
        <v>70</v>
      </c>
      <c r="AY518" s="16" t="s">
        <v>128</v>
      </c>
      <c r="BE518" s="198">
        <f>IF(N518="základní",J518,0)</f>
        <v>0</v>
      </c>
      <c r="BF518" s="198">
        <f>IF(N518="snížená",J518,0)</f>
        <v>0</v>
      </c>
      <c r="BG518" s="198">
        <f>IF(N518="zákl. přenesená",J518,0)</f>
        <v>0</v>
      </c>
      <c r="BH518" s="198">
        <f>IF(N518="sníž. přenesená",J518,0)</f>
        <v>0</v>
      </c>
      <c r="BI518" s="198">
        <f>IF(N518="nulová",J518,0)</f>
        <v>0</v>
      </c>
      <c r="BJ518" s="16" t="s">
        <v>14</v>
      </c>
      <c r="BK518" s="198">
        <f>ROUND(I518*H518,2)</f>
        <v>0</v>
      </c>
      <c r="BL518" s="16" t="s">
        <v>127</v>
      </c>
      <c r="BM518" s="197" t="s">
        <v>1223</v>
      </c>
    </row>
    <row r="519" s="2" customFormat="1">
      <c r="A519" s="37"/>
      <c r="B519" s="38"/>
      <c r="C519" s="39"/>
      <c r="D519" s="199" t="s">
        <v>157</v>
      </c>
      <c r="E519" s="39"/>
      <c r="F519" s="200" t="s">
        <v>1211</v>
      </c>
      <c r="G519" s="39"/>
      <c r="H519" s="39"/>
      <c r="I519" s="201"/>
      <c r="J519" s="39"/>
      <c r="K519" s="39"/>
      <c r="L519" s="43"/>
      <c r="M519" s="202"/>
      <c r="N519" s="203"/>
      <c r="O519" s="83"/>
      <c r="P519" s="83"/>
      <c r="Q519" s="83"/>
      <c r="R519" s="83"/>
      <c r="S519" s="83"/>
      <c r="T519" s="84"/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T519" s="16" t="s">
        <v>157</v>
      </c>
      <c r="AU519" s="16" t="s">
        <v>70</v>
      </c>
    </row>
    <row r="520" s="2" customFormat="1" ht="24.15" customHeight="1">
      <c r="A520" s="37"/>
      <c r="B520" s="38"/>
      <c r="C520" s="185" t="s">
        <v>1224</v>
      </c>
      <c r="D520" s="185" t="s">
        <v>123</v>
      </c>
      <c r="E520" s="186" t="s">
        <v>1225</v>
      </c>
      <c r="F520" s="187" t="s">
        <v>1226</v>
      </c>
      <c r="G520" s="188" t="s">
        <v>132</v>
      </c>
      <c r="H520" s="189">
        <v>200</v>
      </c>
      <c r="I520" s="190"/>
      <c r="J520" s="191">
        <f>ROUND(I520*H520,2)</f>
        <v>0</v>
      </c>
      <c r="K520" s="192"/>
      <c r="L520" s="43"/>
      <c r="M520" s="193" t="s">
        <v>19</v>
      </c>
      <c r="N520" s="194" t="s">
        <v>41</v>
      </c>
      <c r="O520" s="83"/>
      <c r="P520" s="195">
        <f>O520*H520</f>
        <v>0</v>
      </c>
      <c r="Q520" s="195">
        <v>0</v>
      </c>
      <c r="R520" s="195">
        <f>Q520*H520</f>
        <v>0</v>
      </c>
      <c r="S520" s="195">
        <v>0</v>
      </c>
      <c r="T520" s="196">
        <f>S520*H520</f>
        <v>0</v>
      </c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R520" s="197" t="s">
        <v>127</v>
      </c>
      <c r="AT520" s="197" t="s">
        <v>123</v>
      </c>
      <c r="AU520" s="197" t="s">
        <v>70</v>
      </c>
      <c r="AY520" s="16" t="s">
        <v>128</v>
      </c>
      <c r="BE520" s="198">
        <f>IF(N520="základní",J520,0)</f>
        <v>0</v>
      </c>
      <c r="BF520" s="198">
        <f>IF(N520="snížená",J520,0)</f>
        <v>0</v>
      </c>
      <c r="BG520" s="198">
        <f>IF(N520="zákl. přenesená",J520,0)</f>
        <v>0</v>
      </c>
      <c r="BH520" s="198">
        <f>IF(N520="sníž. přenesená",J520,0)</f>
        <v>0</v>
      </c>
      <c r="BI520" s="198">
        <f>IF(N520="nulová",J520,0)</f>
        <v>0</v>
      </c>
      <c r="BJ520" s="16" t="s">
        <v>14</v>
      </c>
      <c r="BK520" s="198">
        <f>ROUND(I520*H520,2)</f>
        <v>0</v>
      </c>
      <c r="BL520" s="16" t="s">
        <v>127</v>
      </c>
      <c r="BM520" s="197" t="s">
        <v>1227</v>
      </c>
    </row>
    <row r="521" s="2" customFormat="1">
      <c r="A521" s="37"/>
      <c r="B521" s="38"/>
      <c r="C521" s="39"/>
      <c r="D521" s="199" t="s">
        <v>157</v>
      </c>
      <c r="E521" s="39"/>
      <c r="F521" s="200" t="s">
        <v>1211</v>
      </c>
      <c r="G521" s="39"/>
      <c r="H521" s="39"/>
      <c r="I521" s="201"/>
      <c r="J521" s="39"/>
      <c r="K521" s="39"/>
      <c r="L521" s="43"/>
      <c r="M521" s="202"/>
      <c r="N521" s="203"/>
      <c r="O521" s="83"/>
      <c r="P521" s="83"/>
      <c r="Q521" s="83"/>
      <c r="R521" s="83"/>
      <c r="S521" s="83"/>
      <c r="T521" s="84"/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T521" s="16" t="s">
        <v>157</v>
      </c>
      <c r="AU521" s="16" t="s">
        <v>70</v>
      </c>
    </row>
    <row r="522" s="2" customFormat="1" ht="24.15" customHeight="1">
      <c r="A522" s="37"/>
      <c r="B522" s="38"/>
      <c r="C522" s="185" t="s">
        <v>1228</v>
      </c>
      <c r="D522" s="185" t="s">
        <v>123</v>
      </c>
      <c r="E522" s="186" t="s">
        <v>1229</v>
      </c>
      <c r="F522" s="187" t="s">
        <v>1230</v>
      </c>
      <c r="G522" s="188" t="s">
        <v>132</v>
      </c>
      <c r="H522" s="189">
        <v>40</v>
      </c>
      <c r="I522" s="190"/>
      <c r="J522" s="191">
        <f>ROUND(I522*H522,2)</f>
        <v>0</v>
      </c>
      <c r="K522" s="192"/>
      <c r="L522" s="43"/>
      <c r="M522" s="193" t="s">
        <v>19</v>
      </c>
      <c r="N522" s="194" t="s">
        <v>41</v>
      </c>
      <c r="O522" s="83"/>
      <c r="P522" s="195">
        <f>O522*H522</f>
        <v>0</v>
      </c>
      <c r="Q522" s="195">
        <v>0</v>
      </c>
      <c r="R522" s="195">
        <f>Q522*H522</f>
        <v>0</v>
      </c>
      <c r="S522" s="195">
        <v>0</v>
      </c>
      <c r="T522" s="196">
        <f>S522*H522</f>
        <v>0</v>
      </c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R522" s="197" t="s">
        <v>127</v>
      </c>
      <c r="AT522" s="197" t="s">
        <v>123</v>
      </c>
      <c r="AU522" s="197" t="s">
        <v>70</v>
      </c>
      <c r="AY522" s="16" t="s">
        <v>128</v>
      </c>
      <c r="BE522" s="198">
        <f>IF(N522="základní",J522,0)</f>
        <v>0</v>
      </c>
      <c r="BF522" s="198">
        <f>IF(N522="snížená",J522,0)</f>
        <v>0</v>
      </c>
      <c r="BG522" s="198">
        <f>IF(N522="zákl. přenesená",J522,0)</f>
        <v>0</v>
      </c>
      <c r="BH522" s="198">
        <f>IF(N522="sníž. přenesená",J522,0)</f>
        <v>0</v>
      </c>
      <c r="BI522" s="198">
        <f>IF(N522="nulová",J522,0)</f>
        <v>0</v>
      </c>
      <c r="BJ522" s="16" t="s">
        <v>14</v>
      </c>
      <c r="BK522" s="198">
        <f>ROUND(I522*H522,2)</f>
        <v>0</v>
      </c>
      <c r="BL522" s="16" t="s">
        <v>127</v>
      </c>
      <c r="BM522" s="197" t="s">
        <v>1231</v>
      </c>
    </row>
    <row r="523" s="2" customFormat="1">
      <c r="A523" s="37"/>
      <c r="B523" s="38"/>
      <c r="C523" s="39"/>
      <c r="D523" s="199" t="s">
        <v>157</v>
      </c>
      <c r="E523" s="39"/>
      <c r="F523" s="200" t="s">
        <v>1211</v>
      </c>
      <c r="G523" s="39"/>
      <c r="H523" s="39"/>
      <c r="I523" s="201"/>
      <c r="J523" s="39"/>
      <c r="K523" s="39"/>
      <c r="L523" s="43"/>
      <c r="M523" s="202"/>
      <c r="N523" s="203"/>
      <c r="O523" s="83"/>
      <c r="P523" s="83"/>
      <c r="Q523" s="83"/>
      <c r="R523" s="83"/>
      <c r="S523" s="83"/>
      <c r="T523" s="84"/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T523" s="16" t="s">
        <v>157</v>
      </c>
      <c r="AU523" s="16" t="s">
        <v>70</v>
      </c>
    </row>
    <row r="524" s="2" customFormat="1" ht="24.15" customHeight="1">
      <c r="A524" s="37"/>
      <c r="B524" s="38"/>
      <c r="C524" s="185" t="s">
        <v>1232</v>
      </c>
      <c r="D524" s="185" t="s">
        <v>123</v>
      </c>
      <c r="E524" s="186" t="s">
        <v>1233</v>
      </c>
      <c r="F524" s="187" t="s">
        <v>1234</v>
      </c>
      <c r="G524" s="188" t="s">
        <v>132</v>
      </c>
      <c r="H524" s="189">
        <v>20</v>
      </c>
      <c r="I524" s="190"/>
      <c r="J524" s="191">
        <f>ROUND(I524*H524,2)</f>
        <v>0</v>
      </c>
      <c r="K524" s="192"/>
      <c r="L524" s="43"/>
      <c r="M524" s="193" t="s">
        <v>19</v>
      </c>
      <c r="N524" s="194" t="s">
        <v>41</v>
      </c>
      <c r="O524" s="83"/>
      <c r="P524" s="195">
        <f>O524*H524</f>
        <v>0</v>
      </c>
      <c r="Q524" s="195">
        <v>0</v>
      </c>
      <c r="R524" s="195">
        <f>Q524*H524</f>
        <v>0</v>
      </c>
      <c r="S524" s="195">
        <v>0</v>
      </c>
      <c r="T524" s="196">
        <f>S524*H524</f>
        <v>0</v>
      </c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R524" s="197" t="s">
        <v>127</v>
      </c>
      <c r="AT524" s="197" t="s">
        <v>123</v>
      </c>
      <c r="AU524" s="197" t="s">
        <v>70</v>
      </c>
      <c r="AY524" s="16" t="s">
        <v>128</v>
      </c>
      <c r="BE524" s="198">
        <f>IF(N524="základní",J524,0)</f>
        <v>0</v>
      </c>
      <c r="BF524" s="198">
        <f>IF(N524="snížená",J524,0)</f>
        <v>0</v>
      </c>
      <c r="BG524" s="198">
        <f>IF(N524="zákl. přenesená",J524,0)</f>
        <v>0</v>
      </c>
      <c r="BH524" s="198">
        <f>IF(N524="sníž. přenesená",J524,0)</f>
        <v>0</v>
      </c>
      <c r="BI524" s="198">
        <f>IF(N524="nulová",J524,0)</f>
        <v>0</v>
      </c>
      <c r="BJ524" s="16" t="s">
        <v>14</v>
      </c>
      <c r="BK524" s="198">
        <f>ROUND(I524*H524,2)</f>
        <v>0</v>
      </c>
      <c r="BL524" s="16" t="s">
        <v>127</v>
      </c>
      <c r="BM524" s="197" t="s">
        <v>1235</v>
      </c>
    </row>
    <row r="525" s="2" customFormat="1">
      <c r="A525" s="37"/>
      <c r="B525" s="38"/>
      <c r="C525" s="39"/>
      <c r="D525" s="199" t="s">
        <v>157</v>
      </c>
      <c r="E525" s="39"/>
      <c r="F525" s="200" t="s">
        <v>1236</v>
      </c>
      <c r="G525" s="39"/>
      <c r="H525" s="39"/>
      <c r="I525" s="201"/>
      <c r="J525" s="39"/>
      <c r="K525" s="39"/>
      <c r="L525" s="43"/>
      <c r="M525" s="202"/>
      <c r="N525" s="203"/>
      <c r="O525" s="83"/>
      <c r="P525" s="83"/>
      <c r="Q525" s="83"/>
      <c r="R525" s="83"/>
      <c r="S525" s="83"/>
      <c r="T525" s="84"/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T525" s="16" t="s">
        <v>157</v>
      </c>
      <c r="AU525" s="16" t="s">
        <v>70</v>
      </c>
    </row>
    <row r="526" s="2" customFormat="1" ht="24.15" customHeight="1">
      <c r="A526" s="37"/>
      <c r="B526" s="38"/>
      <c r="C526" s="185" t="s">
        <v>1237</v>
      </c>
      <c r="D526" s="185" t="s">
        <v>123</v>
      </c>
      <c r="E526" s="186" t="s">
        <v>1238</v>
      </c>
      <c r="F526" s="187" t="s">
        <v>1239</v>
      </c>
      <c r="G526" s="188" t="s">
        <v>132</v>
      </c>
      <c r="H526" s="189">
        <v>40</v>
      </c>
      <c r="I526" s="190"/>
      <c r="J526" s="191">
        <f>ROUND(I526*H526,2)</f>
        <v>0</v>
      </c>
      <c r="K526" s="192"/>
      <c r="L526" s="43"/>
      <c r="M526" s="193" t="s">
        <v>19</v>
      </c>
      <c r="N526" s="194" t="s">
        <v>41</v>
      </c>
      <c r="O526" s="83"/>
      <c r="P526" s="195">
        <f>O526*H526</f>
        <v>0</v>
      </c>
      <c r="Q526" s="195">
        <v>0</v>
      </c>
      <c r="R526" s="195">
        <f>Q526*H526</f>
        <v>0</v>
      </c>
      <c r="S526" s="195">
        <v>0</v>
      </c>
      <c r="T526" s="196">
        <f>S526*H526</f>
        <v>0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197" t="s">
        <v>127</v>
      </c>
      <c r="AT526" s="197" t="s">
        <v>123</v>
      </c>
      <c r="AU526" s="197" t="s">
        <v>70</v>
      </c>
      <c r="AY526" s="16" t="s">
        <v>128</v>
      </c>
      <c r="BE526" s="198">
        <f>IF(N526="základní",J526,0)</f>
        <v>0</v>
      </c>
      <c r="BF526" s="198">
        <f>IF(N526="snížená",J526,0)</f>
        <v>0</v>
      </c>
      <c r="BG526" s="198">
        <f>IF(N526="zákl. přenesená",J526,0)</f>
        <v>0</v>
      </c>
      <c r="BH526" s="198">
        <f>IF(N526="sníž. přenesená",J526,0)</f>
        <v>0</v>
      </c>
      <c r="BI526" s="198">
        <f>IF(N526="nulová",J526,0)</f>
        <v>0</v>
      </c>
      <c r="BJ526" s="16" t="s">
        <v>14</v>
      </c>
      <c r="BK526" s="198">
        <f>ROUND(I526*H526,2)</f>
        <v>0</v>
      </c>
      <c r="BL526" s="16" t="s">
        <v>127</v>
      </c>
      <c r="BM526" s="197" t="s">
        <v>1240</v>
      </c>
    </row>
    <row r="527" s="2" customFormat="1">
      <c r="A527" s="37"/>
      <c r="B527" s="38"/>
      <c r="C527" s="39"/>
      <c r="D527" s="199" t="s">
        <v>157</v>
      </c>
      <c r="E527" s="39"/>
      <c r="F527" s="200" t="s">
        <v>1236</v>
      </c>
      <c r="G527" s="39"/>
      <c r="H527" s="39"/>
      <c r="I527" s="201"/>
      <c r="J527" s="39"/>
      <c r="K527" s="39"/>
      <c r="L527" s="43"/>
      <c r="M527" s="202"/>
      <c r="N527" s="203"/>
      <c r="O527" s="83"/>
      <c r="P527" s="83"/>
      <c r="Q527" s="83"/>
      <c r="R527" s="83"/>
      <c r="S527" s="83"/>
      <c r="T527" s="84"/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T527" s="16" t="s">
        <v>157</v>
      </c>
      <c r="AU527" s="16" t="s">
        <v>70</v>
      </c>
    </row>
    <row r="528" s="2" customFormat="1" ht="24.15" customHeight="1">
      <c r="A528" s="37"/>
      <c r="B528" s="38"/>
      <c r="C528" s="185" t="s">
        <v>1241</v>
      </c>
      <c r="D528" s="185" t="s">
        <v>123</v>
      </c>
      <c r="E528" s="186" t="s">
        <v>1242</v>
      </c>
      <c r="F528" s="187" t="s">
        <v>1243</v>
      </c>
      <c r="G528" s="188" t="s">
        <v>132</v>
      </c>
      <c r="H528" s="189">
        <v>200</v>
      </c>
      <c r="I528" s="190"/>
      <c r="J528" s="191">
        <f>ROUND(I528*H528,2)</f>
        <v>0</v>
      </c>
      <c r="K528" s="192"/>
      <c r="L528" s="43"/>
      <c r="M528" s="193" t="s">
        <v>19</v>
      </c>
      <c r="N528" s="194" t="s">
        <v>41</v>
      </c>
      <c r="O528" s="83"/>
      <c r="P528" s="195">
        <f>O528*H528</f>
        <v>0</v>
      </c>
      <c r="Q528" s="195">
        <v>0</v>
      </c>
      <c r="R528" s="195">
        <f>Q528*H528</f>
        <v>0</v>
      </c>
      <c r="S528" s="195">
        <v>0</v>
      </c>
      <c r="T528" s="196">
        <f>S528*H528</f>
        <v>0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197" t="s">
        <v>127</v>
      </c>
      <c r="AT528" s="197" t="s">
        <v>123</v>
      </c>
      <c r="AU528" s="197" t="s">
        <v>70</v>
      </c>
      <c r="AY528" s="16" t="s">
        <v>128</v>
      </c>
      <c r="BE528" s="198">
        <f>IF(N528="základní",J528,0)</f>
        <v>0</v>
      </c>
      <c r="BF528" s="198">
        <f>IF(N528="snížená",J528,0)</f>
        <v>0</v>
      </c>
      <c r="BG528" s="198">
        <f>IF(N528="zákl. přenesená",J528,0)</f>
        <v>0</v>
      </c>
      <c r="BH528" s="198">
        <f>IF(N528="sníž. přenesená",J528,0)</f>
        <v>0</v>
      </c>
      <c r="BI528" s="198">
        <f>IF(N528="nulová",J528,0)</f>
        <v>0</v>
      </c>
      <c r="BJ528" s="16" t="s">
        <v>14</v>
      </c>
      <c r="BK528" s="198">
        <f>ROUND(I528*H528,2)</f>
        <v>0</v>
      </c>
      <c r="BL528" s="16" t="s">
        <v>127</v>
      </c>
      <c r="BM528" s="197" t="s">
        <v>1244</v>
      </c>
    </row>
    <row r="529" s="2" customFormat="1">
      <c r="A529" s="37"/>
      <c r="B529" s="38"/>
      <c r="C529" s="39"/>
      <c r="D529" s="199" t="s">
        <v>157</v>
      </c>
      <c r="E529" s="39"/>
      <c r="F529" s="200" t="s">
        <v>1236</v>
      </c>
      <c r="G529" s="39"/>
      <c r="H529" s="39"/>
      <c r="I529" s="201"/>
      <c r="J529" s="39"/>
      <c r="K529" s="39"/>
      <c r="L529" s="43"/>
      <c r="M529" s="202"/>
      <c r="N529" s="203"/>
      <c r="O529" s="83"/>
      <c r="P529" s="83"/>
      <c r="Q529" s="83"/>
      <c r="R529" s="83"/>
      <c r="S529" s="83"/>
      <c r="T529" s="84"/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T529" s="16" t="s">
        <v>157</v>
      </c>
      <c r="AU529" s="16" t="s">
        <v>70</v>
      </c>
    </row>
    <row r="530" s="2" customFormat="1" ht="49.05" customHeight="1">
      <c r="A530" s="37"/>
      <c r="B530" s="38"/>
      <c r="C530" s="185" t="s">
        <v>1245</v>
      </c>
      <c r="D530" s="185" t="s">
        <v>123</v>
      </c>
      <c r="E530" s="186" t="s">
        <v>1246</v>
      </c>
      <c r="F530" s="187" t="s">
        <v>1247</v>
      </c>
      <c r="G530" s="188" t="s">
        <v>132</v>
      </c>
      <c r="H530" s="189">
        <v>6</v>
      </c>
      <c r="I530" s="190"/>
      <c r="J530" s="191">
        <f>ROUND(I530*H530,2)</f>
        <v>0</v>
      </c>
      <c r="K530" s="192"/>
      <c r="L530" s="43"/>
      <c r="M530" s="193" t="s">
        <v>19</v>
      </c>
      <c r="N530" s="194" t="s">
        <v>41</v>
      </c>
      <c r="O530" s="83"/>
      <c r="P530" s="195">
        <f>O530*H530</f>
        <v>0</v>
      </c>
      <c r="Q530" s="195">
        <v>0</v>
      </c>
      <c r="R530" s="195">
        <f>Q530*H530</f>
        <v>0</v>
      </c>
      <c r="S530" s="195">
        <v>0</v>
      </c>
      <c r="T530" s="196">
        <f>S530*H530</f>
        <v>0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197" t="s">
        <v>127</v>
      </c>
      <c r="AT530" s="197" t="s">
        <v>123</v>
      </c>
      <c r="AU530" s="197" t="s">
        <v>70</v>
      </c>
      <c r="AY530" s="16" t="s">
        <v>128</v>
      </c>
      <c r="BE530" s="198">
        <f>IF(N530="základní",J530,0)</f>
        <v>0</v>
      </c>
      <c r="BF530" s="198">
        <f>IF(N530="snížená",J530,0)</f>
        <v>0</v>
      </c>
      <c r="BG530" s="198">
        <f>IF(N530="zákl. přenesená",J530,0)</f>
        <v>0</v>
      </c>
      <c r="BH530" s="198">
        <f>IF(N530="sníž. přenesená",J530,0)</f>
        <v>0</v>
      </c>
      <c r="BI530" s="198">
        <f>IF(N530="nulová",J530,0)</f>
        <v>0</v>
      </c>
      <c r="BJ530" s="16" t="s">
        <v>14</v>
      </c>
      <c r="BK530" s="198">
        <f>ROUND(I530*H530,2)</f>
        <v>0</v>
      </c>
      <c r="BL530" s="16" t="s">
        <v>127</v>
      </c>
      <c r="BM530" s="197" t="s">
        <v>1248</v>
      </c>
    </row>
    <row r="531" s="2" customFormat="1">
      <c r="A531" s="37"/>
      <c r="B531" s="38"/>
      <c r="C531" s="39"/>
      <c r="D531" s="199" t="s">
        <v>157</v>
      </c>
      <c r="E531" s="39"/>
      <c r="F531" s="200" t="s">
        <v>1249</v>
      </c>
      <c r="G531" s="39"/>
      <c r="H531" s="39"/>
      <c r="I531" s="201"/>
      <c r="J531" s="39"/>
      <c r="K531" s="39"/>
      <c r="L531" s="43"/>
      <c r="M531" s="202"/>
      <c r="N531" s="203"/>
      <c r="O531" s="83"/>
      <c r="P531" s="83"/>
      <c r="Q531" s="83"/>
      <c r="R531" s="83"/>
      <c r="S531" s="83"/>
      <c r="T531" s="84"/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T531" s="16" t="s">
        <v>157</v>
      </c>
      <c r="AU531" s="16" t="s">
        <v>70</v>
      </c>
    </row>
    <row r="532" s="2" customFormat="1" ht="44.25" customHeight="1">
      <c r="A532" s="37"/>
      <c r="B532" s="38"/>
      <c r="C532" s="185" t="s">
        <v>1250</v>
      </c>
      <c r="D532" s="185" t="s">
        <v>123</v>
      </c>
      <c r="E532" s="186" t="s">
        <v>1251</v>
      </c>
      <c r="F532" s="187" t="s">
        <v>1252</v>
      </c>
      <c r="G532" s="188" t="s">
        <v>132</v>
      </c>
      <c r="H532" s="189">
        <v>6</v>
      </c>
      <c r="I532" s="190"/>
      <c r="J532" s="191">
        <f>ROUND(I532*H532,2)</f>
        <v>0</v>
      </c>
      <c r="K532" s="192"/>
      <c r="L532" s="43"/>
      <c r="M532" s="193" t="s">
        <v>19</v>
      </c>
      <c r="N532" s="194" t="s">
        <v>41</v>
      </c>
      <c r="O532" s="83"/>
      <c r="P532" s="195">
        <f>O532*H532</f>
        <v>0</v>
      </c>
      <c r="Q532" s="195">
        <v>0</v>
      </c>
      <c r="R532" s="195">
        <f>Q532*H532</f>
        <v>0</v>
      </c>
      <c r="S532" s="195">
        <v>0</v>
      </c>
      <c r="T532" s="196">
        <f>S532*H532</f>
        <v>0</v>
      </c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R532" s="197" t="s">
        <v>127</v>
      </c>
      <c r="AT532" s="197" t="s">
        <v>123</v>
      </c>
      <c r="AU532" s="197" t="s">
        <v>70</v>
      </c>
      <c r="AY532" s="16" t="s">
        <v>128</v>
      </c>
      <c r="BE532" s="198">
        <f>IF(N532="základní",J532,0)</f>
        <v>0</v>
      </c>
      <c r="BF532" s="198">
        <f>IF(N532="snížená",J532,0)</f>
        <v>0</v>
      </c>
      <c r="BG532" s="198">
        <f>IF(N532="zákl. přenesená",J532,0)</f>
        <v>0</v>
      </c>
      <c r="BH532" s="198">
        <f>IF(N532="sníž. přenesená",J532,0)</f>
        <v>0</v>
      </c>
      <c r="BI532" s="198">
        <f>IF(N532="nulová",J532,0)</f>
        <v>0</v>
      </c>
      <c r="BJ532" s="16" t="s">
        <v>14</v>
      </c>
      <c r="BK532" s="198">
        <f>ROUND(I532*H532,2)</f>
        <v>0</v>
      </c>
      <c r="BL532" s="16" t="s">
        <v>127</v>
      </c>
      <c r="BM532" s="197" t="s">
        <v>1253</v>
      </c>
    </row>
    <row r="533" s="2" customFormat="1">
      <c r="A533" s="37"/>
      <c r="B533" s="38"/>
      <c r="C533" s="39"/>
      <c r="D533" s="199" t="s">
        <v>157</v>
      </c>
      <c r="E533" s="39"/>
      <c r="F533" s="200" t="s">
        <v>1249</v>
      </c>
      <c r="G533" s="39"/>
      <c r="H533" s="39"/>
      <c r="I533" s="201"/>
      <c r="J533" s="39"/>
      <c r="K533" s="39"/>
      <c r="L533" s="43"/>
      <c r="M533" s="202"/>
      <c r="N533" s="203"/>
      <c r="O533" s="83"/>
      <c r="P533" s="83"/>
      <c r="Q533" s="83"/>
      <c r="R533" s="83"/>
      <c r="S533" s="83"/>
      <c r="T533" s="84"/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T533" s="16" t="s">
        <v>157</v>
      </c>
      <c r="AU533" s="16" t="s">
        <v>70</v>
      </c>
    </row>
    <row r="534" s="2" customFormat="1" ht="44.25" customHeight="1">
      <c r="A534" s="37"/>
      <c r="B534" s="38"/>
      <c r="C534" s="185" t="s">
        <v>1254</v>
      </c>
      <c r="D534" s="185" t="s">
        <v>123</v>
      </c>
      <c r="E534" s="186" t="s">
        <v>1255</v>
      </c>
      <c r="F534" s="187" t="s">
        <v>1256</v>
      </c>
      <c r="G534" s="188" t="s">
        <v>132</v>
      </c>
      <c r="H534" s="189">
        <v>6</v>
      </c>
      <c r="I534" s="190"/>
      <c r="J534" s="191">
        <f>ROUND(I534*H534,2)</f>
        <v>0</v>
      </c>
      <c r="K534" s="192"/>
      <c r="L534" s="43"/>
      <c r="M534" s="193" t="s">
        <v>19</v>
      </c>
      <c r="N534" s="194" t="s">
        <v>41</v>
      </c>
      <c r="O534" s="83"/>
      <c r="P534" s="195">
        <f>O534*H534</f>
        <v>0</v>
      </c>
      <c r="Q534" s="195">
        <v>0</v>
      </c>
      <c r="R534" s="195">
        <f>Q534*H534</f>
        <v>0</v>
      </c>
      <c r="S534" s="195">
        <v>0</v>
      </c>
      <c r="T534" s="196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197" t="s">
        <v>127</v>
      </c>
      <c r="AT534" s="197" t="s">
        <v>123</v>
      </c>
      <c r="AU534" s="197" t="s">
        <v>70</v>
      </c>
      <c r="AY534" s="16" t="s">
        <v>128</v>
      </c>
      <c r="BE534" s="198">
        <f>IF(N534="základní",J534,0)</f>
        <v>0</v>
      </c>
      <c r="BF534" s="198">
        <f>IF(N534="snížená",J534,0)</f>
        <v>0</v>
      </c>
      <c r="BG534" s="198">
        <f>IF(N534="zákl. přenesená",J534,0)</f>
        <v>0</v>
      </c>
      <c r="BH534" s="198">
        <f>IF(N534="sníž. přenesená",J534,0)</f>
        <v>0</v>
      </c>
      <c r="BI534" s="198">
        <f>IF(N534="nulová",J534,0)</f>
        <v>0</v>
      </c>
      <c r="BJ534" s="16" t="s">
        <v>14</v>
      </c>
      <c r="BK534" s="198">
        <f>ROUND(I534*H534,2)</f>
        <v>0</v>
      </c>
      <c r="BL534" s="16" t="s">
        <v>127</v>
      </c>
      <c r="BM534" s="197" t="s">
        <v>1257</v>
      </c>
    </row>
    <row r="535" s="2" customFormat="1">
      <c r="A535" s="37"/>
      <c r="B535" s="38"/>
      <c r="C535" s="39"/>
      <c r="D535" s="199" t="s">
        <v>157</v>
      </c>
      <c r="E535" s="39"/>
      <c r="F535" s="200" t="s">
        <v>1249</v>
      </c>
      <c r="G535" s="39"/>
      <c r="H535" s="39"/>
      <c r="I535" s="201"/>
      <c r="J535" s="39"/>
      <c r="K535" s="39"/>
      <c r="L535" s="43"/>
      <c r="M535" s="202"/>
      <c r="N535" s="203"/>
      <c r="O535" s="83"/>
      <c r="P535" s="83"/>
      <c r="Q535" s="83"/>
      <c r="R535" s="83"/>
      <c r="S535" s="83"/>
      <c r="T535" s="84"/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T535" s="16" t="s">
        <v>157</v>
      </c>
      <c r="AU535" s="16" t="s">
        <v>70</v>
      </c>
    </row>
    <row r="536" s="2" customFormat="1" ht="49.05" customHeight="1">
      <c r="A536" s="37"/>
      <c r="B536" s="38"/>
      <c r="C536" s="185" t="s">
        <v>1258</v>
      </c>
      <c r="D536" s="185" t="s">
        <v>123</v>
      </c>
      <c r="E536" s="186" t="s">
        <v>1259</v>
      </c>
      <c r="F536" s="187" t="s">
        <v>1260</v>
      </c>
      <c r="G536" s="188" t="s">
        <v>1261</v>
      </c>
      <c r="H536" s="189">
        <v>4</v>
      </c>
      <c r="I536" s="190"/>
      <c r="J536" s="191">
        <f>ROUND(I536*H536,2)</f>
        <v>0</v>
      </c>
      <c r="K536" s="192"/>
      <c r="L536" s="43"/>
      <c r="M536" s="193" t="s">
        <v>19</v>
      </c>
      <c r="N536" s="194" t="s">
        <v>41</v>
      </c>
      <c r="O536" s="83"/>
      <c r="P536" s="195">
        <f>O536*H536</f>
        <v>0</v>
      </c>
      <c r="Q536" s="195">
        <v>0</v>
      </c>
      <c r="R536" s="195">
        <f>Q536*H536</f>
        <v>0</v>
      </c>
      <c r="S536" s="195">
        <v>0</v>
      </c>
      <c r="T536" s="196">
        <f>S536*H536</f>
        <v>0</v>
      </c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R536" s="197" t="s">
        <v>127</v>
      </c>
      <c r="AT536" s="197" t="s">
        <v>123</v>
      </c>
      <c r="AU536" s="197" t="s">
        <v>70</v>
      </c>
      <c r="AY536" s="16" t="s">
        <v>128</v>
      </c>
      <c r="BE536" s="198">
        <f>IF(N536="základní",J536,0)</f>
        <v>0</v>
      </c>
      <c r="BF536" s="198">
        <f>IF(N536="snížená",J536,0)</f>
        <v>0</v>
      </c>
      <c r="BG536" s="198">
        <f>IF(N536="zákl. přenesená",J536,0)</f>
        <v>0</v>
      </c>
      <c r="BH536" s="198">
        <f>IF(N536="sníž. přenesená",J536,0)</f>
        <v>0</v>
      </c>
      <c r="BI536" s="198">
        <f>IF(N536="nulová",J536,0)</f>
        <v>0</v>
      </c>
      <c r="BJ536" s="16" t="s">
        <v>14</v>
      </c>
      <c r="BK536" s="198">
        <f>ROUND(I536*H536,2)</f>
        <v>0</v>
      </c>
      <c r="BL536" s="16" t="s">
        <v>127</v>
      </c>
      <c r="BM536" s="197" t="s">
        <v>1262</v>
      </c>
    </row>
    <row r="537" s="2" customFormat="1">
      <c r="A537" s="37"/>
      <c r="B537" s="38"/>
      <c r="C537" s="39"/>
      <c r="D537" s="199" t="s">
        <v>157</v>
      </c>
      <c r="E537" s="39"/>
      <c r="F537" s="200" t="s">
        <v>1249</v>
      </c>
      <c r="G537" s="39"/>
      <c r="H537" s="39"/>
      <c r="I537" s="201"/>
      <c r="J537" s="39"/>
      <c r="K537" s="39"/>
      <c r="L537" s="43"/>
      <c r="M537" s="202"/>
      <c r="N537" s="203"/>
      <c r="O537" s="83"/>
      <c r="P537" s="83"/>
      <c r="Q537" s="83"/>
      <c r="R537" s="83"/>
      <c r="S537" s="83"/>
      <c r="T537" s="84"/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T537" s="16" t="s">
        <v>157</v>
      </c>
      <c r="AU537" s="16" t="s">
        <v>70</v>
      </c>
    </row>
    <row r="538" s="2" customFormat="1" ht="44.25" customHeight="1">
      <c r="A538" s="37"/>
      <c r="B538" s="38"/>
      <c r="C538" s="185" t="s">
        <v>1263</v>
      </c>
      <c r="D538" s="185" t="s">
        <v>123</v>
      </c>
      <c r="E538" s="186" t="s">
        <v>1264</v>
      </c>
      <c r="F538" s="187" t="s">
        <v>1265</v>
      </c>
      <c r="G538" s="188" t="s">
        <v>1261</v>
      </c>
      <c r="H538" s="189">
        <v>4</v>
      </c>
      <c r="I538" s="190"/>
      <c r="J538" s="191">
        <f>ROUND(I538*H538,2)</f>
        <v>0</v>
      </c>
      <c r="K538" s="192"/>
      <c r="L538" s="43"/>
      <c r="M538" s="193" t="s">
        <v>19</v>
      </c>
      <c r="N538" s="194" t="s">
        <v>41</v>
      </c>
      <c r="O538" s="83"/>
      <c r="P538" s="195">
        <f>O538*H538</f>
        <v>0</v>
      </c>
      <c r="Q538" s="195">
        <v>0</v>
      </c>
      <c r="R538" s="195">
        <f>Q538*H538</f>
        <v>0</v>
      </c>
      <c r="S538" s="195">
        <v>0</v>
      </c>
      <c r="T538" s="196">
        <f>S538*H538</f>
        <v>0</v>
      </c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R538" s="197" t="s">
        <v>127</v>
      </c>
      <c r="AT538" s="197" t="s">
        <v>123</v>
      </c>
      <c r="AU538" s="197" t="s">
        <v>70</v>
      </c>
      <c r="AY538" s="16" t="s">
        <v>128</v>
      </c>
      <c r="BE538" s="198">
        <f>IF(N538="základní",J538,0)</f>
        <v>0</v>
      </c>
      <c r="BF538" s="198">
        <f>IF(N538="snížená",J538,0)</f>
        <v>0</v>
      </c>
      <c r="BG538" s="198">
        <f>IF(N538="zákl. přenesená",J538,0)</f>
        <v>0</v>
      </c>
      <c r="BH538" s="198">
        <f>IF(N538="sníž. přenesená",J538,0)</f>
        <v>0</v>
      </c>
      <c r="BI538" s="198">
        <f>IF(N538="nulová",J538,0)</f>
        <v>0</v>
      </c>
      <c r="BJ538" s="16" t="s">
        <v>14</v>
      </c>
      <c r="BK538" s="198">
        <f>ROUND(I538*H538,2)</f>
        <v>0</v>
      </c>
      <c r="BL538" s="16" t="s">
        <v>127</v>
      </c>
      <c r="BM538" s="197" t="s">
        <v>1266</v>
      </c>
    </row>
    <row r="539" s="2" customFormat="1">
      <c r="A539" s="37"/>
      <c r="B539" s="38"/>
      <c r="C539" s="39"/>
      <c r="D539" s="199" t="s">
        <v>157</v>
      </c>
      <c r="E539" s="39"/>
      <c r="F539" s="200" t="s">
        <v>1249</v>
      </c>
      <c r="G539" s="39"/>
      <c r="H539" s="39"/>
      <c r="I539" s="201"/>
      <c r="J539" s="39"/>
      <c r="K539" s="39"/>
      <c r="L539" s="43"/>
      <c r="M539" s="202"/>
      <c r="N539" s="203"/>
      <c r="O539" s="83"/>
      <c r="P539" s="83"/>
      <c r="Q539" s="83"/>
      <c r="R539" s="83"/>
      <c r="S539" s="83"/>
      <c r="T539" s="84"/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T539" s="16" t="s">
        <v>157</v>
      </c>
      <c r="AU539" s="16" t="s">
        <v>70</v>
      </c>
    </row>
    <row r="540" s="2" customFormat="1" ht="44.25" customHeight="1">
      <c r="A540" s="37"/>
      <c r="B540" s="38"/>
      <c r="C540" s="185" t="s">
        <v>1267</v>
      </c>
      <c r="D540" s="185" t="s">
        <v>123</v>
      </c>
      <c r="E540" s="186" t="s">
        <v>1268</v>
      </c>
      <c r="F540" s="187" t="s">
        <v>1269</v>
      </c>
      <c r="G540" s="188" t="s">
        <v>1261</v>
      </c>
      <c r="H540" s="189">
        <v>20</v>
      </c>
      <c r="I540" s="190"/>
      <c r="J540" s="191">
        <f>ROUND(I540*H540,2)</f>
        <v>0</v>
      </c>
      <c r="K540" s="192"/>
      <c r="L540" s="43"/>
      <c r="M540" s="193" t="s">
        <v>19</v>
      </c>
      <c r="N540" s="194" t="s">
        <v>41</v>
      </c>
      <c r="O540" s="83"/>
      <c r="P540" s="195">
        <f>O540*H540</f>
        <v>0</v>
      </c>
      <c r="Q540" s="195">
        <v>0</v>
      </c>
      <c r="R540" s="195">
        <f>Q540*H540</f>
        <v>0</v>
      </c>
      <c r="S540" s="195">
        <v>0</v>
      </c>
      <c r="T540" s="196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197" t="s">
        <v>127</v>
      </c>
      <c r="AT540" s="197" t="s">
        <v>123</v>
      </c>
      <c r="AU540" s="197" t="s">
        <v>70</v>
      </c>
      <c r="AY540" s="16" t="s">
        <v>128</v>
      </c>
      <c r="BE540" s="198">
        <f>IF(N540="základní",J540,0)</f>
        <v>0</v>
      </c>
      <c r="BF540" s="198">
        <f>IF(N540="snížená",J540,0)</f>
        <v>0</v>
      </c>
      <c r="BG540" s="198">
        <f>IF(N540="zákl. přenesená",J540,0)</f>
        <v>0</v>
      </c>
      <c r="BH540" s="198">
        <f>IF(N540="sníž. přenesená",J540,0)</f>
        <v>0</v>
      </c>
      <c r="BI540" s="198">
        <f>IF(N540="nulová",J540,0)</f>
        <v>0</v>
      </c>
      <c r="BJ540" s="16" t="s">
        <v>14</v>
      </c>
      <c r="BK540" s="198">
        <f>ROUND(I540*H540,2)</f>
        <v>0</v>
      </c>
      <c r="BL540" s="16" t="s">
        <v>127</v>
      </c>
      <c r="BM540" s="197" t="s">
        <v>1270</v>
      </c>
    </row>
    <row r="541" s="2" customFormat="1">
      <c r="A541" s="37"/>
      <c r="B541" s="38"/>
      <c r="C541" s="39"/>
      <c r="D541" s="199" t="s">
        <v>157</v>
      </c>
      <c r="E541" s="39"/>
      <c r="F541" s="200" t="s">
        <v>1249</v>
      </c>
      <c r="G541" s="39"/>
      <c r="H541" s="39"/>
      <c r="I541" s="201"/>
      <c r="J541" s="39"/>
      <c r="K541" s="39"/>
      <c r="L541" s="43"/>
      <c r="M541" s="202"/>
      <c r="N541" s="203"/>
      <c r="O541" s="83"/>
      <c r="P541" s="83"/>
      <c r="Q541" s="83"/>
      <c r="R541" s="83"/>
      <c r="S541" s="83"/>
      <c r="T541" s="84"/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T541" s="16" t="s">
        <v>157</v>
      </c>
      <c r="AU541" s="16" t="s">
        <v>70</v>
      </c>
    </row>
    <row r="542" s="2" customFormat="1" ht="44.25" customHeight="1">
      <c r="A542" s="37"/>
      <c r="B542" s="38"/>
      <c r="C542" s="185" t="s">
        <v>1271</v>
      </c>
      <c r="D542" s="185" t="s">
        <v>123</v>
      </c>
      <c r="E542" s="186" t="s">
        <v>1272</v>
      </c>
      <c r="F542" s="187" t="s">
        <v>1273</v>
      </c>
      <c r="G542" s="188" t="s">
        <v>1261</v>
      </c>
      <c r="H542" s="189">
        <v>8</v>
      </c>
      <c r="I542" s="190"/>
      <c r="J542" s="191">
        <f>ROUND(I542*H542,2)</f>
        <v>0</v>
      </c>
      <c r="K542" s="192"/>
      <c r="L542" s="43"/>
      <c r="M542" s="193" t="s">
        <v>19</v>
      </c>
      <c r="N542" s="194" t="s">
        <v>41</v>
      </c>
      <c r="O542" s="83"/>
      <c r="P542" s="195">
        <f>O542*H542</f>
        <v>0</v>
      </c>
      <c r="Q542" s="195">
        <v>0</v>
      </c>
      <c r="R542" s="195">
        <f>Q542*H542</f>
        <v>0</v>
      </c>
      <c r="S542" s="195">
        <v>0</v>
      </c>
      <c r="T542" s="196">
        <f>S542*H542</f>
        <v>0</v>
      </c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R542" s="197" t="s">
        <v>127</v>
      </c>
      <c r="AT542" s="197" t="s">
        <v>123</v>
      </c>
      <c r="AU542" s="197" t="s">
        <v>70</v>
      </c>
      <c r="AY542" s="16" t="s">
        <v>128</v>
      </c>
      <c r="BE542" s="198">
        <f>IF(N542="základní",J542,0)</f>
        <v>0</v>
      </c>
      <c r="BF542" s="198">
        <f>IF(N542="snížená",J542,0)</f>
        <v>0</v>
      </c>
      <c r="BG542" s="198">
        <f>IF(N542="zákl. přenesená",J542,0)</f>
        <v>0</v>
      </c>
      <c r="BH542" s="198">
        <f>IF(N542="sníž. přenesená",J542,0)</f>
        <v>0</v>
      </c>
      <c r="BI542" s="198">
        <f>IF(N542="nulová",J542,0)</f>
        <v>0</v>
      </c>
      <c r="BJ542" s="16" t="s">
        <v>14</v>
      </c>
      <c r="BK542" s="198">
        <f>ROUND(I542*H542,2)</f>
        <v>0</v>
      </c>
      <c r="BL542" s="16" t="s">
        <v>127</v>
      </c>
      <c r="BM542" s="197" t="s">
        <v>1274</v>
      </c>
    </row>
    <row r="543" s="2" customFormat="1">
      <c r="A543" s="37"/>
      <c r="B543" s="38"/>
      <c r="C543" s="39"/>
      <c r="D543" s="199" t="s">
        <v>157</v>
      </c>
      <c r="E543" s="39"/>
      <c r="F543" s="200" t="s">
        <v>1249</v>
      </c>
      <c r="G543" s="39"/>
      <c r="H543" s="39"/>
      <c r="I543" s="201"/>
      <c r="J543" s="39"/>
      <c r="K543" s="39"/>
      <c r="L543" s="43"/>
      <c r="M543" s="202"/>
      <c r="N543" s="203"/>
      <c r="O543" s="83"/>
      <c r="P543" s="83"/>
      <c r="Q543" s="83"/>
      <c r="R543" s="83"/>
      <c r="S543" s="83"/>
      <c r="T543" s="84"/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T543" s="16" t="s">
        <v>157</v>
      </c>
      <c r="AU543" s="16" t="s">
        <v>70</v>
      </c>
    </row>
    <row r="544" s="2" customFormat="1" ht="44.25" customHeight="1">
      <c r="A544" s="37"/>
      <c r="B544" s="38"/>
      <c r="C544" s="185" t="s">
        <v>1275</v>
      </c>
      <c r="D544" s="185" t="s">
        <v>123</v>
      </c>
      <c r="E544" s="186" t="s">
        <v>1276</v>
      </c>
      <c r="F544" s="187" t="s">
        <v>1277</v>
      </c>
      <c r="G544" s="188" t="s">
        <v>1261</v>
      </c>
      <c r="H544" s="189">
        <v>6</v>
      </c>
      <c r="I544" s="190"/>
      <c r="J544" s="191">
        <f>ROUND(I544*H544,2)</f>
        <v>0</v>
      </c>
      <c r="K544" s="192"/>
      <c r="L544" s="43"/>
      <c r="M544" s="193" t="s">
        <v>19</v>
      </c>
      <c r="N544" s="194" t="s">
        <v>41</v>
      </c>
      <c r="O544" s="83"/>
      <c r="P544" s="195">
        <f>O544*H544</f>
        <v>0</v>
      </c>
      <c r="Q544" s="195">
        <v>0</v>
      </c>
      <c r="R544" s="195">
        <f>Q544*H544</f>
        <v>0</v>
      </c>
      <c r="S544" s="195">
        <v>0</v>
      </c>
      <c r="T544" s="196">
        <f>S544*H544</f>
        <v>0</v>
      </c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R544" s="197" t="s">
        <v>127</v>
      </c>
      <c r="AT544" s="197" t="s">
        <v>123</v>
      </c>
      <c r="AU544" s="197" t="s">
        <v>70</v>
      </c>
      <c r="AY544" s="16" t="s">
        <v>128</v>
      </c>
      <c r="BE544" s="198">
        <f>IF(N544="základní",J544,0)</f>
        <v>0</v>
      </c>
      <c r="BF544" s="198">
        <f>IF(N544="snížená",J544,0)</f>
        <v>0</v>
      </c>
      <c r="BG544" s="198">
        <f>IF(N544="zákl. přenesená",J544,0)</f>
        <v>0</v>
      </c>
      <c r="BH544" s="198">
        <f>IF(N544="sníž. přenesená",J544,0)</f>
        <v>0</v>
      </c>
      <c r="BI544" s="198">
        <f>IF(N544="nulová",J544,0)</f>
        <v>0</v>
      </c>
      <c r="BJ544" s="16" t="s">
        <v>14</v>
      </c>
      <c r="BK544" s="198">
        <f>ROUND(I544*H544,2)</f>
        <v>0</v>
      </c>
      <c r="BL544" s="16" t="s">
        <v>127</v>
      </c>
      <c r="BM544" s="197" t="s">
        <v>1278</v>
      </c>
    </row>
    <row r="545" s="2" customFormat="1" ht="44.25" customHeight="1">
      <c r="A545" s="37"/>
      <c r="B545" s="38"/>
      <c r="C545" s="185" t="s">
        <v>1279</v>
      </c>
      <c r="D545" s="185" t="s">
        <v>123</v>
      </c>
      <c r="E545" s="186" t="s">
        <v>1280</v>
      </c>
      <c r="F545" s="187" t="s">
        <v>1281</v>
      </c>
      <c r="G545" s="188" t="s">
        <v>1261</v>
      </c>
      <c r="H545" s="189">
        <v>6</v>
      </c>
      <c r="I545" s="190"/>
      <c r="J545" s="191">
        <f>ROUND(I545*H545,2)</f>
        <v>0</v>
      </c>
      <c r="K545" s="192"/>
      <c r="L545" s="43"/>
      <c r="M545" s="193" t="s">
        <v>19</v>
      </c>
      <c r="N545" s="194" t="s">
        <v>41</v>
      </c>
      <c r="O545" s="83"/>
      <c r="P545" s="195">
        <f>O545*H545</f>
        <v>0</v>
      </c>
      <c r="Q545" s="195">
        <v>0</v>
      </c>
      <c r="R545" s="195">
        <f>Q545*H545</f>
        <v>0</v>
      </c>
      <c r="S545" s="195">
        <v>0</v>
      </c>
      <c r="T545" s="196">
        <f>S545*H545</f>
        <v>0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197" t="s">
        <v>127</v>
      </c>
      <c r="AT545" s="197" t="s">
        <v>123</v>
      </c>
      <c r="AU545" s="197" t="s">
        <v>70</v>
      </c>
      <c r="AY545" s="16" t="s">
        <v>128</v>
      </c>
      <c r="BE545" s="198">
        <f>IF(N545="základní",J545,0)</f>
        <v>0</v>
      </c>
      <c r="BF545" s="198">
        <f>IF(N545="snížená",J545,0)</f>
        <v>0</v>
      </c>
      <c r="BG545" s="198">
        <f>IF(N545="zákl. přenesená",J545,0)</f>
        <v>0</v>
      </c>
      <c r="BH545" s="198">
        <f>IF(N545="sníž. přenesená",J545,0)</f>
        <v>0</v>
      </c>
      <c r="BI545" s="198">
        <f>IF(N545="nulová",J545,0)</f>
        <v>0</v>
      </c>
      <c r="BJ545" s="16" t="s">
        <v>14</v>
      </c>
      <c r="BK545" s="198">
        <f>ROUND(I545*H545,2)</f>
        <v>0</v>
      </c>
      <c r="BL545" s="16" t="s">
        <v>127</v>
      </c>
      <c r="BM545" s="197" t="s">
        <v>1282</v>
      </c>
    </row>
    <row r="546" s="2" customFormat="1" ht="44.25" customHeight="1">
      <c r="A546" s="37"/>
      <c r="B546" s="38"/>
      <c r="C546" s="185" t="s">
        <v>1283</v>
      </c>
      <c r="D546" s="185" t="s">
        <v>123</v>
      </c>
      <c r="E546" s="186" t="s">
        <v>1284</v>
      </c>
      <c r="F546" s="187" t="s">
        <v>1285</v>
      </c>
      <c r="G546" s="188" t="s">
        <v>1261</v>
      </c>
      <c r="H546" s="189">
        <v>6</v>
      </c>
      <c r="I546" s="190"/>
      <c r="J546" s="191">
        <f>ROUND(I546*H546,2)</f>
        <v>0</v>
      </c>
      <c r="K546" s="192"/>
      <c r="L546" s="43"/>
      <c r="M546" s="193" t="s">
        <v>19</v>
      </c>
      <c r="N546" s="194" t="s">
        <v>41</v>
      </c>
      <c r="O546" s="83"/>
      <c r="P546" s="195">
        <f>O546*H546</f>
        <v>0</v>
      </c>
      <c r="Q546" s="195">
        <v>0</v>
      </c>
      <c r="R546" s="195">
        <f>Q546*H546</f>
        <v>0</v>
      </c>
      <c r="S546" s="195">
        <v>0</v>
      </c>
      <c r="T546" s="196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197" t="s">
        <v>127</v>
      </c>
      <c r="AT546" s="197" t="s">
        <v>123</v>
      </c>
      <c r="AU546" s="197" t="s">
        <v>70</v>
      </c>
      <c r="AY546" s="16" t="s">
        <v>128</v>
      </c>
      <c r="BE546" s="198">
        <f>IF(N546="základní",J546,0)</f>
        <v>0</v>
      </c>
      <c r="BF546" s="198">
        <f>IF(N546="snížená",J546,0)</f>
        <v>0</v>
      </c>
      <c r="BG546" s="198">
        <f>IF(N546="zákl. přenesená",J546,0)</f>
        <v>0</v>
      </c>
      <c r="BH546" s="198">
        <f>IF(N546="sníž. přenesená",J546,0)</f>
        <v>0</v>
      </c>
      <c r="BI546" s="198">
        <f>IF(N546="nulová",J546,0)</f>
        <v>0</v>
      </c>
      <c r="BJ546" s="16" t="s">
        <v>14</v>
      </c>
      <c r="BK546" s="198">
        <f>ROUND(I546*H546,2)</f>
        <v>0</v>
      </c>
      <c r="BL546" s="16" t="s">
        <v>127</v>
      </c>
      <c r="BM546" s="197" t="s">
        <v>1286</v>
      </c>
    </row>
    <row r="547" s="2" customFormat="1" ht="44.25" customHeight="1">
      <c r="A547" s="37"/>
      <c r="B547" s="38"/>
      <c r="C547" s="185" t="s">
        <v>1287</v>
      </c>
      <c r="D547" s="185" t="s">
        <v>123</v>
      </c>
      <c r="E547" s="186" t="s">
        <v>1288</v>
      </c>
      <c r="F547" s="187" t="s">
        <v>1289</v>
      </c>
      <c r="G547" s="188" t="s">
        <v>1261</v>
      </c>
      <c r="H547" s="189">
        <v>6</v>
      </c>
      <c r="I547" s="190"/>
      <c r="J547" s="191">
        <f>ROUND(I547*H547,2)</f>
        <v>0</v>
      </c>
      <c r="K547" s="192"/>
      <c r="L547" s="43"/>
      <c r="M547" s="193" t="s">
        <v>19</v>
      </c>
      <c r="N547" s="194" t="s">
        <v>41</v>
      </c>
      <c r="O547" s="83"/>
      <c r="P547" s="195">
        <f>O547*H547</f>
        <v>0</v>
      </c>
      <c r="Q547" s="195">
        <v>0</v>
      </c>
      <c r="R547" s="195">
        <f>Q547*H547</f>
        <v>0</v>
      </c>
      <c r="S547" s="195">
        <v>0</v>
      </c>
      <c r="T547" s="196">
        <f>S547*H547</f>
        <v>0</v>
      </c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R547" s="197" t="s">
        <v>127</v>
      </c>
      <c r="AT547" s="197" t="s">
        <v>123</v>
      </c>
      <c r="AU547" s="197" t="s">
        <v>70</v>
      </c>
      <c r="AY547" s="16" t="s">
        <v>128</v>
      </c>
      <c r="BE547" s="198">
        <f>IF(N547="základní",J547,0)</f>
        <v>0</v>
      </c>
      <c r="BF547" s="198">
        <f>IF(N547="snížená",J547,0)</f>
        <v>0</v>
      </c>
      <c r="BG547" s="198">
        <f>IF(N547="zákl. přenesená",J547,0)</f>
        <v>0</v>
      </c>
      <c r="BH547" s="198">
        <f>IF(N547="sníž. přenesená",J547,0)</f>
        <v>0</v>
      </c>
      <c r="BI547" s="198">
        <f>IF(N547="nulová",J547,0)</f>
        <v>0</v>
      </c>
      <c r="BJ547" s="16" t="s">
        <v>14</v>
      </c>
      <c r="BK547" s="198">
        <f>ROUND(I547*H547,2)</f>
        <v>0</v>
      </c>
      <c r="BL547" s="16" t="s">
        <v>127</v>
      </c>
      <c r="BM547" s="197" t="s">
        <v>1290</v>
      </c>
    </row>
    <row r="548" s="2" customFormat="1" ht="44.25" customHeight="1">
      <c r="A548" s="37"/>
      <c r="B548" s="38"/>
      <c r="C548" s="185" t="s">
        <v>1291</v>
      </c>
      <c r="D548" s="185" t="s">
        <v>123</v>
      </c>
      <c r="E548" s="186" t="s">
        <v>1292</v>
      </c>
      <c r="F548" s="187" t="s">
        <v>1293</v>
      </c>
      <c r="G548" s="188" t="s">
        <v>1261</v>
      </c>
      <c r="H548" s="189">
        <v>4</v>
      </c>
      <c r="I548" s="190"/>
      <c r="J548" s="191">
        <f>ROUND(I548*H548,2)</f>
        <v>0</v>
      </c>
      <c r="K548" s="192"/>
      <c r="L548" s="43"/>
      <c r="M548" s="193" t="s">
        <v>19</v>
      </c>
      <c r="N548" s="194" t="s">
        <v>41</v>
      </c>
      <c r="O548" s="83"/>
      <c r="P548" s="195">
        <f>O548*H548</f>
        <v>0</v>
      </c>
      <c r="Q548" s="195">
        <v>0</v>
      </c>
      <c r="R548" s="195">
        <f>Q548*H548</f>
        <v>0</v>
      </c>
      <c r="S548" s="195">
        <v>0</v>
      </c>
      <c r="T548" s="196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197" t="s">
        <v>127</v>
      </c>
      <c r="AT548" s="197" t="s">
        <v>123</v>
      </c>
      <c r="AU548" s="197" t="s">
        <v>70</v>
      </c>
      <c r="AY548" s="16" t="s">
        <v>128</v>
      </c>
      <c r="BE548" s="198">
        <f>IF(N548="základní",J548,0)</f>
        <v>0</v>
      </c>
      <c r="BF548" s="198">
        <f>IF(N548="snížená",J548,0)</f>
        <v>0</v>
      </c>
      <c r="BG548" s="198">
        <f>IF(N548="zákl. přenesená",J548,0)</f>
        <v>0</v>
      </c>
      <c r="BH548" s="198">
        <f>IF(N548="sníž. přenesená",J548,0)</f>
        <v>0</v>
      </c>
      <c r="BI548" s="198">
        <f>IF(N548="nulová",J548,0)</f>
        <v>0</v>
      </c>
      <c r="BJ548" s="16" t="s">
        <v>14</v>
      </c>
      <c r="BK548" s="198">
        <f>ROUND(I548*H548,2)</f>
        <v>0</v>
      </c>
      <c r="BL548" s="16" t="s">
        <v>127</v>
      </c>
      <c r="BM548" s="197" t="s">
        <v>1294</v>
      </c>
    </row>
    <row r="549" s="2" customFormat="1" ht="44.25" customHeight="1">
      <c r="A549" s="37"/>
      <c r="B549" s="38"/>
      <c r="C549" s="185" t="s">
        <v>1295</v>
      </c>
      <c r="D549" s="185" t="s">
        <v>123</v>
      </c>
      <c r="E549" s="186" t="s">
        <v>1296</v>
      </c>
      <c r="F549" s="187" t="s">
        <v>1297</v>
      </c>
      <c r="G549" s="188" t="s">
        <v>1261</v>
      </c>
      <c r="H549" s="189">
        <v>4</v>
      </c>
      <c r="I549" s="190"/>
      <c r="J549" s="191">
        <f>ROUND(I549*H549,2)</f>
        <v>0</v>
      </c>
      <c r="K549" s="192"/>
      <c r="L549" s="43"/>
      <c r="M549" s="193" t="s">
        <v>19</v>
      </c>
      <c r="N549" s="194" t="s">
        <v>41</v>
      </c>
      <c r="O549" s="83"/>
      <c r="P549" s="195">
        <f>O549*H549</f>
        <v>0</v>
      </c>
      <c r="Q549" s="195">
        <v>0</v>
      </c>
      <c r="R549" s="195">
        <f>Q549*H549</f>
        <v>0</v>
      </c>
      <c r="S549" s="195">
        <v>0</v>
      </c>
      <c r="T549" s="196">
        <f>S549*H549</f>
        <v>0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197" t="s">
        <v>127</v>
      </c>
      <c r="AT549" s="197" t="s">
        <v>123</v>
      </c>
      <c r="AU549" s="197" t="s">
        <v>70</v>
      </c>
      <c r="AY549" s="16" t="s">
        <v>128</v>
      </c>
      <c r="BE549" s="198">
        <f>IF(N549="základní",J549,0)</f>
        <v>0</v>
      </c>
      <c r="BF549" s="198">
        <f>IF(N549="snížená",J549,0)</f>
        <v>0</v>
      </c>
      <c r="BG549" s="198">
        <f>IF(N549="zákl. přenesená",J549,0)</f>
        <v>0</v>
      </c>
      <c r="BH549" s="198">
        <f>IF(N549="sníž. přenesená",J549,0)</f>
        <v>0</v>
      </c>
      <c r="BI549" s="198">
        <f>IF(N549="nulová",J549,0)</f>
        <v>0</v>
      </c>
      <c r="BJ549" s="16" t="s">
        <v>14</v>
      </c>
      <c r="BK549" s="198">
        <f>ROUND(I549*H549,2)</f>
        <v>0</v>
      </c>
      <c r="BL549" s="16" t="s">
        <v>127</v>
      </c>
      <c r="BM549" s="197" t="s">
        <v>1298</v>
      </c>
    </row>
    <row r="550" s="2" customFormat="1" ht="44.25" customHeight="1">
      <c r="A550" s="37"/>
      <c r="B550" s="38"/>
      <c r="C550" s="185" t="s">
        <v>1299</v>
      </c>
      <c r="D550" s="185" t="s">
        <v>123</v>
      </c>
      <c r="E550" s="186" t="s">
        <v>1300</v>
      </c>
      <c r="F550" s="187" t="s">
        <v>1301</v>
      </c>
      <c r="G550" s="188" t="s">
        <v>1261</v>
      </c>
      <c r="H550" s="189">
        <v>4</v>
      </c>
      <c r="I550" s="190"/>
      <c r="J550" s="191">
        <f>ROUND(I550*H550,2)</f>
        <v>0</v>
      </c>
      <c r="K550" s="192"/>
      <c r="L550" s="43"/>
      <c r="M550" s="193" t="s">
        <v>19</v>
      </c>
      <c r="N550" s="194" t="s">
        <v>41</v>
      </c>
      <c r="O550" s="83"/>
      <c r="P550" s="195">
        <f>O550*H550</f>
        <v>0</v>
      </c>
      <c r="Q550" s="195">
        <v>0</v>
      </c>
      <c r="R550" s="195">
        <f>Q550*H550</f>
        <v>0</v>
      </c>
      <c r="S550" s="195">
        <v>0</v>
      </c>
      <c r="T550" s="196">
        <f>S550*H550</f>
        <v>0</v>
      </c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R550" s="197" t="s">
        <v>127</v>
      </c>
      <c r="AT550" s="197" t="s">
        <v>123</v>
      </c>
      <c r="AU550" s="197" t="s">
        <v>70</v>
      </c>
      <c r="AY550" s="16" t="s">
        <v>128</v>
      </c>
      <c r="BE550" s="198">
        <f>IF(N550="základní",J550,0)</f>
        <v>0</v>
      </c>
      <c r="BF550" s="198">
        <f>IF(N550="snížená",J550,0)</f>
        <v>0</v>
      </c>
      <c r="BG550" s="198">
        <f>IF(N550="zákl. přenesená",J550,0)</f>
        <v>0</v>
      </c>
      <c r="BH550" s="198">
        <f>IF(N550="sníž. přenesená",J550,0)</f>
        <v>0</v>
      </c>
      <c r="BI550" s="198">
        <f>IF(N550="nulová",J550,0)</f>
        <v>0</v>
      </c>
      <c r="BJ550" s="16" t="s">
        <v>14</v>
      </c>
      <c r="BK550" s="198">
        <f>ROUND(I550*H550,2)</f>
        <v>0</v>
      </c>
      <c r="BL550" s="16" t="s">
        <v>127</v>
      </c>
      <c r="BM550" s="197" t="s">
        <v>1302</v>
      </c>
    </row>
    <row r="551" s="2" customFormat="1" ht="44.25" customHeight="1">
      <c r="A551" s="37"/>
      <c r="B551" s="38"/>
      <c r="C551" s="185" t="s">
        <v>1303</v>
      </c>
      <c r="D551" s="185" t="s">
        <v>123</v>
      </c>
      <c r="E551" s="186" t="s">
        <v>1304</v>
      </c>
      <c r="F551" s="187" t="s">
        <v>1305</v>
      </c>
      <c r="G551" s="188" t="s">
        <v>1261</v>
      </c>
      <c r="H551" s="189">
        <v>4</v>
      </c>
      <c r="I551" s="190"/>
      <c r="J551" s="191">
        <f>ROUND(I551*H551,2)</f>
        <v>0</v>
      </c>
      <c r="K551" s="192"/>
      <c r="L551" s="43"/>
      <c r="M551" s="193" t="s">
        <v>19</v>
      </c>
      <c r="N551" s="194" t="s">
        <v>41</v>
      </c>
      <c r="O551" s="83"/>
      <c r="P551" s="195">
        <f>O551*H551</f>
        <v>0</v>
      </c>
      <c r="Q551" s="195">
        <v>0</v>
      </c>
      <c r="R551" s="195">
        <f>Q551*H551</f>
        <v>0</v>
      </c>
      <c r="S551" s="195">
        <v>0</v>
      </c>
      <c r="T551" s="196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197" t="s">
        <v>127</v>
      </c>
      <c r="AT551" s="197" t="s">
        <v>123</v>
      </c>
      <c r="AU551" s="197" t="s">
        <v>70</v>
      </c>
      <c r="AY551" s="16" t="s">
        <v>128</v>
      </c>
      <c r="BE551" s="198">
        <f>IF(N551="základní",J551,0)</f>
        <v>0</v>
      </c>
      <c r="BF551" s="198">
        <f>IF(N551="snížená",J551,0)</f>
        <v>0</v>
      </c>
      <c r="BG551" s="198">
        <f>IF(N551="zákl. přenesená",J551,0)</f>
        <v>0</v>
      </c>
      <c r="BH551" s="198">
        <f>IF(N551="sníž. přenesená",J551,0)</f>
        <v>0</v>
      </c>
      <c r="BI551" s="198">
        <f>IF(N551="nulová",J551,0)</f>
        <v>0</v>
      </c>
      <c r="BJ551" s="16" t="s">
        <v>14</v>
      </c>
      <c r="BK551" s="198">
        <f>ROUND(I551*H551,2)</f>
        <v>0</v>
      </c>
      <c r="BL551" s="16" t="s">
        <v>127</v>
      </c>
      <c r="BM551" s="197" t="s">
        <v>1306</v>
      </c>
    </row>
    <row r="552" s="2" customFormat="1" ht="44.25" customHeight="1">
      <c r="A552" s="37"/>
      <c r="B552" s="38"/>
      <c r="C552" s="185" t="s">
        <v>1307</v>
      </c>
      <c r="D552" s="185" t="s">
        <v>123</v>
      </c>
      <c r="E552" s="186" t="s">
        <v>1308</v>
      </c>
      <c r="F552" s="187" t="s">
        <v>1309</v>
      </c>
      <c r="G552" s="188" t="s">
        <v>132</v>
      </c>
      <c r="H552" s="189">
        <v>20</v>
      </c>
      <c r="I552" s="190"/>
      <c r="J552" s="191">
        <f>ROUND(I552*H552,2)</f>
        <v>0</v>
      </c>
      <c r="K552" s="192"/>
      <c r="L552" s="43"/>
      <c r="M552" s="193" t="s">
        <v>19</v>
      </c>
      <c r="N552" s="194" t="s">
        <v>41</v>
      </c>
      <c r="O552" s="83"/>
      <c r="P552" s="195">
        <f>O552*H552</f>
        <v>0</v>
      </c>
      <c r="Q552" s="195">
        <v>0</v>
      </c>
      <c r="R552" s="195">
        <f>Q552*H552</f>
        <v>0</v>
      </c>
      <c r="S552" s="195">
        <v>0</v>
      </c>
      <c r="T552" s="196">
        <f>S552*H552</f>
        <v>0</v>
      </c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R552" s="197" t="s">
        <v>127</v>
      </c>
      <c r="AT552" s="197" t="s">
        <v>123</v>
      </c>
      <c r="AU552" s="197" t="s">
        <v>70</v>
      </c>
      <c r="AY552" s="16" t="s">
        <v>128</v>
      </c>
      <c r="BE552" s="198">
        <f>IF(N552="základní",J552,0)</f>
        <v>0</v>
      </c>
      <c r="BF552" s="198">
        <f>IF(N552="snížená",J552,0)</f>
        <v>0</v>
      </c>
      <c r="BG552" s="198">
        <f>IF(N552="zákl. přenesená",J552,0)</f>
        <v>0</v>
      </c>
      <c r="BH552" s="198">
        <f>IF(N552="sníž. přenesená",J552,0)</f>
        <v>0</v>
      </c>
      <c r="BI552" s="198">
        <f>IF(N552="nulová",J552,0)</f>
        <v>0</v>
      </c>
      <c r="BJ552" s="16" t="s">
        <v>14</v>
      </c>
      <c r="BK552" s="198">
        <f>ROUND(I552*H552,2)</f>
        <v>0</v>
      </c>
      <c r="BL552" s="16" t="s">
        <v>127</v>
      </c>
      <c r="BM552" s="197" t="s">
        <v>1310</v>
      </c>
    </row>
    <row r="553" s="2" customFormat="1">
      <c r="A553" s="37"/>
      <c r="B553" s="38"/>
      <c r="C553" s="39"/>
      <c r="D553" s="199" t="s">
        <v>157</v>
      </c>
      <c r="E553" s="39"/>
      <c r="F553" s="200" t="s">
        <v>1311</v>
      </c>
      <c r="G553" s="39"/>
      <c r="H553" s="39"/>
      <c r="I553" s="201"/>
      <c r="J553" s="39"/>
      <c r="K553" s="39"/>
      <c r="L553" s="43"/>
      <c r="M553" s="202"/>
      <c r="N553" s="203"/>
      <c r="O553" s="83"/>
      <c r="P553" s="83"/>
      <c r="Q553" s="83"/>
      <c r="R553" s="83"/>
      <c r="S553" s="83"/>
      <c r="T553" s="84"/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T553" s="16" t="s">
        <v>157</v>
      </c>
      <c r="AU553" s="16" t="s">
        <v>70</v>
      </c>
    </row>
    <row r="554" s="2" customFormat="1" ht="44.25" customHeight="1">
      <c r="A554" s="37"/>
      <c r="B554" s="38"/>
      <c r="C554" s="185" t="s">
        <v>1312</v>
      </c>
      <c r="D554" s="185" t="s">
        <v>123</v>
      </c>
      <c r="E554" s="186" t="s">
        <v>1313</v>
      </c>
      <c r="F554" s="187" t="s">
        <v>1314</v>
      </c>
      <c r="G554" s="188" t="s">
        <v>132</v>
      </c>
      <c r="H554" s="189">
        <v>40</v>
      </c>
      <c r="I554" s="190"/>
      <c r="J554" s="191">
        <f>ROUND(I554*H554,2)</f>
        <v>0</v>
      </c>
      <c r="K554" s="192"/>
      <c r="L554" s="43"/>
      <c r="M554" s="193" t="s">
        <v>19</v>
      </c>
      <c r="N554" s="194" t="s">
        <v>41</v>
      </c>
      <c r="O554" s="83"/>
      <c r="P554" s="195">
        <f>O554*H554</f>
        <v>0</v>
      </c>
      <c r="Q554" s="195">
        <v>0</v>
      </c>
      <c r="R554" s="195">
        <f>Q554*H554</f>
        <v>0</v>
      </c>
      <c r="S554" s="195">
        <v>0</v>
      </c>
      <c r="T554" s="196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197" t="s">
        <v>127</v>
      </c>
      <c r="AT554" s="197" t="s">
        <v>123</v>
      </c>
      <c r="AU554" s="197" t="s">
        <v>70</v>
      </c>
      <c r="AY554" s="16" t="s">
        <v>128</v>
      </c>
      <c r="BE554" s="198">
        <f>IF(N554="základní",J554,0)</f>
        <v>0</v>
      </c>
      <c r="BF554" s="198">
        <f>IF(N554="snížená",J554,0)</f>
        <v>0</v>
      </c>
      <c r="BG554" s="198">
        <f>IF(N554="zákl. přenesená",J554,0)</f>
        <v>0</v>
      </c>
      <c r="BH554" s="198">
        <f>IF(N554="sníž. přenesená",J554,0)</f>
        <v>0</v>
      </c>
      <c r="BI554" s="198">
        <f>IF(N554="nulová",J554,0)</f>
        <v>0</v>
      </c>
      <c r="BJ554" s="16" t="s">
        <v>14</v>
      </c>
      <c r="BK554" s="198">
        <f>ROUND(I554*H554,2)</f>
        <v>0</v>
      </c>
      <c r="BL554" s="16" t="s">
        <v>127</v>
      </c>
      <c r="BM554" s="197" t="s">
        <v>1315</v>
      </c>
    </row>
    <row r="555" s="2" customFormat="1">
      <c r="A555" s="37"/>
      <c r="B555" s="38"/>
      <c r="C555" s="39"/>
      <c r="D555" s="199" t="s">
        <v>157</v>
      </c>
      <c r="E555" s="39"/>
      <c r="F555" s="200" t="s">
        <v>1311</v>
      </c>
      <c r="G555" s="39"/>
      <c r="H555" s="39"/>
      <c r="I555" s="201"/>
      <c r="J555" s="39"/>
      <c r="K555" s="39"/>
      <c r="L555" s="43"/>
      <c r="M555" s="202"/>
      <c r="N555" s="203"/>
      <c r="O555" s="83"/>
      <c r="P555" s="83"/>
      <c r="Q555" s="83"/>
      <c r="R555" s="83"/>
      <c r="S555" s="83"/>
      <c r="T555" s="84"/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T555" s="16" t="s">
        <v>157</v>
      </c>
      <c r="AU555" s="16" t="s">
        <v>70</v>
      </c>
    </row>
    <row r="556" s="2" customFormat="1" ht="44.25" customHeight="1">
      <c r="A556" s="37"/>
      <c r="B556" s="38"/>
      <c r="C556" s="185" t="s">
        <v>1316</v>
      </c>
      <c r="D556" s="185" t="s">
        <v>123</v>
      </c>
      <c r="E556" s="186" t="s">
        <v>1317</v>
      </c>
      <c r="F556" s="187" t="s">
        <v>1318</v>
      </c>
      <c r="G556" s="188" t="s">
        <v>132</v>
      </c>
      <c r="H556" s="189">
        <v>100</v>
      </c>
      <c r="I556" s="190"/>
      <c r="J556" s="191">
        <f>ROUND(I556*H556,2)</f>
        <v>0</v>
      </c>
      <c r="K556" s="192"/>
      <c r="L556" s="43"/>
      <c r="M556" s="193" t="s">
        <v>19</v>
      </c>
      <c r="N556" s="194" t="s">
        <v>41</v>
      </c>
      <c r="O556" s="83"/>
      <c r="P556" s="195">
        <f>O556*H556</f>
        <v>0</v>
      </c>
      <c r="Q556" s="195">
        <v>0</v>
      </c>
      <c r="R556" s="195">
        <f>Q556*H556</f>
        <v>0</v>
      </c>
      <c r="S556" s="195">
        <v>0</v>
      </c>
      <c r="T556" s="196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197" t="s">
        <v>127</v>
      </c>
      <c r="AT556" s="197" t="s">
        <v>123</v>
      </c>
      <c r="AU556" s="197" t="s">
        <v>70</v>
      </c>
      <c r="AY556" s="16" t="s">
        <v>128</v>
      </c>
      <c r="BE556" s="198">
        <f>IF(N556="základní",J556,0)</f>
        <v>0</v>
      </c>
      <c r="BF556" s="198">
        <f>IF(N556="snížená",J556,0)</f>
        <v>0</v>
      </c>
      <c r="BG556" s="198">
        <f>IF(N556="zákl. přenesená",J556,0)</f>
        <v>0</v>
      </c>
      <c r="BH556" s="198">
        <f>IF(N556="sníž. přenesená",J556,0)</f>
        <v>0</v>
      </c>
      <c r="BI556" s="198">
        <f>IF(N556="nulová",J556,0)</f>
        <v>0</v>
      </c>
      <c r="BJ556" s="16" t="s">
        <v>14</v>
      </c>
      <c r="BK556" s="198">
        <f>ROUND(I556*H556,2)</f>
        <v>0</v>
      </c>
      <c r="BL556" s="16" t="s">
        <v>127</v>
      </c>
      <c r="BM556" s="197" t="s">
        <v>1319</v>
      </c>
    </row>
    <row r="557" s="2" customFormat="1">
      <c r="A557" s="37"/>
      <c r="B557" s="38"/>
      <c r="C557" s="39"/>
      <c r="D557" s="199" t="s">
        <v>157</v>
      </c>
      <c r="E557" s="39"/>
      <c r="F557" s="200" t="s">
        <v>1311</v>
      </c>
      <c r="G557" s="39"/>
      <c r="H557" s="39"/>
      <c r="I557" s="201"/>
      <c r="J557" s="39"/>
      <c r="K557" s="39"/>
      <c r="L557" s="43"/>
      <c r="M557" s="202"/>
      <c r="N557" s="203"/>
      <c r="O557" s="83"/>
      <c r="P557" s="83"/>
      <c r="Q557" s="83"/>
      <c r="R557" s="83"/>
      <c r="S557" s="83"/>
      <c r="T557" s="84"/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T557" s="16" t="s">
        <v>157</v>
      </c>
      <c r="AU557" s="16" t="s">
        <v>70</v>
      </c>
    </row>
    <row r="558" s="2" customFormat="1" ht="44.25" customHeight="1">
      <c r="A558" s="37"/>
      <c r="B558" s="38"/>
      <c r="C558" s="185" t="s">
        <v>1320</v>
      </c>
      <c r="D558" s="185" t="s">
        <v>123</v>
      </c>
      <c r="E558" s="186" t="s">
        <v>1321</v>
      </c>
      <c r="F558" s="187" t="s">
        <v>1322</v>
      </c>
      <c r="G558" s="188" t="s">
        <v>132</v>
      </c>
      <c r="H558" s="189">
        <v>100</v>
      </c>
      <c r="I558" s="190"/>
      <c r="J558" s="191">
        <f>ROUND(I558*H558,2)</f>
        <v>0</v>
      </c>
      <c r="K558" s="192"/>
      <c r="L558" s="43"/>
      <c r="M558" s="193" t="s">
        <v>19</v>
      </c>
      <c r="N558" s="194" t="s">
        <v>41</v>
      </c>
      <c r="O558" s="83"/>
      <c r="P558" s="195">
        <f>O558*H558</f>
        <v>0</v>
      </c>
      <c r="Q558" s="195">
        <v>0</v>
      </c>
      <c r="R558" s="195">
        <f>Q558*H558</f>
        <v>0</v>
      </c>
      <c r="S558" s="195">
        <v>0</v>
      </c>
      <c r="T558" s="196">
        <f>S558*H558</f>
        <v>0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197" t="s">
        <v>127</v>
      </c>
      <c r="AT558" s="197" t="s">
        <v>123</v>
      </c>
      <c r="AU558" s="197" t="s">
        <v>70</v>
      </c>
      <c r="AY558" s="16" t="s">
        <v>128</v>
      </c>
      <c r="BE558" s="198">
        <f>IF(N558="základní",J558,0)</f>
        <v>0</v>
      </c>
      <c r="BF558" s="198">
        <f>IF(N558="snížená",J558,0)</f>
        <v>0</v>
      </c>
      <c r="BG558" s="198">
        <f>IF(N558="zákl. přenesená",J558,0)</f>
        <v>0</v>
      </c>
      <c r="BH558" s="198">
        <f>IF(N558="sníž. přenesená",J558,0)</f>
        <v>0</v>
      </c>
      <c r="BI558" s="198">
        <f>IF(N558="nulová",J558,0)</f>
        <v>0</v>
      </c>
      <c r="BJ558" s="16" t="s">
        <v>14</v>
      </c>
      <c r="BK558" s="198">
        <f>ROUND(I558*H558,2)</f>
        <v>0</v>
      </c>
      <c r="BL558" s="16" t="s">
        <v>127</v>
      </c>
      <c r="BM558" s="197" t="s">
        <v>1323</v>
      </c>
    </row>
    <row r="559" s="2" customFormat="1">
      <c r="A559" s="37"/>
      <c r="B559" s="38"/>
      <c r="C559" s="39"/>
      <c r="D559" s="199" t="s">
        <v>157</v>
      </c>
      <c r="E559" s="39"/>
      <c r="F559" s="200" t="s">
        <v>1311</v>
      </c>
      <c r="G559" s="39"/>
      <c r="H559" s="39"/>
      <c r="I559" s="201"/>
      <c r="J559" s="39"/>
      <c r="K559" s="39"/>
      <c r="L559" s="43"/>
      <c r="M559" s="202"/>
      <c r="N559" s="203"/>
      <c r="O559" s="83"/>
      <c r="P559" s="83"/>
      <c r="Q559" s="83"/>
      <c r="R559" s="83"/>
      <c r="S559" s="83"/>
      <c r="T559" s="84"/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T559" s="16" t="s">
        <v>157</v>
      </c>
      <c r="AU559" s="16" t="s">
        <v>70</v>
      </c>
    </row>
    <row r="560" s="2" customFormat="1" ht="37.8" customHeight="1">
      <c r="A560" s="37"/>
      <c r="B560" s="38"/>
      <c r="C560" s="185" t="s">
        <v>1324</v>
      </c>
      <c r="D560" s="185" t="s">
        <v>123</v>
      </c>
      <c r="E560" s="186" t="s">
        <v>1325</v>
      </c>
      <c r="F560" s="187" t="s">
        <v>1326</v>
      </c>
      <c r="G560" s="188" t="s">
        <v>132</v>
      </c>
      <c r="H560" s="189">
        <v>200</v>
      </c>
      <c r="I560" s="190"/>
      <c r="J560" s="191">
        <f>ROUND(I560*H560,2)</f>
        <v>0</v>
      </c>
      <c r="K560" s="192"/>
      <c r="L560" s="43"/>
      <c r="M560" s="193" t="s">
        <v>19</v>
      </c>
      <c r="N560" s="194" t="s">
        <v>41</v>
      </c>
      <c r="O560" s="83"/>
      <c r="P560" s="195">
        <f>O560*H560</f>
        <v>0</v>
      </c>
      <c r="Q560" s="195">
        <v>0</v>
      </c>
      <c r="R560" s="195">
        <f>Q560*H560</f>
        <v>0</v>
      </c>
      <c r="S560" s="195">
        <v>0</v>
      </c>
      <c r="T560" s="196">
        <f>S560*H560</f>
        <v>0</v>
      </c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R560" s="197" t="s">
        <v>127</v>
      </c>
      <c r="AT560" s="197" t="s">
        <v>123</v>
      </c>
      <c r="AU560" s="197" t="s">
        <v>70</v>
      </c>
      <c r="AY560" s="16" t="s">
        <v>128</v>
      </c>
      <c r="BE560" s="198">
        <f>IF(N560="základní",J560,0)</f>
        <v>0</v>
      </c>
      <c r="BF560" s="198">
        <f>IF(N560="snížená",J560,0)</f>
        <v>0</v>
      </c>
      <c r="BG560" s="198">
        <f>IF(N560="zákl. přenesená",J560,0)</f>
        <v>0</v>
      </c>
      <c r="BH560" s="198">
        <f>IF(N560="sníž. přenesená",J560,0)</f>
        <v>0</v>
      </c>
      <c r="BI560" s="198">
        <f>IF(N560="nulová",J560,0)</f>
        <v>0</v>
      </c>
      <c r="BJ560" s="16" t="s">
        <v>14</v>
      </c>
      <c r="BK560" s="198">
        <f>ROUND(I560*H560,2)</f>
        <v>0</v>
      </c>
      <c r="BL560" s="16" t="s">
        <v>127</v>
      </c>
      <c r="BM560" s="197" t="s">
        <v>1327</v>
      </c>
    </row>
    <row r="561" s="2" customFormat="1" ht="37.8" customHeight="1">
      <c r="A561" s="37"/>
      <c r="B561" s="38"/>
      <c r="C561" s="185" t="s">
        <v>1328</v>
      </c>
      <c r="D561" s="185" t="s">
        <v>123</v>
      </c>
      <c r="E561" s="186" t="s">
        <v>1329</v>
      </c>
      <c r="F561" s="187" t="s">
        <v>1330</v>
      </c>
      <c r="G561" s="188" t="s">
        <v>739</v>
      </c>
      <c r="H561" s="189">
        <v>100</v>
      </c>
      <c r="I561" s="190"/>
      <c r="J561" s="191">
        <f>ROUND(I561*H561,2)</f>
        <v>0</v>
      </c>
      <c r="K561" s="192"/>
      <c r="L561" s="43"/>
      <c r="M561" s="193" t="s">
        <v>19</v>
      </c>
      <c r="N561" s="194" t="s">
        <v>41</v>
      </c>
      <c r="O561" s="83"/>
      <c r="P561" s="195">
        <f>O561*H561</f>
        <v>0</v>
      </c>
      <c r="Q561" s="195">
        <v>0</v>
      </c>
      <c r="R561" s="195">
        <f>Q561*H561</f>
        <v>0</v>
      </c>
      <c r="S561" s="195">
        <v>0</v>
      </c>
      <c r="T561" s="196">
        <f>S561*H561</f>
        <v>0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197" t="s">
        <v>127</v>
      </c>
      <c r="AT561" s="197" t="s">
        <v>123</v>
      </c>
      <c r="AU561" s="197" t="s">
        <v>70</v>
      </c>
      <c r="AY561" s="16" t="s">
        <v>128</v>
      </c>
      <c r="BE561" s="198">
        <f>IF(N561="základní",J561,0)</f>
        <v>0</v>
      </c>
      <c r="BF561" s="198">
        <f>IF(N561="snížená",J561,0)</f>
        <v>0</v>
      </c>
      <c r="BG561" s="198">
        <f>IF(N561="zákl. přenesená",J561,0)</f>
        <v>0</v>
      </c>
      <c r="BH561" s="198">
        <f>IF(N561="sníž. přenesená",J561,0)</f>
        <v>0</v>
      </c>
      <c r="BI561" s="198">
        <f>IF(N561="nulová",J561,0)</f>
        <v>0</v>
      </c>
      <c r="BJ561" s="16" t="s">
        <v>14</v>
      </c>
      <c r="BK561" s="198">
        <f>ROUND(I561*H561,2)</f>
        <v>0</v>
      </c>
      <c r="BL561" s="16" t="s">
        <v>127</v>
      </c>
      <c r="BM561" s="197" t="s">
        <v>1331</v>
      </c>
    </row>
    <row r="562" s="2" customFormat="1" ht="44.25" customHeight="1">
      <c r="A562" s="37"/>
      <c r="B562" s="38"/>
      <c r="C562" s="185" t="s">
        <v>1332</v>
      </c>
      <c r="D562" s="185" t="s">
        <v>123</v>
      </c>
      <c r="E562" s="186" t="s">
        <v>1333</v>
      </c>
      <c r="F562" s="187" t="s">
        <v>1334</v>
      </c>
      <c r="G562" s="188" t="s">
        <v>739</v>
      </c>
      <c r="H562" s="189">
        <v>100</v>
      </c>
      <c r="I562" s="190"/>
      <c r="J562" s="191">
        <f>ROUND(I562*H562,2)</f>
        <v>0</v>
      </c>
      <c r="K562" s="192"/>
      <c r="L562" s="43"/>
      <c r="M562" s="193" t="s">
        <v>19</v>
      </c>
      <c r="N562" s="194" t="s">
        <v>41</v>
      </c>
      <c r="O562" s="83"/>
      <c r="P562" s="195">
        <f>O562*H562</f>
        <v>0</v>
      </c>
      <c r="Q562" s="195">
        <v>0</v>
      </c>
      <c r="R562" s="195">
        <f>Q562*H562</f>
        <v>0</v>
      </c>
      <c r="S562" s="195">
        <v>0</v>
      </c>
      <c r="T562" s="196">
        <f>S562*H562</f>
        <v>0</v>
      </c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R562" s="197" t="s">
        <v>127</v>
      </c>
      <c r="AT562" s="197" t="s">
        <v>123</v>
      </c>
      <c r="AU562" s="197" t="s">
        <v>70</v>
      </c>
      <c r="AY562" s="16" t="s">
        <v>128</v>
      </c>
      <c r="BE562" s="198">
        <f>IF(N562="základní",J562,0)</f>
        <v>0</v>
      </c>
      <c r="BF562" s="198">
        <f>IF(N562="snížená",J562,0)</f>
        <v>0</v>
      </c>
      <c r="BG562" s="198">
        <f>IF(N562="zákl. přenesená",J562,0)</f>
        <v>0</v>
      </c>
      <c r="BH562" s="198">
        <f>IF(N562="sníž. přenesená",J562,0)</f>
        <v>0</v>
      </c>
      <c r="BI562" s="198">
        <f>IF(N562="nulová",J562,0)</f>
        <v>0</v>
      </c>
      <c r="BJ562" s="16" t="s">
        <v>14</v>
      </c>
      <c r="BK562" s="198">
        <f>ROUND(I562*H562,2)</f>
        <v>0</v>
      </c>
      <c r="BL562" s="16" t="s">
        <v>127</v>
      </c>
      <c r="BM562" s="197" t="s">
        <v>1335</v>
      </c>
    </row>
    <row r="563" s="2" customFormat="1" ht="37.8" customHeight="1">
      <c r="A563" s="37"/>
      <c r="B563" s="38"/>
      <c r="C563" s="185" t="s">
        <v>1336</v>
      </c>
      <c r="D563" s="185" t="s">
        <v>123</v>
      </c>
      <c r="E563" s="186" t="s">
        <v>1337</v>
      </c>
      <c r="F563" s="187" t="s">
        <v>1338</v>
      </c>
      <c r="G563" s="188" t="s">
        <v>132</v>
      </c>
      <c r="H563" s="189">
        <v>40</v>
      </c>
      <c r="I563" s="190"/>
      <c r="J563" s="191">
        <f>ROUND(I563*H563,2)</f>
        <v>0</v>
      </c>
      <c r="K563" s="192"/>
      <c r="L563" s="43"/>
      <c r="M563" s="193" t="s">
        <v>19</v>
      </c>
      <c r="N563" s="194" t="s">
        <v>41</v>
      </c>
      <c r="O563" s="83"/>
      <c r="P563" s="195">
        <f>O563*H563</f>
        <v>0</v>
      </c>
      <c r="Q563" s="195">
        <v>0</v>
      </c>
      <c r="R563" s="195">
        <f>Q563*H563</f>
        <v>0</v>
      </c>
      <c r="S563" s="195">
        <v>0</v>
      </c>
      <c r="T563" s="196">
        <f>S563*H563</f>
        <v>0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197" t="s">
        <v>127</v>
      </c>
      <c r="AT563" s="197" t="s">
        <v>123</v>
      </c>
      <c r="AU563" s="197" t="s">
        <v>70</v>
      </c>
      <c r="AY563" s="16" t="s">
        <v>128</v>
      </c>
      <c r="BE563" s="198">
        <f>IF(N563="základní",J563,0)</f>
        <v>0</v>
      </c>
      <c r="BF563" s="198">
        <f>IF(N563="snížená",J563,0)</f>
        <v>0</v>
      </c>
      <c r="BG563" s="198">
        <f>IF(N563="zákl. přenesená",J563,0)</f>
        <v>0</v>
      </c>
      <c r="BH563" s="198">
        <f>IF(N563="sníž. přenesená",J563,0)</f>
        <v>0</v>
      </c>
      <c r="BI563" s="198">
        <f>IF(N563="nulová",J563,0)</f>
        <v>0</v>
      </c>
      <c r="BJ563" s="16" t="s">
        <v>14</v>
      </c>
      <c r="BK563" s="198">
        <f>ROUND(I563*H563,2)</f>
        <v>0</v>
      </c>
      <c r="BL563" s="16" t="s">
        <v>127</v>
      </c>
      <c r="BM563" s="197" t="s">
        <v>1339</v>
      </c>
    </row>
    <row r="564" s="2" customFormat="1" ht="44.25" customHeight="1">
      <c r="A564" s="37"/>
      <c r="B564" s="38"/>
      <c r="C564" s="185" t="s">
        <v>1340</v>
      </c>
      <c r="D564" s="185" t="s">
        <v>123</v>
      </c>
      <c r="E564" s="186" t="s">
        <v>1341</v>
      </c>
      <c r="F564" s="187" t="s">
        <v>1342</v>
      </c>
      <c r="G564" s="188" t="s">
        <v>739</v>
      </c>
      <c r="H564" s="189">
        <v>40</v>
      </c>
      <c r="I564" s="190"/>
      <c r="J564" s="191">
        <f>ROUND(I564*H564,2)</f>
        <v>0</v>
      </c>
      <c r="K564" s="192"/>
      <c r="L564" s="43"/>
      <c r="M564" s="193" t="s">
        <v>19</v>
      </c>
      <c r="N564" s="194" t="s">
        <v>41</v>
      </c>
      <c r="O564" s="83"/>
      <c r="P564" s="195">
        <f>O564*H564</f>
        <v>0</v>
      </c>
      <c r="Q564" s="195">
        <v>0</v>
      </c>
      <c r="R564" s="195">
        <f>Q564*H564</f>
        <v>0</v>
      </c>
      <c r="S564" s="195">
        <v>0</v>
      </c>
      <c r="T564" s="196">
        <f>S564*H564</f>
        <v>0</v>
      </c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R564" s="197" t="s">
        <v>127</v>
      </c>
      <c r="AT564" s="197" t="s">
        <v>123</v>
      </c>
      <c r="AU564" s="197" t="s">
        <v>70</v>
      </c>
      <c r="AY564" s="16" t="s">
        <v>128</v>
      </c>
      <c r="BE564" s="198">
        <f>IF(N564="základní",J564,0)</f>
        <v>0</v>
      </c>
      <c r="BF564" s="198">
        <f>IF(N564="snížená",J564,0)</f>
        <v>0</v>
      </c>
      <c r="BG564" s="198">
        <f>IF(N564="zákl. přenesená",J564,0)</f>
        <v>0</v>
      </c>
      <c r="BH564" s="198">
        <f>IF(N564="sníž. přenesená",J564,0)</f>
        <v>0</v>
      </c>
      <c r="BI564" s="198">
        <f>IF(N564="nulová",J564,0)</f>
        <v>0</v>
      </c>
      <c r="BJ564" s="16" t="s">
        <v>14</v>
      </c>
      <c r="BK564" s="198">
        <f>ROUND(I564*H564,2)</f>
        <v>0</v>
      </c>
      <c r="BL564" s="16" t="s">
        <v>127</v>
      </c>
      <c r="BM564" s="197" t="s">
        <v>1343</v>
      </c>
    </row>
    <row r="565" s="2" customFormat="1" ht="44.25" customHeight="1">
      <c r="A565" s="37"/>
      <c r="B565" s="38"/>
      <c r="C565" s="185" t="s">
        <v>1344</v>
      </c>
      <c r="D565" s="185" t="s">
        <v>123</v>
      </c>
      <c r="E565" s="186" t="s">
        <v>1345</v>
      </c>
      <c r="F565" s="187" t="s">
        <v>1346</v>
      </c>
      <c r="G565" s="188" t="s">
        <v>739</v>
      </c>
      <c r="H565" s="189">
        <v>20</v>
      </c>
      <c r="I565" s="190"/>
      <c r="J565" s="191">
        <f>ROUND(I565*H565,2)</f>
        <v>0</v>
      </c>
      <c r="K565" s="192"/>
      <c r="L565" s="43"/>
      <c r="M565" s="193" t="s">
        <v>19</v>
      </c>
      <c r="N565" s="194" t="s">
        <v>41</v>
      </c>
      <c r="O565" s="83"/>
      <c r="P565" s="195">
        <f>O565*H565</f>
        <v>0</v>
      </c>
      <c r="Q565" s="195">
        <v>0</v>
      </c>
      <c r="R565" s="195">
        <f>Q565*H565</f>
        <v>0</v>
      </c>
      <c r="S565" s="195">
        <v>0</v>
      </c>
      <c r="T565" s="196">
        <f>S565*H565</f>
        <v>0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197" t="s">
        <v>127</v>
      </c>
      <c r="AT565" s="197" t="s">
        <v>123</v>
      </c>
      <c r="AU565" s="197" t="s">
        <v>70</v>
      </c>
      <c r="AY565" s="16" t="s">
        <v>128</v>
      </c>
      <c r="BE565" s="198">
        <f>IF(N565="základní",J565,0)</f>
        <v>0</v>
      </c>
      <c r="BF565" s="198">
        <f>IF(N565="snížená",J565,0)</f>
        <v>0</v>
      </c>
      <c r="BG565" s="198">
        <f>IF(N565="zákl. přenesená",J565,0)</f>
        <v>0</v>
      </c>
      <c r="BH565" s="198">
        <f>IF(N565="sníž. přenesená",J565,0)</f>
        <v>0</v>
      </c>
      <c r="BI565" s="198">
        <f>IF(N565="nulová",J565,0)</f>
        <v>0</v>
      </c>
      <c r="BJ565" s="16" t="s">
        <v>14</v>
      </c>
      <c r="BK565" s="198">
        <f>ROUND(I565*H565,2)</f>
        <v>0</v>
      </c>
      <c r="BL565" s="16" t="s">
        <v>127</v>
      </c>
      <c r="BM565" s="197" t="s">
        <v>1347</v>
      </c>
    </row>
    <row r="566" s="2" customFormat="1" ht="49.05" customHeight="1">
      <c r="A566" s="37"/>
      <c r="B566" s="38"/>
      <c r="C566" s="185" t="s">
        <v>1348</v>
      </c>
      <c r="D566" s="185" t="s">
        <v>123</v>
      </c>
      <c r="E566" s="186" t="s">
        <v>1349</v>
      </c>
      <c r="F566" s="187" t="s">
        <v>1350</v>
      </c>
      <c r="G566" s="188" t="s">
        <v>739</v>
      </c>
      <c r="H566" s="189">
        <v>20</v>
      </c>
      <c r="I566" s="190"/>
      <c r="J566" s="191">
        <f>ROUND(I566*H566,2)</f>
        <v>0</v>
      </c>
      <c r="K566" s="192"/>
      <c r="L566" s="43"/>
      <c r="M566" s="193" t="s">
        <v>19</v>
      </c>
      <c r="N566" s="194" t="s">
        <v>41</v>
      </c>
      <c r="O566" s="83"/>
      <c r="P566" s="195">
        <f>O566*H566</f>
        <v>0</v>
      </c>
      <c r="Q566" s="195">
        <v>0</v>
      </c>
      <c r="R566" s="195">
        <f>Q566*H566</f>
        <v>0</v>
      </c>
      <c r="S566" s="195">
        <v>0</v>
      </c>
      <c r="T566" s="196">
        <f>S566*H566</f>
        <v>0</v>
      </c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R566" s="197" t="s">
        <v>127</v>
      </c>
      <c r="AT566" s="197" t="s">
        <v>123</v>
      </c>
      <c r="AU566" s="197" t="s">
        <v>70</v>
      </c>
      <c r="AY566" s="16" t="s">
        <v>128</v>
      </c>
      <c r="BE566" s="198">
        <f>IF(N566="základní",J566,0)</f>
        <v>0</v>
      </c>
      <c r="BF566" s="198">
        <f>IF(N566="snížená",J566,0)</f>
        <v>0</v>
      </c>
      <c r="BG566" s="198">
        <f>IF(N566="zákl. přenesená",J566,0)</f>
        <v>0</v>
      </c>
      <c r="BH566" s="198">
        <f>IF(N566="sníž. přenesená",J566,0)</f>
        <v>0</v>
      </c>
      <c r="BI566" s="198">
        <f>IF(N566="nulová",J566,0)</f>
        <v>0</v>
      </c>
      <c r="BJ566" s="16" t="s">
        <v>14</v>
      </c>
      <c r="BK566" s="198">
        <f>ROUND(I566*H566,2)</f>
        <v>0</v>
      </c>
      <c r="BL566" s="16" t="s">
        <v>127</v>
      </c>
      <c r="BM566" s="197" t="s">
        <v>1351</v>
      </c>
    </row>
    <row r="567" s="2" customFormat="1" ht="37.8" customHeight="1">
      <c r="A567" s="37"/>
      <c r="B567" s="38"/>
      <c r="C567" s="185" t="s">
        <v>1352</v>
      </c>
      <c r="D567" s="185" t="s">
        <v>123</v>
      </c>
      <c r="E567" s="186" t="s">
        <v>1353</v>
      </c>
      <c r="F567" s="187" t="s">
        <v>1354</v>
      </c>
      <c r="G567" s="188" t="s">
        <v>132</v>
      </c>
      <c r="H567" s="189">
        <v>400</v>
      </c>
      <c r="I567" s="190"/>
      <c r="J567" s="191">
        <f>ROUND(I567*H567,2)</f>
        <v>0</v>
      </c>
      <c r="K567" s="192"/>
      <c r="L567" s="43"/>
      <c r="M567" s="193" t="s">
        <v>19</v>
      </c>
      <c r="N567" s="194" t="s">
        <v>41</v>
      </c>
      <c r="O567" s="83"/>
      <c r="P567" s="195">
        <f>O567*H567</f>
        <v>0</v>
      </c>
      <c r="Q567" s="195">
        <v>0</v>
      </c>
      <c r="R567" s="195">
        <f>Q567*H567</f>
        <v>0</v>
      </c>
      <c r="S567" s="195">
        <v>0</v>
      </c>
      <c r="T567" s="196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197" t="s">
        <v>127</v>
      </c>
      <c r="AT567" s="197" t="s">
        <v>123</v>
      </c>
      <c r="AU567" s="197" t="s">
        <v>70</v>
      </c>
      <c r="AY567" s="16" t="s">
        <v>128</v>
      </c>
      <c r="BE567" s="198">
        <f>IF(N567="základní",J567,0)</f>
        <v>0</v>
      </c>
      <c r="BF567" s="198">
        <f>IF(N567="snížená",J567,0)</f>
        <v>0</v>
      </c>
      <c r="BG567" s="198">
        <f>IF(N567="zákl. přenesená",J567,0)</f>
        <v>0</v>
      </c>
      <c r="BH567" s="198">
        <f>IF(N567="sníž. přenesená",J567,0)</f>
        <v>0</v>
      </c>
      <c r="BI567" s="198">
        <f>IF(N567="nulová",J567,0)</f>
        <v>0</v>
      </c>
      <c r="BJ567" s="16" t="s">
        <v>14</v>
      </c>
      <c r="BK567" s="198">
        <f>ROUND(I567*H567,2)</f>
        <v>0</v>
      </c>
      <c r="BL567" s="16" t="s">
        <v>127</v>
      </c>
      <c r="BM567" s="197" t="s">
        <v>1355</v>
      </c>
    </row>
    <row r="568" s="2" customFormat="1" ht="37.8" customHeight="1">
      <c r="A568" s="37"/>
      <c r="B568" s="38"/>
      <c r="C568" s="185" t="s">
        <v>1356</v>
      </c>
      <c r="D568" s="185" t="s">
        <v>123</v>
      </c>
      <c r="E568" s="186" t="s">
        <v>1357</v>
      </c>
      <c r="F568" s="187" t="s">
        <v>1358</v>
      </c>
      <c r="G568" s="188" t="s">
        <v>132</v>
      </c>
      <c r="H568" s="189">
        <v>20</v>
      </c>
      <c r="I568" s="190"/>
      <c r="J568" s="191">
        <f>ROUND(I568*H568,2)</f>
        <v>0</v>
      </c>
      <c r="K568" s="192"/>
      <c r="L568" s="43"/>
      <c r="M568" s="193" t="s">
        <v>19</v>
      </c>
      <c r="N568" s="194" t="s">
        <v>41</v>
      </c>
      <c r="O568" s="83"/>
      <c r="P568" s="195">
        <f>O568*H568</f>
        <v>0</v>
      </c>
      <c r="Q568" s="195">
        <v>0</v>
      </c>
      <c r="R568" s="195">
        <f>Q568*H568</f>
        <v>0</v>
      </c>
      <c r="S568" s="195">
        <v>0</v>
      </c>
      <c r="T568" s="196">
        <f>S568*H568</f>
        <v>0</v>
      </c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R568" s="197" t="s">
        <v>127</v>
      </c>
      <c r="AT568" s="197" t="s">
        <v>123</v>
      </c>
      <c r="AU568" s="197" t="s">
        <v>70</v>
      </c>
      <c r="AY568" s="16" t="s">
        <v>128</v>
      </c>
      <c r="BE568" s="198">
        <f>IF(N568="základní",J568,0)</f>
        <v>0</v>
      </c>
      <c r="BF568" s="198">
        <f>IF(N568="snížená",J568,0)</f>
        <v>0</v>
      </c>
      <c r="BG568" s="198">
        <f>IF(N568="zákl. přenesená",J568,0)</f>
        <v>0</v>
      </c>
      <c r="BH568" s="198">
        <f>IF(N568="sníž. přenesená",J568,0)</f>
        <v>0</v>
      </c>
      <c r="BI568" s="198">
        <f>IF(N568="nulová",J568,0)</f>
        <v>0</v>
      </c>
      <c r="BJ568" s="16" t="s">
        <v>14</v>
      </c>
      <c r="BK568" s="198">
        <f>ROUND(I568*H568,2)</f>
        <v>0</v>
      </c>
      <c r="BL568" s="16" t="s">
        <v>127</v>
      </c>
      <c r="BM568" s="197" t="s">
        <v>1359</v>
      </c>
    </row>
    <row r="569" s="2" customFormat="1" ht="37.8" customHeight="1">
      <c r="A569" s="37"/>
      <c r="B569" s="38"/>
      <c r="C569" s="185" t="s">
        <v>1360</v>
      </c>
      <c r="D569" s="185" t="s">
        <v>123</v>
      </c>
      <c r="E569" s="186" t="s">
        <v>1361</v>
      </c>
      <c r="F569" s="187" t="s">
        <v>1362</v>
      </c>
      <c r="G569" s="188" t="s">
        <v>132</v>
      </c>
      <c r="H569" s="189">
        <v>20</v>
      </c>
      <c r="I569" s="190"/>
      <c r="J569" s="191">
        <f>ROUND(I569*H569,2)</f>
        <v>0</v>
      </c>
      <c r="K569" s="192"/>
      <c r="L569" s="43"/>
      <c r="M569" s="193" t="s">
        <v>19</v>
      </c>
      <c r="N569" s="194" t="s">
        <v>41</v>
      </c>
      <c r="O569" s="83"/>
      <c r="P569" s="195">
        <f>O569*H569</f>
        <v>0</v>
      </c>
      <c r="Q569" s="195">
        <v>0</v>
      </c>
      <c r="R569" s="195">
        <f>Q569*H569</f>
        <v>0</v>
      </c>
      <c r="S569" s="195">
        <v>0</v>
      </c>
      <c r="T569" s="196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197" t="s">
        <v>127</v>
      </c>
      <c r="AT569" s="197" t="s">
        <v>123</v>
      </c>
      <c r="AU569" s="197" t="s">
        <v>70</v>
      </c>
      <c r="AY569" s="16" t="s">
        <v>128</v>
      </c>
      <c r="BE569" s="198">
        <f>IF(N569="základní",J569,0)</f>
        <v>0</v>
      </c>
      <c r="BF569" s="198">
        <f>IF(N569="snížená",J569,0)</f>
        <v>0</v>
      </c>
      <c r="BG569" s="198">
        <f>IF(N569="zákl. přenesená",J569,0)</f>
        <v>0</v>
      </c>
      <c r="BH569" s="198">
        <f>IF(N569="sníž. přenesená",J569,0)</f>
        <v>0</v>
      </c>
      <c r="BI569" s="198">
        <f>IF(N569="nulová",J569,0)</f>
        <v>0</v>
      </c>
      <c r="BJ569" s="16" t="s">
        <v>14</v>
      </c>
      <c r="BK569" s="198">
        <f>ROUND(I569*H569,2)</f>
        <v>0</v>
      </c>
      <c r="BL569" s="16" t="s">
        <v>127</v>
      </c>
      <c r="BM569" s="197" t="s">
        <v>1363</v>
      </c>
    </row>
    <row r="570" s="2" customFormat="1" ht="37.8" customHeight="1">
      <c r="A570" s="37"/>
      <c r="B570" s="38"/>
      <c r="C570" s="185" t="s">
        <v>1364</v>
      </c>
      <c r="D570" s="185" t="s">
        <v>123</v>
      </c>
      <c r="E570" s="186" t="s">
        <v>1365</v>
      </c>
      <c r="F570" s="187" t="s">
        <v>1366</v>
      </c>
      <c r="G570" s="188" t="s">
        <v>132</v>
      </c>
      <c r="H570" s="189">
        <v>20</v>
      </c>
      <c r="I570" s="190"/>
      <c r="J570" s="191">
        <f>ROUND(I570*H570,2)</f>
        <v>0</v>
      </c>
      <c r="K570" s="192"/>
      <c r="L570" s="43"/>
      <c r="M570" s="193" t="s">
        <v>19</v>
      </c>
      <c r="N570" s="194" t="s">
        <v>41</v>
      </c>
      <c r="O570" s="83"/>
      <c r="P570" s="195">
        <f>O570*H570</f>
        <v>0</v>
      </c>
      <c r="Q570" s="195">
        <v>0</v>
      </c>
      <c r="R570" s="195">
        <f>Q570*H570</f>
        <v>0</v>
      </c>
      <c r="S570" s="195">
        <v>0</v>
      </c>
      <c r="T570" s="196">
        <f>S570*H570</f>
        <v>0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197" t="s">
        <v>127</v>
      </c>
      <c r="AT570" s="197" t="s">
        <v>123</v>
      </c>
      <c r="AU570" s="197" t="s">
        <v>70</v>
      </c>
      <c r="AY570" s="16" t="s">
        <v>128</v>
      </c>
      <c r="BE570" s="198">
        <f>IF(N570="základní",J570,0)</f>
        <v>0</v>
      </c>
      <c r="BF570" s="198">
        <f>IF(N570="snížená",J570,0)</f>
        <v>0</v>
      </c>
      <c r="BG570" s="198">
        <f>IF(N570="zákl. přenesená",J570,0)</f>
        <v>0</v>
      </c>
      <c r="BH570" s="198">
        <f>IF(N570="sníž. přenesená",J570,0)</f>
        <v>0</v>
      </c>
      <c r="BI570" s="198">
        <f>IF(N570="nulová",J570,0)</f>
        <v>0</v>
      </c>
      <c r="BJ570" s="16" t="s">
        <v>14</v>
      </c>
      <c r="BK570" s="198">
        <f>ROUND(I570*H570,2)</f>
        <v>0</v>
      </c>
      <c r="BL570" s="16" t="s">
        <v>127</v>
      </c>
      <c r="BM570" s="197" t="s">
        <v>1367</v>
      </c>
    </row>
    <row r="571" s="2" customFormat="1" ht="37.8" customHeight="1">
      <c r="A571" s="37"/>
      <c r="B571" s="38"/>
      <c r="C571" s="185" t="s">
        <v>1368</v>
      </c>
      <c r="D571" s="185" t="s">
        <v>123</v>
      </c>
      <c r="E571" s="186" t="s">
        <v>1369</v>
      </c>
      <c r="F571" s="187" t="s">
        <v>1370</v>
      </c>
      <c r="G571" s="188" t="s">
        <v>132</v>
      </c>
      <c r="H571" s="189">
        <v>20</v>
      </c>
      <c r="I571" s="190"/>
      <c r="J571" s="191">
        <f>ROUND(I571*H571,2)</f>
        <v>0</v>
      </c>
      <c r="K571" s="192"/>
      <c r="L571" s="43"/>
      <c r="M571" s="193" t="s">
        <v>19</v>
      </c>
      <c r="N571" s="194" t="s">
        <v>41</v>
      </c>
      <c r="O571" s="83"/>
      <c r="P571" s="195">
        <f>O571*H571</f>
        <v>0</v>
      </c>
      <c r="Q571" s="195">
        <v>0</v>
      </c>
      <c r="R571" s="195">
        <f>Q571*H571</f>
        <v>0</v>
      </c>
      <c r="S571" s="195">
        <v>0</v>
      </c>
      <c r="T571" s="196">
        <f>S571*H571</f>
        <v>0</v>
      </c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R571" s="197" t="s">
        <v>127</v>
      </c>
      <c r="AT571" s="197" t="s">
        <v>123</v>
      </c>
      <c r="AU571" s="197" t="s">
        <v>70</v>
      </c>
      <c r="AY571" s="16" t="s">
        <v>128</v>
      </c>
      <c r="BE571" s="198">
        <f>IF(N571="základní",J571,0)</f>
        <v>0</v>
      </c>
      <c r="BF571" s="198">
        <f>IF(N571="snížená",J571,0)</f>
        <v>0</v>
      </c>
      <c r="BG571" s="198">
        <f>IF(N571="zákl. přenesená",J571,0)</f>
        <v>0</v>
      </c>
      <c r="BH571" s="198">
        <f>IF(N571="sníž. přenesená",J571,0)</f>
        <v>0</v>
      </c>
      <c r="BI571" s="198">
        <f>IF(N571="nulová",J571,0)</f>
        <v>0</v>
      </c>
      <c r="BJ571" s="16" t="s">
        <v>14</v>
      </c>
      <c r="BK571" s="198">
        <f>ROUND(I571*H571,2)</f>
        <v>0</v>
      </c>
      <c r="BL571" s="16" t="s">
        <v>127</v>
      </c>
      <c r="BM571" s="197" t="s">
        <v>1371</v>
      </c>
    </row>
    <row r="572" s="2" customFormat="1" ht="37.8" customHeight="1">
      <c r="A572" s="37"/>
      <c r="B572" s="38"/>
      <c r="C572" s="185" t="s">
        <v>1372</v>
      </c>
      <c r="D572" s="185" t="s">
        <v>123</v>
      </c>
      <c r="E572" s="186" t="s">
        <v>1373</v>
      </c>
      <c r="F572" s="187" t="s">
        <v>1374</v>
      </c>
      <c r="G572" s="188" t="s">
        <v>132</v>
      </c>
      <c r="H572" s="189">
        <v>20</v>
      </c>
      <c r="I572" s="190"/>
      <c r="J572" s="191">
        <f>ROUND(I572*H572,2)</f>
        <v>0</v>
      </c>
      <c r="K572" s="192"/>
      <c r="L572" s="43"/>
      <c r="M572" s="193" t="s">
        <v>19</v>
      </c>
      <c r="N572" s="194" t="s">
        <v>41</v>
      </c>
      <c r="O572" s="83"/>
      <c r="P572" s="195">
        <f>O572*H572</f>
        <v>0</v>
      </c>
      <c r="Q572" s="195">
        <v>0</v>
      </c>
      <c r="R572" s="195">
        <f>Q572*H572</f>
        <v>0</v>
      </c>
      <c r="S572" s="195">
        <v>0</v>
      </c>
      <c r="T572" s="196">
        <f>S572*H572</f>
        <v>0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197" t="s">
        <v>127</v>
      </c>
      <c r="AT572" s="197" t="s">
        <v>123</v>
      </c>
      <c r="AU572" s="197" t="s">
        <v>70</v>
      </c>
      <c r="AY572" s="16" t="s">
        <v>128</v>
      </c>
      <c r="BE572" s="198">
        <f>IF(N572="základní",J572,0)</f>
        <v>0</v>
      </c>
      <c r="BF572" s="198">
        <f>IF(N572="snížená",J572,0)</f>
        <v>0</v>
      </c>
      <c r="BG572" s="198">
        <f>IF(N572="zákl. přenesená",J572,0)</f>
        <v>0</v>
      </c>
      <c r="BH572" s="198">
        <f>IF(N572="sníž. přenesená",J572,0)</f>
        <v>0</v>
      </c>
      <c r="BI572" s="198">
        <f>IF(N572="nulová",J572,0)</f>
        <v>0</v>
      </c>
      <c r="BJ572" s="16" t="s">
        <v>14</v>
      </c>
      <c r="BK572" s="198">
        <f>ROUND(I572*H572,2)</f>
        <v>0</v>
      </c>
      <c r="BL572" s="16" t="s">
        <v>127</v>
      </c>
      <c r="BM572" s="197" t="s">
        <v>1375</v>
      </c>
    </row>
    <row r="573" s="2" customFormat="1" ht="37.8" customHeight="1">
      <c r="A573" s="37"/>
      <c r="B573" s="38"/>
      <c r="C573" s="185" t="s">
        <v>1376</v>
      </c>
      <c r="D573" s="185" t="s">
        <v>123</v>
      </c>
      <c r="E573" s="186" t="s">
        <v>1377</v>
      </c>
      <c r="F573" s="187" t="s">
        <v>1378</v>
      </c>
      <c r="G573" s="188" t="s">
        <v>132</v>
      </c>
      <c r="H573" s="189">
        <v>20</v>
      </c>
      <c r="I573" s="190"/>
      <c r="J573" s="191">
        <f>ROUND(I573*H573,2)</f>
        <v>0</v>
      </c>
      <c r="K573" s="192"/>
      <c r="L573" s="43"/>
      <c r="M573" s="193" t="s">
        <v>19</v>
      </c>
      <c r="N573" s="194" t="s">
        <v>41</v>
      </c>
      <c r="O573" s="83"/>
      <c r="P573" s="195">
        <f>O573*H573</f>
        <v>0</v>
      </c>
      <c r="Q573" s="195">
        <v>0</v>
      </c>
      <c r="R573" s="195">
        <f>Q573*H573</f>
        <v>0</v>
      </c>
      <c r="S573" s="195">
        <v>0</v>
      </c>
      <c r="T573" s="196">
        <f>S573*H573</f>
        <v>0</v>
      </c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R573" s="197" t="s">
        <v>127</v>
      </c>
      <c r="AT573" s="197" t="s">
        <v>123</v>
      </c>
      <c r="AU573" s="197" t="s">
        <v>70</v>
      </c>
      <c r="AY573" s="16" t="s">
        <v>128</v>
      </c>
      <c r="BE573" s="198">
        <f>IF(N573="základní",J573,0)</f>
        <v>0</v>
      </c>
      <c r="BF573" s="198">
        <f>IF(N573="snížená",J573,0)</f>
        <v>0</v>
      </c>
      <c r="BG573" s="198">
        <f>IF(N573="zákl. přenesená",J573,0)</f>
        <v>0</v>
      </c>
      <c r="BH573" s="198">
        <f>IF(N573="sníž. přenesená",J573,0)</f>
        <v>0</v>
      </c>
      <c r="BI573" s="198">
        <f>IF(N573="nulová",J573,0)</f>
        <v>0</v>
      </c>
      <c r="BJ573" s="16" t="s">
        <v>14</v>
      </c>
      <c r="BK573" s="198">
        <f>ROUND(I573*H573,2)</f>
        <v>0</v>
      </c>
      <c r="BL573" s="16" t="s">
        <v>127</v>
      </c>
      <c r="BM573" s="197" t="s">
        <v>1379</v>
      </c>
    </row>
    <row r="574" s="2" customFormat="1" ht="37.8" customHeight="1">
      <c r="A574" s="37"/>
      <c r="B574" s="38"/>
      <c r="C574" s="185" t="s">
        <v>1380</v>
      </c>
      <c r="D574" s="185" t="s">
        <v>123</v>
      </c>
      <c r="E574" s="186" t="s">
        <v>1381</v>
      </c>
      <c r="F574" s="187" t="s">
        <v>1382</v>
      </c>
      <c r="G574" s="188" t="s">
        <v>132</v>
      </c>
      <c r="H574" s="189">
        <v>20</v>
      </c>
      <c r="I574" s="190"/>
      <c r="J574" s="191">
        <f>ROUND(I574*H574,2)</f>
        <v>0</v>
      </c>
      <c r="K574" s="192"/>
      <c r="L574" s="43"/>
      <c r="M574" s="193" t="s">
        <v>19</v>
      </c>
      <c r="N574" s="194" t="s">
        <v>41</v>
      </c>
      <c r="O574" s="83"/>
      <c r="P574" s="195">
        <f>O574*H574</f>
        <v>0</v>
      </c>
      <c r="Q574" s="195">
        <v>0</v>
      </c>
      <c r="R574" s="195">
        <f>Q574*H574</f>
        <v>0</v>
      </c>
      <c r="S574" s="195">
        <v>0</v>
      </c>
      <c r="T574" s="196">
        <f>S574*H574</f>
        <v>0</v>
      </c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R574" s="197" t="s">
        <v>127</v>
      </c>
      <c r="AT574" s="197" t="s">
        <v>123</v>
      </c>
      <c r="AU574" s="197" t="s">
        <v>70</v>
      </c>
      <c r="AY574" s="16" t="s">
        <v>128</v>
      </c>
      <c r="BE574" s="198">
        <f>IF(N574="základní",J574,0)</f>
        <v>0</v>
      </c>
      <c r="BF574" s="198">
        <f>IF(N574="snížená",J574,0)</f>
        <v>0</v>
      </c>
      <c r="BG574" s="198">
        <f>IF(N574="zákl. přenesená",J574,0)</f>
        <v>0</v>
      </c>
      <c r="BH574" s="198">
        <f>IF(N574="sníž. přenesená",J574,0)</f>
        <v>0</v>
      </c>
      <c r="BI574" s="198">
        <f>IF(N574="nulová",J574,0)</f>
        <v>0</v>
      </c>
      <c r="BJ574" s="16" t="s">
        <v>14</v>
      </c>
      <c r="BK574" s="198">
        <f>ROUND(I574*H574,2)</f>
        <v>0</v>
      </c>
      <c r="BL574" s="16" t="s">
        <v>127</v>
      </c>
      <c r="BM574" s="197" t="s">
        <v>1383</v>
      </c>
    </row>
    <row r="575" s="2" customFormat="1" ht="37.8" customHeight="1">
      <c r="A575" s="37"/>
      <c r="B575" s="38"/>
      <c r="C575" s="185" t="s">
        <v>1384</v>
      </c>
      <c r="D575" s="185" t="s">
        <v>123</v>
      </c>
      <c r="E575" s="186" t="s">
        <v>1385</v>
      </c>
      <c r="F575" s="187" t="s">
        <v>1386</v>
      </c>
      <c r="G575" s="188" t="s">
        <v>132</v>
      </c>
      <c r="H575" s="189">
        <v>20</v>
      </c>
      <c r="I575" s="190"/>
      <c r="J575" s="191">
        <f>ROUND(I575*H575,2)</f>
        <v>0</v>
      </c>
      <c r="K575" s="192"/>
      <c r="L575" s="43"/>
      <c r="M575" s="193" t="s">
        <v>19</v>
      </c>
      <c r="N575" s="194" t="s">
        <v>41</v>
      </c>
      <c r="O575" s="83"/>
      <c r="P575" s="195">
        <f>O575*H575</f>
        <v>0</v>
      </c>
      <c r="Q575" s="195">
        <v>0</v>
      </c>
      <c r="R575" s="195">
        <f>Q575*H575</f>
        <v>0</v>
      </c>
      <c r="S575" s="195">
        <v>0</v>
      </c>
      <c r="T575" s="196">
        <f>S575*H575</f>
        <v>0</v>
      </c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R575" s="197" t="s">
        <v>127</v>
      </c>
      <c r="AT575" s="197" t="s">
        <v>123</v>
      </c>
      <c r="AU575" s="197" t="s">
        <v>70</v>
      </c>
      <c r="AY575" s="16" t="s">
        <v>128</v>
      </c>
      <c r="BE575" s="198">
        <f>IF(N575="základní",J575,0)</f>
        <v>0</v>
      </c>
      <c r="BF575" s="198">
        <f>IF(N575="snížená",J575,0)</f>
        <v>0</v>
      </c>
      <c r="BG575" s="198">
        <f>IF(N575="zákl. přenesená",J575,0)</f>
        <v>0</v>
      </c>
      <c r="BH575" s="198">
        <f>IF(N575="sníž. přenesená",J575,0)</f>
        <v>0</v>
      </c>
      <c r="BI575" s="198">
        <f>IF(N575="nulová",J575,0)</f>
        <v>0</v>
      </c>
      <c r="BJ575" s="16" t="s">
        <v>14</v>
      </c>
      <c r="BK575" s="198">
        <f>ROUND(I575*H575,2)</f>
        <v>0</v>
      </c>
      <c r="BL575" s="16" t="s">
        <v>127</v>
      </c>
      <c r="BM575" s="197" t="s">
        <v>1387</v>
      </c>
    </row>
    <row r="576" s="2" customFormat="1" ht="37.8" customHeight="1">
      <c r="A576" s="37"/>
      <c r="B576" s="38"/>
      <c r="C576" s="185" t="s">
        <v>1388</v>
      </c>
      <c r="D576" s="185" t="s">
        <v>123</v>
      </c>
      <c r="E576" s="186" t="s">
        <v>1389</v>
      </c>
      <c r="F576" s="187" t="s">
        <v>1390</v>
      </c>
      <c r="G576" s="188" t="s">
        <v>132</v>
      </c>
      <c r="H576" s="189">
        <v>20</v>
      </c>
      <c r="I576" s="190"/>
      <c r="J576" s="191">
        <f>ROUND(I576*H576,2)</f>
        <v>0</v>
      </c>
      <c r="K576" s="192"/>
      <c r="L576" s="43"/>
      <c r="M576" s="193" t="s">
        <v>19</v>
      </c>
      <c r="N576" s="194" t="s">
        <v>41</v>
      </c>
      <c r="O576" s="83"/>
      <c r="P576" s="195">
        <f>O576*H576</f>
        <v>0</v>
      </c>
      <c r="Q576" s="195">
        <v>0</v>
      </c>
      <c r="R576" s="195">
        <f>Q576*H576</f>
        <v>0</v>
      </c>
      <c r="S576" s="195">
        <v>0</v>
      </c>
      <c r="T576" s="196">
        <f>S576*H576</f>
        <v>0</v>
      </c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R576" s="197" t="s">
        <v>127</v>
      </c>
      <c r="AT576" s="197" t="s">
        <v>123</v>
      </c>
      <c r="AU576" s="197" t="s">
        <v>70</v>
      </c>
      <c r="AY576" s="16" t="s">
        <v>128</v>
      </c>
      <c r="BE576" s="198">
        <f>IF(N576="základní",J576,0)</f>
        <v>0</v>
      </c>
      <c r="BF576" s="198">
        <f>IF(N576="snížená",J576,0)</f>
        <v>0</v>
      </c>
      <c r="BG576" s="198">
        <f>IF(N576="zákl. přenesená",J576,0)</f>
        <v>0</v>
      </c>
      <c r="BH576" s="198">
        <f>IF(N576="sníž. přenesená",J576,0)</f>
        <v>0</v>
      </c>
      <c r="BI576" s="198">
        <f>IF(N576="nulová",J576,0)</f>
        <v>0</v>
      </c>
      <c r="BJ576" s="16" t="s">
        <v>14</v>
      </c>
      <c r="BK576" s="198">
        <f>ROUND(I576*H576,2)</f>
        <v>0</v>
      </c>
      <c r="BL576" s="16" t="s">
        <v>127</v>
      </c>
      <c r="BM576" s="197" t="s">
        <v>1391</v>
      </c>
    </row>
    <row r="577" s="2" customFormat="1" ht="37.8" customHeight="1">
      <c r="A577" s="37"/>
      <c r="B577" s="38"/>
      <c r="C577" s="185" t="s">
        <v>1392</v>
      </c>
      <c r="D577" s="185" t="s">
        <v>123</v>
      </c>
      <c r="E577" s="186" t="s">
        <v>1393</v>
      </c>
      <c r="F577" s="187" t="s">
        <v>1394</v>
      </c>
      <c r="G577" s="188" t="s">
        <v>132</v>
      </c>
      <c r="H577" s="189">
        <v>20</v>
      </c>
      <c r="I577" s="190"/>
      <c r="J577" s="191">
        <f>ROUND(I577*H577,2)</f>
        <v>0</v>
      </c>
      <c r="K577" s="192"/>
      <c r="L577" s="43"/>
      <c r="M577" s="193" t="s">
        <v>19</v>
      </c>
      <c r="N577" s="194" t="s">
        <v>41</v>
      </c>
      <c r="O577" s="83"/>
      <c r="P577" s="195">
        <f>O577*H577</f>
        <v>0</v>
      </c>
      <c r="Q577" s="195">
        <v>0</v>
      </c>
      <c r="R577" s="195">
        <f>Q577*H577</f>
        <v>0</v>
      </c>
      <c r="S577" s="195">
        <v>0</v>
      </c>
      <c r="T577" s="196">
        <f>S577*H577</f>
        <v>0</v>
      </c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R577" s="197" t="s">
        <v>127</v>
      </c>
      <c r="AT577" s="197" t="s">
        <v>123</v>
      </c>
      <c r="AU577" s="197" t="s">
        <v>70</v>
      </c>
      <c r="AY577" s="16" t="s">
        <v>128</v>
      </c>
      <c r="BE577" s="198">
        <f>IF(N577="základní",J577,0)</f>
        <v>0</v>
      </c>
      <c r="BF577" s="198">
        <f>IF(N577="snížená",J577,0)</f>
        <v>0</v>
      </c>
      <c r="BG577" s="198">
        <f>IF(N577="zákl. přenesená",J577,0)</f>
        <v>0</v>
      </c>
      <c r="BH577" s="198">
        <f>IF(N577="sníž. přenesená",J577,0)</f>
        <v>0</v>
      </c>
      <c r="BI577" s="198">
        <f>IF(N577="nulová",J577,0)</f>
        <v>0</v>
      </c>
      <c r="BJ577" s="16" t="s">
        <v>14</v>
      </c>
      <c r="BK577" s="198">
        <f>ROUND(I577*H577,2)</f>
        <v>0</v>
      </c>
      <c r="BL577" s="16" t="s">
        <v>127</v>
      </c>
      <c r="BM577" s="197" t="s">
        <v>1395</v>
      </c>
    </row>
    <row r="578" s="2" customFormat="1" ht="37.8" customHeight="1">
      <c r="A578" s="37"/>
      <c r="B578" s="38"/>
      <c r="C578" s="185" t="s">
        <v>1396</v>
      </c>
      <c r="D578" s="185" t="s">
        <v>123</v>
      </c>
      <c r="E578" s="186" t="s">
        <v>1397</v>
      </c>
      <c r="F578" s="187" t="s">
        <v>1398</v>
      </c>
      <c r="G578" s="188" t="s">
        <v>132</v>
      </c>
      <c r="H578" s="189">
        <v>20</v>
      </c>
      <c r="I578" s="190"/>
      <c r="J578" s="191">
        <f>ROUND(I578*H578,2)</f>
        <v>0</v>
      </c>
      <c r="K578" s="192"/>
      <c r="L578" s="43"/>
      <c r="M578" s="193" t="s">
        <v>19</v>
      </c>
      <c r="N578" s="194" t="s">
        <v>41</v>
      </c>
      <c r="O578" s="83"/>
      <c r="P578" s="195">
        <f>O578*H578</f>
        <v>0</v>
      </c>
      <c r="Q578" s="195">
        <v>0</v>
      </c>
      <c r="R578" s="195">
        <f>Q578*H578</f>
        <v>0</v>
      </c>
      <c r="S578" s="195">
        <v>0</v>
      </c>
      <c r="T578" s="196">
        <f>S578*H578</f>
        <v>0</v>
      </c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R578" s="197" t="s">
        <v>127</v>
      </c>
      <c r="AT578" s="197" t="s">
        <v>123</v>
      </c>
      <c r="AU578" s="197" t="s">
        <v>70</v>
      </c>
      <c r="AY578" s="16" t="s">
        <v>128</v>
      </c>
      <c r="BE578" s="198">
        <f>IF(N578="základní",J578,0)</f>
        <v>0</v>
      </c>
      <c r="BF578" s="198">
        <f>IF(N578="snížená",J578,0)</f>
        <v>0</v>
      </c>
      <c r="BG578" s="198">
        <f>IF(N578="zákl. přenesená",J578,0)</f>
        <v>0</v>
      </c>
      <c r="BH578" s="198">
        <f>IF(N578="sníž. přenesená",J578,0)</f>
        <v>0</v>
      </c>
      <c r="BI578" s="198">
        <f>IF(N578="nulová",J578,0)</f>
        <v>0</v>
      </c>
      <c r="BJ578" s="16" t="s">
        <v>14</v>
      </c>
      <c r="BK578" s="198">
        <f>ROUND(I578*H578,2)</f>
        <v>0</v>
      </c>
      <c r="BL578" s="16" t="s">
        <v>127</v>
      </c>
      <c r="BM578" s="197" t="s">
        <v>1399</v>
      </c>
    </row>
    <row r="579" s="2" customFormat="1" ht="33" customHeight="1">
      <c r="A579" s="37"/>
      <c r="B579" s="38"/>
      <c r="C579" s="185" t="s">
        <v>1400</v>
      </c>
      <c r="D579" s="185" t="s">
        <v>123</v>
      </c>
      <c r="E579" s="186" t="s">
        <v>1401</v>
      </c>
      <c r="F579" s="187" t="s">
        <v>1402</v>
      </c>
      <c r="G579" s="188" t="s">
        <v>132</v>
      </c>
      <c r="H579" s="189">
        <v>20</v>
      </c>
      <c r="I579" s="190"/>
      <c r="J579" s="191">
        <f>ROUND(I579*H579,2)</f>
        <v>0</v>
      </c>
      <c r="K579" s="192"/>
      <c r="L579" s="43"/>
      <c r="M579" s="193" t="s">
        <v>19</v>
      </c>
      <c r="N579" s="194" t="s">
        <v>41</v>
      </c>
      <c r="O579" s="83"/>
      <c r="P579" s="195">
        <f>O579*H579</f>
        <v>0</v>
      </c>
      <c r="Q579" s="195">
        <v>0</v>
      </c>
      <c r="R579" s="195">
        <f>Q579*H579</f>
        <v>0</v>
      </c>
      <c r="S579" s="195">
        <v>0</v>
      </c>
      <c r="T579" s="196">
        <f>S579*H579</f>
        <v>0</v>
      </c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R579" s="197" t="s">
        <v>127</v>
      </c>
      <c r="AT579" s="197" t="s">
        <v>123</v>
      </c>
      <c r="AU579" s="197" t="s">
        <v>70</v>
      </c>
      <c r="AY579" s="16" t="s">
        <v>128</v>
      </c>
      <c r="BE579" s="198">
        <f>IF(N579="základní",J579,0)</f>
        <v>0</v>
      </c>
      <c r="BF579" s="198">
        <f>IF(N579="snížená",J579,0)</f>
        <v>0</v>
      </c>
      <c r="BG579" s="198">
        <f>IF(N579="zákl. přenesená",J579,0)</f>
        <v>0</v>
      </c>
      <c r="BH579" s="198">
        <f>IF(N579="sníž. přenesená",J579,0)</f>
        <v>0</v>
      </c>
      <c r="BI579" s="198">
        <f>IF(N579="nulová",J579,0)</f>
        <v>0</v>
      </c>
      <c r="BJ579" s="16" t="s">
        <v>14</v>
      </c>
      <c r="BK579" s="198">
        <f>ROUND(I579*H579,2)</f>
        <v>0</v>
      </c>
      <c r="BL579" s="16" t="s">
        <v>127</v>
      </c>
      <c r="BM579" s="197" t="s">
        <v>1403</v>
      </c>
    </row>
    <row r="580" s="2" customFormat="1" ht="33" customHeight="1">
      <c r="A580" s="37"/>
      <c r="B580" s="38"/>
      <c r="C580" s="185" t="s">
        <v>1404</v>
      </c>
      <c r="D580" s="185" t="s">
        <v>123</v>
      </c>
      <c r="E580" s="186" t="s">
        <v>1405</v>
      </c>
      <c r="F580" s="187" t="s">
        <v>1406</v>
      </c>
      <c r="G580" s="188" t="s">
        <v>132</v>
      </c>
      <c r="H580" s="189">
        <v>20</v>
      </c>
      <c r="I580" s="190"/>
      <c r="J580" s="191">
        <f>ROUND(I580*H580,2)</f>
        <v>0</v>
      </c>
      <c r="K580" s="192"/>
      <c r="L580" s="43"/>
      <c r="M580" s="193" t="s">
        <v>19</v>
      </c>
      <c r="N580" s="194" t="s">
        <v>41</v>
      </c>
      <c r="O580" s="83"/>
      <c r="P580" s="195">
        <f>O580*H580</f>
        <v>0</v>
      </c>
      <c r="Q580" s="195">
        <v>0</v>
      </c>
      <c r="R580" s="195">
        <f>Q580*H580</f>
        <v>0</v>
      </c>
      <c r="S580" s="195">
        <v>0</v>
      </c>
      <c r="T580" s="196">
        <f>S580*H580</f>
        <v>0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197" t="s">
        <v>127</v>
      </c>
      <c r="AT580" s="197" t="s">
        <v>123</v>
      </c>
      <c r="AU580" s="197" t="s">
        <v>70</v>
      </c>
      <c r="AY580" s="16" t="s">
        <v>128</v>
      </c>
      <c r="BE580" s="198">
        <f>IF(N580="základní",J580,0)</f>
        <v>0</v>
      </c>
      <c r="BF580" s="198">
        <f>IF(N580="snížená",J580,0)</f>
        <v>0</v>
      </c>
      <c r="BG580" s="198">
        <f>IF(N580="zákl. přenesená",J580,0)</f>
        <v>0</v>
      </c>
      <c r="BH580" s="198">
        <f>IF(N580="sníž. přenesená",J580,0)</f>
        <v>0</v>
      </c>
      <c r="BI580" s="198">
        <f>IF(N580="nulová",J580,0)</f>
        <v>0</v>
      </c>
      <c r="BJ580" s="16" t="s">
        <v>14</v>
      </c>
      <c r="BK580" s="198">
        <f>ROUND(I580*H580,2)</f>
        <v>0</v>
      </c>
      <c r="BL580" s="16" t="s">
        <v>127</v>
      </c>
      <c r="BM580" s="197" t="s">
        <v>1407</v>
      </c>
    </row>
    <row r="581" s="2" customFormat="1" ht="49.05" customHeight="1">
      <c r="A581" s="37"/>
      <c r="B581" s="38"/>
      <c r="C581" s="185" t="s">
        <v>1408</v>
      </c>
      <c r="D581" s="185" t="s">
        <v>123</v>
      </c>
      <c r="E581" s="186" t="s">
        <v>1409</v>
      </c>
      <c r="F581" s="187" t="s">
        <v>1410</v>
      </c>
      <c r="G581" s="188" t="s">
        <v>739</v>
      </c>
      <c r="H581" s="189">
        <v>40</v>
      </c>
      <c r="I581" s="190"/>
      <c r="J581" s="191">
        <f>ROUND(I581*H581,2)</f>
        <v>0</v>
      </c>
      <c r="K581" s="192"/>
      <c r="L581" s="43"/>
      <c r="M581" s="193" t="s">
        <v>19</v>
      </c>
      <c r="N581" s="194" t="s">
        <v>41</v>
      </c>
      <c r="O581" s="83"/>
      <c r="P581" s="195">
        <f>O581*H581</f>
        <v>0</v>
      </c>
      <c r="Q581" s="195">
        <v>0</v>
      </c>
      <c r="R581" s="195">
        <f>Q581*H581</f>
        <v>0</v>
      </c>
      <c r="S581" s="195">
        <v>0</v>
      </c>
      <c r="T581" s="196">
        <f>S581*H581</f>
        <v>0</v>
      </c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R581" s="197" t="s">
        <v>127</v>
      </c>
      <c r="AT581" s="197" t="s">
        <v>123</v>
      </c>
      <c r="AU581" s="197" t="s">
        <v>70</v>
      </c>
      <c r="AY581" s="16" t="s">
        <v>128</v>
      </c>
      <c r="BE581" s="198">
        <f>IF(N581="základní",J581,0)</f>
        <v>0</v>
      </c>
      <c r="BF581" s="198">
        <f>IF(N581="snížená",J581,0)</f>
        <v>0</v>
      </c>
      <c r="BG581" s="198">
        <f>IF(N581="zákl. přenesená",J581,0)</f>
        <v>0</v>
      </c>
      <c r="BH581" s="198">
        <f>IF(N581="sníž. přenesená",J581,0)</f>
        <v>0</v>
      </c>
      <c r="BI581" s="198">
        <f>IF(N581="nulová",J581,0)</f>
        <v>0</v>
      </c>
      <c r="BJ581" s="16" t="s">
        <v>14</v>
      </c>
      <c r="BK581" s="198">
        <f>ROUND(I581*H581,2)</f>
        <v>0</v>
      </c>
      <c r="BL581" s="16" t="s">
        <v>127</v>
      </c>
      <c r="BM581" s="197" t="s">
        <v>1411</v>
      </c>
    </row>
    <row r="582" s="2" customFormat="1" ht="49.05" customHeight="1">
      <c r="A582" s="37"/>
      <c r="B582" s="38"/>
      <c r="C582" s="185" t="s">
        <v>1412</v>
      </c>
      <c r="D582" s="185" t="s">
        <v>123</v>
      </c>
      <c r="E582" s="186" t="s">
        <v>1413</v>
      </c>
      <c r="F582" s="187" t="s">
        <v>1414</v>
      </c>
      <c r="G582" s="188" t="s">
        <v>739</v>
      </c>
      <c r="H582" s="189">
        <v>40</v>
      </c>
      <c r="I582" s="190"/>
      <c r="J582" s="191">
        <f>ROUND(I582*H582,2)</f>
        <v>0</v>
      </c>
      <c r="K582" s="192"/>
      <c r="L582" s="43"/>
      <c r="M582" s="193" t="s">
        <v>19</v>
      </c>
      <c r="N582" s="194" t="s">
        <v>41</v>
      </c>
      <c r="O582" s="83"/>
      <c r="P582" s="195">
        <f>O582*H582</f>
        <v>0</v>
      </c>
      <c r="Q582" s="195">
        <v>0</v>
      </c>
      <c r="R582" s="195">
        <f>Q582*H582</f>
        <v>0</v>
      </c>
      <c r="S582" s="195">
        <v>0</v>
      </c>
      <c r="T582" s="196">
        <f>S582*H582</f>
        <v>0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197" t="s">
        <v>127</v>
      </c>
      <c r="AT582" s="197" t="s">
        <v>123</v>
      </c>
      <c r="AU582" s="197" t="s">
        <v>70</v>
      </c>
      <c r="AY582" s="16" t="s">
        <v>128</v>
      </c>
      <c r="BE582" s="198">
        <f>IF(N582="základní",J582,0)</f>
        <v>0</v>
      </c>
      <c r="BF582" s="198">
        <f>IF(N582="snížená",J582,0)</f>
        <v>0</v>
      </c>
      <c r="BG582" s="198">
        <f>IF(N582="zákl. přenesená",J582,0)</f>
        <v>0</v>
      </c>
      <c r="BH582" s="198">
        <f>IF(N582="sníž. přenesená",J582,0)</f>
        <v>0</v>
      </c>
      <c r="BI582" s="198">
        <f>IF(N582="nulová",J582,0)</f>
        <v>0</v>
      </c>
      <c r="BJ582" s="16" t="s">
        <v>14</v>
      </c>
      <c r="BK582" s="198">
        <f>ROUND(I582*H582,2)</f>
        <v>0</v>
      </c>
      <c r="BL582" s="16" t="s">
        <v>127</v>
      </c>
      <c r="BM582" s="197" t="s">
        <v>1415</v>
      </c>
    </row>
    <row r="583" s="2" customFormat="1" ht="37.8" customHeight="1">
      <c r="A583" s="37"/>
      <c r="B583" s="38"/>
      <c r="C583" s="185" t="s">
        <v>1416</v>
      </c>
      <c r="D583" s="185" t="s">
        <v>123</v>
      </c>
      <c r="E583" s="186" t="s">
        <v>1417</v>
      </c>
      <c r="F583" s="187" t="s">
        <v>1418</v>
      </c>
      <c r="G583" s="188" t="s">
        <v>739</v>
      </c>
      <c r="H583" s="189">
        <v>40</v>
      </c>
      <c r="I583" s="190"/>
      <c r="J583" s="191">
        <f>ROUND(I583*H583,2)</f>
        <v>0</v>
      </c>
      <c r="K583" s="192"/>
      <c r="L583" s="43"/>
      <c r="M583" s="193" t="s">
        <v>19</v>
      </c>
      <c r="N583" s="194" t="s">
        <v>41</v>
      </c>
      <c r="O583" s="83"/>
      <c r="P583" s="195">
        <f>O583*H583</f>
        <v>0</v>
      </c>
      <c r="Q583" s="195">
        <v>0</v>
      </c>
      <c r="R583" s="195">
        <f>Q583*H583</f>
        <v>0</v>
      </c>
      <c r="S583" s="195">
        <v>0</v>
      </c>
      <c r="T583" s="196">
        <f>S583*H583</f>
        <v>0</v>
      </c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R583" s="197" t="s">
        <v>127</v>
      </c>
      <c r="AT583" s="197" t="s">
        <v>123</v>
      </c>
      <c r="AU583" s="197" t="s">
        <v>70</v>
      </c>
      <c r="AY583" s="16" t="s">
        <v>128</v>
      </c>
      <c r="BE583" s="198">
        <f>IF(N583="základní",J583,0)</f>
        <v>0</v>
      </c>
      <c r="BF583" s="198">
        <f>IF(N583="snížená",J583,0)</f>
        <v>0</v>
      </c>
      <c r="BG583" s="198">
        <f>IF(N583="zákl. přenesená",J583,0)</f>
        <v>0</v>
      </c>
      <c r="BH583" s="198">
        <f>IF(N583="sníž. přenesená",J583,0)</f>
        <v>0</v>
      </c>
      <c r="BI583" s="198">
        <f>IF(N583="nulová",J583,0)</f>
        <v>0</v>
      </c>
      <c r="BJ583" s="16" t="s">
        <v>14</v>
      </c>
      <c r="BK583" s="198">
        <f>ROUND(I583*H583,2)</f>
        <v>0</v>
      </c>
      <c r="BL583" s="16" t="s">
        <v>127</v>
      </c>
      <c r="BM583" s="197" t="s">
        <v>1419</v>
      </c>
    </row>
    <row r="584" s="2" customFormat="1" ht="37.8" customHeight="1">
      <c r="A584" s="37"/>
      <c r="B584" s="38"/>
      <c r="C584" s="185" t="s">
        <v>1420</v>
      </c>
      <c r="D584" s="185" t="s">
        <v>123</v>
      </c>
      <c r="E584" s="186" t="s">
        <v>1421</v>
      </c>
      <c r="F584" s="187" t="s">
        <v>1422</v>
      </c>
      <c r="G584" s="188" t="s">
        <v>739</v>
      </c>
      <c r="H584" s="189">
        <v>40</v>
      </c>
      <c r="I584" s="190"/>
      <c r="J584" s="191">
        <f>ROUND(I584*H584,2)</f>
        <v>0</v>
      </c>
      <c r="K584" s="192"/>
      <c r="L584" s="43"/>
      <c r="M584" s="193" t="s">
        <v>19</v>
      </c>
      <c r="N584" s="194" t="s">
        <v>41</v>
      </c>
      <c r="O584" s="83"/>
      <c r="P584" s="195">
        <f>O584*H584</f>
        <v>0</v>
      </c>
      <c r="Q584" s="195">
        <v>0</v>
      </c>
      <c r="R584" s="195">
        <f>Q584*H584</f>
        <v>0</v>
      </c>
      <c r="S584" s="195">
        <v>0</v>
      </c>
      <c r="T584" s="196">
        <f>S584*H584</f>
        <v>0</v>
      </c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R584" s="197" t="s">
        <v>127</v>
      </c>
      <c r="AT584" s="197" t="s">
        <v>123</v>
      </c>
      <c r="AU584" s="197" t="s">
        <v>70</v>
      </c>
      <c r="AY584" s="16" t="s">
        <v>128</v>
      </c>
      <c r="BE584" s="198">
        <f>IF(N584="základní",J584,0)</f>
        <v>0</v>
      </c>
      <c r="BF584" s="198">
        <f>IF(N584="snížená",J584,0)</f>
        <v>0</v>
      </c>
      <c r="BG584" s="198">
        <f>IF(N584="zákl. přenesená",J584,0)</f>
        <v>0</v>
      </c>
      <c r="BH584" s="198">
        <f>IF(N584="sníž. přenesená",J584,0)</f>
        <v>0</v>
      </c>
      <c r="BI584" s="198">
        <f>IF(N584="nulová",J584,0)</f>
        <v>0</v>
      </c>
      <c r="BJ584" s="16" t="s">
        <v>14</v>
      </c>
      <c r="BK584" s="198">
        <f>ROUND(I584*H584,2)</f>
        <v>0</v>
      </c>
      <c r="BL584" s="16" t="s">
        <v>127</v>
      </c>
      <c r="BM584" s="197" t="s">
        <v>1423</v>
      </c>
    </row>
    <row r="585" s="2" customFormat="1" ht="37.8" customHeight="1">
      <c r="A585" s="37"/>
      <c r="B585" s="38"/>
      <c r="C585" s="185" t="s">
        <v>1424</v>
      </c>
      <c r="D585" s="185" t="s">
        <v>123</v>
      </c>
      <c r="E585" s="186" t="s">
        <v>1425</v>
      </c>
      <c r="F585" s="187" t="s">
        <v>1426</v>
      </c>
      <c r="G585" s="188" t="s">
        <v>739</v>
      </c>
      <c r="H585" s="189">
        <v>8</v>
      </c>
      <c r="I585" s="190"/>
      <c r="J585" s="191">
        <f>ROUND(I585*H585,2)</f>
        <v>0</v>
      </c>
      <c r="K585" s="192"/>
      <c r="L585" s="43"/>
      <c r="M585" s="193" t="s">
        <v>19</v>
      </c>
      <c r="N585" s="194" t="s">
        <v>41</v>
      </c>
      <c r="O585" s="83"/>
      <c r="P585" s="195">
        <f>O585*H585</f>
        <v>0</v>
      </c>
      <c r="Q585" s="195">
        <v>0</v>
      </c>
      <c r="R585" s="195">
        <f>Q585*H585</f>
        <v>0</v>
      </c>
      <c r="S585" s="195">
        <v>0</v>
      </c>
      <c r="T585" s="196">
        <f>S585*H585</f>
        <v>0</v>
      </c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R585" s="197" t="s">
        <v>127</v>
      </c>
      <c r="AT585" s="197" t="s">
        <v>123</v>
      </c>
      <c r="AU585" s="197" t="s">
        <v>70</v>
      </c>
      <c r="AY585" s="16" t="s">
        <v>128</v>
      </c>
      <c r="BE585" s="198">
        <f>IF(N585="základní",J585,0)</f>
        <v>0</v>
      </c>
      <c r="BF585" s="198">
        <f>IF(N585="snížená",J585,0)</f>
        <v>0</v>
      </c>
      <c r="BG585" s="198">
        <f>IF(N585="zákl. přenesená",J585,0)</f>
        <v>0</v>
      </c>
      <c r="BH585" s="198">
        <f>IF(N585="sníž. přenesená",J585,0)</f>
        <v>0</v>
      </c>
      <c r="BI585" s="198">
        <f>IF(N585="nulová",J585,0)</f>
        <v>0</v>
      </c>
      <c r="BJ585" s="16" t="s">
        <v>14</v>
      </c>
      <c r="BK585" s="198">
        <f>ROUND(I585*H585,2)</f>
        <v>0</v>
      </c>
      <c r="BL585" s="16" t="s">
        <v>127</v>
      </c>
      <c r="BM585" s="197" t="s">
        <v>1427</v>
      </c>
    </row>
    <row r="586" s="2" customFormat="1" ht="37.8" customHeight="1">
      <c r="A586" s="37"/>
      <c r="B586" s="38"/>
      <c r="C586" s="185" t="s">
        <v>1428</v>
      </c>
      <c r="D586" s="185" t="s">
        <v>123</v>
      </c>
      <c r="E586" s="186" t="s">
        <v>1429</v>
      </c>
      <c r="F586" s="187" t="s">
        <v>1430</v>
      </c>
      <c r="G586" s="188" t="s">
        <v>739</v>
      </c>
      <c r="H586" s="189">
        <v>8</v>
      </c>
      <c r="I586" s="190"/>
      <c r="J586" s="191">
        <f>ROUND(I586*H586,2)</f>
        <v>0</v>
      </c>
      <c r="K586" s="192"/>
      <c r="L586" s="43"/>
      <c r="M586" s="193" t="s">
        <v>19</v>
      </c>
      <c r="N586" s="194" t="s">
        <v>41</v>
      </c>
      <c r="O586" s="83"/>
      <c r="P586" s="195">
        <f>O586*H586</f>
        <v>0</v>
      </c>
      <c r="Q586" s="195">
        <v>0</v>
      </c>
      <c r="R586" s="195">
        <f>Q586*H586</f>
        <v>0</v>
      </c>
      <c r="S586" s="195">
        <v>0</v>
      </c>
      <c r="T586" s="196">
        <f>S586*H586</f>
        <v>0</v>
      </c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R586" s="197" t="s">
        <v>127</v>
      </c>
      <c r="AT586" s="197" t="s">
        <v>123</v>
      </c>
      <c r="AU586" s="197" t="s">
        <v>70</v>
      </c>
      <c r="AY586" s="16" t="s">
        <v>128</v>
      </c>
      <c r="BE586" s="198">
        <f>IF(N586="základní",J586,0)</f>
        <v>0</v>
      </c>
      <c r="BF586" s="198">
        <f>IF(N586="snížená",J586,0)</f>
        <v>0</v>
      </c>
      <c r="BG586" s="198">
        <f>IF(N586="zákl. přenesená",J586,0)</f>
        <v>0</v>
      </c>
      <c r="BH586" s="198">
        <f>IF(N586="sníž. přenesená",J586,0)</f>
        <v>0</v>
      </c>
      <c r="BI586" s="198">
        <f>IF(N586="nulová",J586,0)</f>
        <v>0</v>
      </c>
      <c r="BJ586" s="16" t="s">
        <v>14</v>
      </c>
      <c r="BK586" s="198">
        <f>ROUND(I586*H586,2)</f>
        <v>0</v>
      </c>
      <c r="BL586" s="16" t="s">
        <v>127</v>
      </c>
      <c r="BM586" s="197" t="s">
        <v>1431</v>
      </c>
    </row>
    <row r="587" s="2" customFormat="1" ht="37.8" customHeight="1">
      <c r="A587" s="37"/>
      <c r="B587" s="38"/>
      <c r="C587" s="185" t="s">
        <v>1432</v>
      </c>
      <c r="D587" s="185" t="s">
        <v>123</v>
      </c>
      <c r="E587" s="186" t="s">
        <v>1433</v>
      </c>
      <c r="F587" s="187" t="s">
        <v>1434</v>
      </c>
      <c r="G587" s="188" t="s">
        <v>219</v>
      </c>
      <c r="H587" s="189">
        <v>0.20000000000000001</v>
      </c>
      <c r="I587" s="190"/>
      <c r="J587" s="191">
        <f>ROUND(I587*H587,2)</f>
        <v>0</v>
      </c>
      <c r="K587" s="192"/>
      <c r="L587" s="43"/>
      <c r="M587" s="193" t="s">
        <v>19</v>
      </c>
      <c r="N587" s="194" t="s">
        <v>41</v>
      </c>
      <c r="O587" s="83"/>
      <c r="P587" s="195">
        <f>O587*H587</f>
        <v>0</v>
      </c>
      <c r="Q587" s="195">
        <v>0</v>
      </c>
      <c r="R587" s="195">
        <f>Q587*H587</f>
        <v>0</v>
      </c>
      <c r="S587" s="195">
        <v>0</v>
      </c>
      <c r="T587" s="196">
        <f>S587*H587</f>
        <v>0</v>
      </c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R587" s="197" t="s">
        <v>127</v>
      </c>
      <c r="AT587" s="197" t="s">
        <v>123</v>
      </c>
      <c r="AU587" s="197" t="s">
        <v>70</v>
      </c>
      <c r="AY587" s="16" t="s">
        <v>128</v>
      </c>
      <c r="BE587" s="198">
        <f>IF(N587="základní",J587,0)</f>
        <v>0</v>
      </c>
      <c r="BF587" s="198">
        <f>IF(N587="snížená",J587,0)</f>
        <v>0</v>
      </c>
      <c r="BG587" s="198">
        <f>IF(N587="zákl. přenesená",J587,0)</f>
        <v>0</v>
      </c>
      <c r="BH587" s="198">
        <f>IF(N587="sníž. přenesená",J587,0)</f>
        <v>0</v>
      </c>
      <c r="BI587" s="198">
        <f>IF(N587="nulová",J587,0)</f>
        <v>0</v>
      </c>
      <c r="BJ587" s="16" t="s">
        <v>14</v>
      </c>
      <c r="BK587" s="198">
        <f>ROUND(I587*H587,2)</f>
        <v>0</v>
      </c>
      <c r="BL587" s="16" t="s">
        <v>127</v>
      </c>
      <c r="BM587" s="197" t="s">
        <v>1435</v>
      </c>
    </row>
    <row r="588" s="2" customFormat="1" ht="37.8" customHeight="1">
      <c r="A588" s="37"/>
      <c r="B588" s="38"/>
      <c r="C588" s="185" t="s">
        <v>1436</v>
      </c>
      <c r="D588" s="185" t="s">
        <v>123</v>
      </c>
      <c r="E588" s="186" t="s">
        <v>1437</v>
      </c>
      <c r="F588" s="187" t="s">
        <v>1438</v>
      </c>
      <c r="G588" s="188" t="s">
        <v>219</v>
      </c>
      <c r="H588" s="189">
        <v>0.20000000000000001</v>
      </c>
      <c r="I588" s="190"/>
      <c r="J588" s="191">
        <f>ROUND(I588*H588,2)</f>
        <v>0</v>
      </c>
      <c r="K588" s="192"/>
      <c r="L588" s="43"/>
      <c r="M588" s="193" t="s">
        <v>19</v>
      </c>
      <c r="N588" s="194" t="s">
        <v>41</v>
      </c>
      <c r="O588" s="83"/>
      <c r="P588" s="195">
        <f>O588*H588</f>
        <v>0</v>
      </c>
      <c r="Q588" s="195">
        <v>0</v>
      </c>
      <c r="R588" s="195">
        <f>Q588*H588</f>
        <v>0</v>
      </c>
      <c r="S588" s="195">
        <v>0</v>
      </c>
      <c r="T588" s="196">
        <f>S588*H588</f>
        <v>0</v>
      </c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R588" s="197" t="s">
        <v>127</v>
      </c>
      <c r="AT588" s="197" t="s">
        <v>123</v>
      </c>
      <c r="AU588" s="197" t="s">
        <v>70</v>
      </c>
      <c r="AY588" s="16" t="s">
        <v>128</v>
      </c>
      <c r="BE588" s="198">
        <f>IF(N588="základní",J588,0)</f>
        <v>0</v>
      </c>
      <c r="BF588" s="198">
        <f>IF(N588="snížená",J588,0)</f>
        <v>0</v>
      </c>
      <c r="BG588" s="198">
        <f>IF(N588="zákl. přenesená",J588,0)</f>
        <v>0</v>
      </c>
      <c r="BH588" s="198">
        <f>IF(N588="sníž. přenesená",J588,0)</f>
        <v>0</v>
      </c>
      <c r="BI588" s="198">
        <f>IF(N588="nulová",J588,0)</f>
        <v>0</v>
      </c>
      <c r="BJ588" s="16" t="s">
        <v>14</v>
      </c>
      <c r="BK588" s="198">
        <f>ROUND(I588*H588,2)</f>
        <v>0</v>
      </c>
      <c r="BL588" s="16" t="s">
        <v>127</v>
      </c>
      <c r="BM588" s="197" t="s">
        <v>1439</v>
      </c>
    </row>
    <row r="589" s="2" customFormat="1" ht="37.8" customHeight="1">
      <c r="A589" s="37"/>
      <c r="B589" s="38"/>
      <c r="C589" s="185" t="s">
        <v>1440</v>
      </c>
      <c r="D589" s="185" t="s">
        <v>123</v>
      </c>
      <c r="E589" s="186" t="s">
        <v>1441</v>
      </c>
      <c r="F589" s="187" t="s">
        <v>1442</v>
      </c>
      <c r="G589" s="188" t="s">
        <v>219</v>
      </c>
      <c r="H589" s="189">
        <v>0.20000000000000001</v>
      </c>
      <c r="I589" s="190"/>
      <c r="J589" s="191">
        <f>ROUND(I589*H589,2)</f>
        <v>0</v>
      </c>
      <c r="K589" s="192"/>
      <c r="L589" s="43"/>
      <c r="M589" s="193" t="s">
        <v>19</v>
      </c>
      <c r="N589" s="194" t="s">
        <v>41</v>
      </c>
      <c r="O589" s="83"/>
      <c r="P589" s="195">
        <f>O589*H589</f>
        <v>0</v>
      </c>
      <c r="Q589" s="195">
        <v>0</v>
      </c>
      <c r="R589" s="195">
        <f>Q589*H589</f>
        <v>0</v>
      </c>
      <c r="S589" s="195">
        <v>0</v>
      </c>
      <c r="T589" s="196">
        <f>S589*H589</f>
        <v>0</v>
      </c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R589" s="197" t="s">
        <v>127</v>
      </c>
      <c r="AT589" s="197" t="s">
        <v>123</v>
      </c>
      <c r="AU589" s="197" t="s">
        <v>70</v>
      </c>
      <c r="AY589" s="16" t="s">
        <v>128</v>
      </c>
      <c r="BE589" s="198">
        <f>IF(N589="základní",J589,0)</f>
        <v>0</v>
      </c>
      <c r="BF589" s="198">
        <f>IF(N589="snížená",J589,0)</f>
        <v>0</v>
      </c>
      <c r="BG589" s="198">
        <f>IF(N589="zákl. přenesená",J589,0)</f>
        <v>0</v>
      </c>
      <c r="BH589" s="198">
        <f>IF(N589="sníž. přenesená",J589,0)</f>
        <v>0</v>
      </c>
      <c r="BI589" s="198">
        <f>IF(N589="nulová",J589,0)</f>
        <v>0</v>
      </c>
      <c r="BJ589" s="16" t="s">
        <v>14</v>
      </c>
      <c r="BK589" s="198">
        <f>ROUND(I589*H589,2)</f>
        <v>0</v>
      </c>
      <c r="BL589" s="16" t="s">
        <v>127</v>
      </c>
      <c r="BM589" s="197" t="s">
        <v>1443</v>
      </c>
    </row>
    <row r="590" s="2" customFormat="1" ht="37.8" customHeight="1">
      <c r="A590" s="37"/>
      <c r="B590" s="38"/>
      <c r="C590" s="185" t="s">
        <v>1444</v>
      </c>
      <c r="D590" s="185" t="s">
        <v>123</v>
      </c>
      <c r="E590" s="186" t="s">
        <v>1445</v>
      </c>
      <c r="F590" s="187" t="s">
        <v>1446</v>
      </c>
      <c r="G590" s="188" t="s">
        <v>219</v>
      </c>
      <c r="H590" s="189">
        <v>0.20000000000000001</v>
      </c>
      <c r="I590" s="190"/>
      <c r="J590" s="191">
        <f>ROUND(I590*H590,2)</f>
        <v>0</v>
      </c>
      <c r="K590" s="192"/>
      <c r="L590" s="43"/>
      <c r="M590" s="193" t="s">
        <v>19</v>
      </c>
      <c r="N590" s="194" t="s">
        <v>41</v>
      </c>
      <c r="O590" s="83"/>
      <c r="P590" s="195">
        <f>O590*H590</f>
        <v>0</v>
      </c>
      <c r="Q590" s="195">
        <v>0</v>
      </c>
      <c r="R590" s="195">
        <f>Q590*H590</f>
        <v>0</v>
      </c>
      <c r="S590" s="195">
        <v>0</v>
      </c>
      <c r="T590" s="196">
        <f>S590*H590</f>
        <v>0</v>
      </c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R590" s="197" t="s">
        <v>127</v>
      </c>
      <c r="AT590" s="197" t="s">
        <v>123</v>
      </c>
      <c r="AU590" s="197" t="s">
        <v>70</v>
      </c>
      <c r="AY590" s="16" t="s">
        <v>128</v>
      </c>
      <c r="BE590" s="198">
        <f>IF(N590="základní",J590,0)</f>
        <v>0</v>
      </c>
      <c r="BF590" s="198">
        <f>IF(N590="snížená",J590,0)</f>
        <v>0</v>
      </c>
      <c r="BG590" s="198">
        <f>IF(N590="zákl. přenesená",J590,0)</f>
        <v>0</v>
      </c>
      <c r="BH590" s="198">
        <f>IF(N590="sníž. přenesená",J590,0)</f>
        <v>0</v>
      </c>
      <c r="BI590" s="198">
        <f>IF(N590="nulová",J590,0)</f>
        <v>0</v>
      </c>
      <c r="BJ590" s="16" t="s">
        <v>14</v>
      </c>
      <c r="BK590" s="198">
        <f>ROUND(I590*H590,2)</f>
        <v>0</v>
      </c>
      <c r="BL590" s="16" t="s">
        <v>127</v>
      </c>
      <c r="BM590" s="197" t="s">
        <v>1447</v>
      </c>
    </row>
    <row r="591" s="2" customFormat="1" ht="37.8" customHeight="1">
      <c r="A591" s="37"/>
      <c r="B591" s="38"/>
      <c r="C591" s="185" t="s">
        <v>1448</v>
      </c>
      <c r="D591" s="185" t="s">
        <v>123</v>
      </c>
      <c r="E591" s="186" t="s">
        <v>1449</v>
      </c>
      <c r="F591" s="187" t="s">
        <v>1450</v>
      </c>
      <c r="G591" s="188" t="s">
        <v>219</v>
      </c>
      <c r="H591" s="189">
        <v>0.059999999999999998</v>
      </c>
      <c r="I591" s="190"/>
      <c r="J591" s="191">
        <f>ROUND(I591*H591,2)</f>
        <v>0</v>
      </c>
      <c r="K591" s="192"/>
      <c r="L591" s="43"/>
      <c r="M591" s="193" t="s">
        <v>19</v>
      </c>
      <c r="N591" s="194" t="s">
        <v>41</v>
      </c>
      <c r="O591" s="83"/>
      <c r="P591" s="195">
        <f>O591*H591</f>
        <v>0</v>
      </c>
      <c r="Q591" s="195">
        <v>0</v>
      </c>
      <c r="R591" s="195">
        <f>Q591*H591</f>
        <v>0</v>
      </c>
      <c r="S591" s="195">
        <v>0</v>
      </c>
      <c r="T591" s="196">
        <f>S591*H591</f>
        <v>0</v>
      </c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R591" s="197" t="s">
        <v>127</v>
      </c>
      <c r="AT591" s="197" t="s">
        <v>123</v>
      </c>
      <c r="AU591" s="197" t="s">
        <v>70</v>
      </c>
      <c r="AY591" s="16" t="s">
        <v>128</v>
      </c>
      <c r="BE591" s="198">
        <f>IF(N591="základní",J591,0)</f>
        <v>0</v>
      </c>
      <c r="BF591" s="198">
        <f>IF(N591="snížená",J591,0)</f>
        <v>0</v>
      </c>
      <c r="BG591" s="198">
        <f>IF(N591="zákl. přenesená",J591,0)</f>
        <v>0</v>
      </c>
      <c r="BH591" s="198">
        <f>IF(N591="sníž. přenesená",J591,0)</f>
        <v>0</v>
      </c>
      <c r="BI591" s="198">
        <f>IF(N591="nulová",J591,0)</f>
        <v>0</v>
      </c>
      <c r="BJ591" s="16" t="s">
        <v>14</v>
      </c>
      <c r="BK591" s="198">
        <f>ROUND(I591*H591,2)</f>
        <v>0</v>
      </c>
      <c r="BL591" s="16" t="s">
        <v>127</v>
      </c>
      <c r="BM591" s="197" t="s">
        <v>1451</v>
      </c>
    </row>
    <row r="592" s="2" customFormat="1" ht="37.8" customHeight="1">
      <c r="A592" s="37"/>
      <c r="B592" s="38"/>
      <c r="C592" s="185" t="s">
        <v>1452</v>
      </c>
      <c r="D592" s="185" t="s">
        <v>123</v>
      </c>
      <c r="E592" s="186" t="s">
        <v>1453</v>
      </c>
      <c r="F592" s="187" t="s">
        <v>1454</v>
      </c>
      <c r="G592" s="188" t="s">
        <v>219</v>
      </c>
      <c r="H592" s="189">
        <v>0.059999999999999998</v>
      </c>
      <c r="I592" s="190"/>
      <c r="J592" s="191">
        <f>ROUND(I592*H592,2)</f>
        <v>0</v>
      </c>
      <c r="K592" s="192"/>
      <c r="L592" s="43"/>
      <c r="M592" s="193" t="s">
        <v>19</v>
      </c>
      <c r="N592" s="194" t="s">
        <v>41</v>
      </c>
      <c r="O592" s="83"/>
      <c r="P592" s="195">
        <f>O592*H592</f>
        <v>0</v>
      </c>
      <c r="Q592" s="195">
        <v>0</v>
      </c>
      <c r="R592" s="195">
        <f>Q592*H592</f>
        <v>0</v>
      </c>
      <c r="S592" s="195">
        <v>0</v>
      </c>
      <c r="T592" s="196">
        <f>S592*H592</f>
        <v>0</v>
      </c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R592" s="197" t="s">
        <v>127</v>
      </c>
      <c r="AT592" s="197" t="s">
        <v>123</v>
      </c>
      <c r="AU592" s="197" t="s">
        <v>70</v>
      </c>
      <c r="AY592" s="16" t="s">
        <v>128</v>
      </c>
      <c r="BE592" s="198">
        <f>IF(N592="základní",J592,0)</f>
        <v>0</v>
      </c>
      <c r="BF592" s="198">
        <f>IF(N592="snížená",J592,0)</f>
        <v>0</v>
      </c>
      <c r="BG592" s="198">
        <f>IF(N592="zákl. přenesená",J592,0)</f>
        <v>0</v>
      </c>
      <c r="BH592" s="198">
        <f>IF(N592="sníž. přenesená",J592,0)</f>
        <v>0</v>
      </c>
      <c r="BI592" s="198">
        <f>IF(N592="nulová",J592,0)</f>
        <v>0</v>
      </c>
      <c r="BJ592" s="16" t="s">
        <v>14</v>
      </c>
      <c r="BK592" s="198">
        <f>ROUND(I592*H592,2)</f>
        <v>0</v>
      </c>
      <c r="BL592" s="16" t="s">
        <v>127</v>
      </c>
      <c r="BM592" s="197" t="s">
        <v>1455</v>
      </c>
    </row>
    <row r="593" s="2" customFormat="1" ht="37.8" customHeight="1">
      <c r="A593" s="37"/>
      <c r="B593" s="38"/>
      <c r="C593" s="185" t="s">
        <v>1456</v>
      </c>
      <c r="D593" s="185" t="s">
        <v>123</v>
      </c>
      <c r="E593" s="186" t="s">
        <v>1457</v>
      </c>
      <c r="F593" s="187" t="s">
        <v>1458</v>
      </c>
      <c r="G593" s="188" t="s">
        <v>219</v>
      </c>
      <c r="H593" s="189">
        <v>0.059999999999999998</v>
      </c>
      <c r="I593" s="190"/>
      <c r="J593" s="191">
        <f>ROUND(I593*H593,2)</f>
        <v>0</v>
      </c>
      <c r="K593" s="192"/>
      <c r="L593" s="43"/>
      <c r="M593" s="193" t="s">
        <v>19</v>
      </c>
      <c r="N593" s="194" t="s">
        <v>41</v>
      </c>
      <c r="O593" s="83"/>
      <c r="P593" s="195">
        <f>O593*H593</f>
        <v>0</v>
      </c>
      <c r="Q593" s="195">
        <v>0</v>
      </c>
      <c r="R593" s="195">
        <f>Q593*H593</f>
        <v>0</v>
      </c>
      <c r="S593" s="195">
        <v>0</v>
      </c>
      <c r="T593" s="196">
        <f>S593*H593</f>
        <v>0</v>
      </c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R593" s="197" t="s">
        <v>127</v>
      </c>
      <c r="AT593" s="197" t="s">
        <v>123</v>
      </c>
      <c r="AU593" s="197" t="s">
        <v>70</v>
      </c>
      <c r="AY593" s="16" t="s">
        <v>128</v>
      </c>
      <c r="BE593" s="198">
        <f>IF(N593="základní",J593,0)</f>
        <v>0</v>
      </c>
      <c r="BF593" s="198">
        <f>IF(N593="snížená",J593,0)</f>
        <v>0</v>
      </c>
      <c r="BG593" s="198">
        <f>IF(N593="zákl. přenesená",J593,0)</f>
        <v>0</v>
      </c>
      <c r="BH593" s="198">
        <f>IF(N593="sníž. přenesená",J593,0)</f>
        <v>0</v>
      </c>
      <c r="BI593" s="198">
        <f>IF(N593="nulová",J593,0)</f>
        <v>0</v>
      </c>
      <c r="BJ593" s="16" t="s">
        <v>14</v>
      </c>
      <c r="BK593" s="198">
        <f>ROUND(I593*H593,2)</f>
        <v>0</v>
      </c>
      <c r="BL593" s="16" t="s">
        <v>127</v>
      </c>
      <c r="BM593" s="197" t="s">
        <v>1459</v>
      </c>
    </row>
    <row r="594" s="2" customFormat="1" ht="37.8" customHeight="1">
      <c r="A594" s="37"/>
      <c r="B594" s="38"/>
      <c r="C594" s="185" t="s">
        <v>1460</v>
      </c>
      <c r="D594" s="185" t="s">
        <v>123</v>
      </c>
      <c r="E594" s="186" t="s">
        <v>1461</v>
      </c>
      <c r="F594" s="187" t="s">
        <v>1462</v>
      </c>
      <c r="G594" s="188" t="s">
        <v>426</v>
      </c>
      <c r="H594" s="189">
        <v>100</v>
      </c>
      <c r="I594" s="190"/>
      <c r="J594" s="191">
        <f>ROUND(I594*H594,2)</f>
        <v>0</v>
      </c>
      <c r="K594" s="192"/>
      <c r="L594" s="43"/>
      <c r="M594" s="193" t="s">
        <v>19</v>
      </c>
      <c r="N594" s="194" t="s">
        <v>41</v>
      </c>
      <c r="O594" s="83"/>
      <c r="P594" s="195">
        <f>O594*H594</f>
        <v>0</v>
      </c>
      <c r="Q594" s="195">
        <v>0</v>
      </c>
      <c r="R594" s="195">
        <f>Q594*H594</f>
        <v>0</v>
      </c>
      <c r="S594" s="195">
        <v>0</v>
      </c>
      <c r="T594" s="196">
        <f>S594*H594</f>
        <v>0</v>
      </c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R594" s="197" t="s">
        <v>127</v>
      </c>
      <c r="AT594" s="197" t="s">
        <v>123</v>
      </c>
      <c r="AU594" s="197" t="s">
        <v>70</v>
      </c>
      <c r="AY594" s="16" t="s">
        <v>128</v>
      </c>
      <c r="BE594" s="198">
        <f>IF(N594="základní",J594,0)</f>
        <v>0</v>
      </c>
      <c r="BF594" s="198">
        <f>IF(N594="snížená",J594,0)</f>
        <v>0</v>
      </c>
      <c r="BG594" s="198">
        <f>IF(N594="zákl. přenesená",J594,0)</f>
        <v>0</v>
      </c>
      <c r="BH594" s="198">
        <f>IF(N594="sníž. přenesená",J594,0)</f>
        <v>0</v>
      </c>
      <c r="BI594" s="198">
        <f>IF(N594="nulová",J594,0)</f>
        <v>0</v>
      </c>
      <c r="BJ594" s="16" t="s">
        <v>14</v>
      </c>
      <c r="BK594" s="198">
        <f>ROUND(I594*H594,2)</f>
        <v>0</v>
      </c>
      <c r="BL594" s="16" t="s">
        <v>127</v>
      </c>
      <c r="BM594" s="197" t="s">
        <v>1463</v>
      </c>
    </row>
    <row r="595" s="2" customFormat="1" ht="37.8" customHeight="1">
      <c r="A595" s="37"/>
      <c r="B595" s="38"/>
      <c r="C595" s="185" t="s">
        <v>1464</v>
      </c>
      <c r="D595" s="185" t="s">
        <v>123</v>
      </c>
      <c r="E595" s="186" t="s">
        <v>1465</v>
      </c>
      <c r="F595" s="187" t="s">
        <v>1466</v>
      </c>
      <c r="G595" s="188" t="s">
        <v>426</v>
      </c>
      <c r="H595" s="189">
        <v>100</v>
      </c>
      <c r="I595" s="190"/>
      <c r="J595" s="191">
        <f>ROUND(I595*H595,2)</f>
        <v>0</v>
      </c>
      <c r="K595" s="192"/>
      <c r="L595" s="43"/>
      <c r="M595" s="193" t="s">
        <v>19</v>
      </c>
      <c r="N595" s="194" t="s">
        <v>41</v>
      </c>
      <c r="O595" s="83"/>
      <c r="P595" s="195">
        <f>O595*H595</f>
        <v>0</v>
      </c>
      <c r="Q595" s="195">
        <v>0</v>
      </c>
      <c r="R595" s="195">
        <f>Q595*H595</f>
        <v>0</v>
      </c>
      <c r="S595" s="195">
        <v>0</v>
      </c>
      <c r="T595" s="196">
        <f>S595*H595</f>
        <v>0</v>
      </c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R595" s="197" t="s">
        <v>127</v>
      </c>
      <c r="AT595" s="197" t="s">
        <v>123</v>
      </c>
      <c r="AU595" s="197" t="s">
        <v>70</v>
      </c>
      <c r="AY595" s="16" t="s">
        <v>128</v>
      </c>
      <c r="BE595" s="198">
        <f>IF(N595="základní",J595,0)</f>
        <v>0</v>
      </c>
      <c r="BF595" s="198">
        <f>IF(N595="snížená",J595,0)</f>
        <v>0</v>
      </c>
      <c r="BG595" s="198">
        <f>IF(N595="zákl. přenesená",J595,0)</f>
        <v>0</v>
      </c>
      <c r="BH595" s="198">
        <f>IF(N595="sníž. přenesená",J595,0)</f>
        <v>0</v>
      </c>
      <c r="BI595" s="198">
        <f>IF(N595="nulová",J595,0)</f>
        <v>0</v>
      </c>
      <c r="BJ595" s="16" t="s">
        <v>14</v>
      </c>
      <c r="BK595" s="198">
        <f>ROUND(I595*H595,2)</f>
        <v>0</v>
      </c>
      <c r="BL595" s="16" t="s">
        <v>127</v>
      </c>
      <c r="BM595" s="197" t="s">
        <v>1467</v>
      </c>
    </row>
    <row r="596" s="2" customFormat="1" ht="24.15" customHeight="1">
      <c r="A596" s="37"/>
      <c r="B596" s="38"/>
      <c r="C596" s="185" t="s">
        <v>1468</v>
      </c>
      <c r="D596" s="185" t="s">
        <v>123</v>
      </c>
      <c r="E596" s="186" t="s">
        <v>1469</v>
      </c>
      <c r="F596" s="187" t="s">
        <v>1470</v>
      </c>
      <c r="G596" s="188" t="s">
        <v>132</v>
      </c>
      <c r="H596" s="189">
        <v>20</v>
      </c>
      <c r="I596" s="190"/>
      <c r="J596" s="191">
        <f>ROUND(I596*H596,2)</f>
        <v>0</v>
      </c>
      <c r="K596" s="192"/>
      <c r="L596" s="43"/>
      <c r="M596" s="193" t="s">
        <v>19</v>
      </c>
      <c r="N596" s="194" t="s">
        <v>41</v>
      </c>
      <c r="O596" s="83"/>
      <c r="P596" s="195">
        <f>O596*H596</f>
        <v>0</v>
      </c>
      <c r="Q596" s="195">
        <v>0</v>
      </c>
      <c r="R596" s="195">
        <f>Q596*H596</f>
        <v>0</v>
      </c>
      <c r="S596" s="195">
        <v>0</v>
      </c>
      <c r="T596" s="196">
        <f>S596*H596</f>
        <v>0</v>
      </c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R596" s="197" t="s">
        <v>127</v>
      </c>
      <c r="AT596" s="197" t="s">
        <v>123</v>
      </c>
      <c r="AU596" s="197" t="s">
        <v>70</v>
      </c>
      <c r="AY596" s="16" t="s">
        <v>128</v>
      </c>
      <c r="BE596" s="198">
        <f>IF(N596="základní",J596,0)</f>
        <v>0</v>
      </c>
      <c r="BF596" s="198">
        <f>IF(N596="snížená",J596,0)</f>
        <v>0</v>
      </c>
      <c r="BG596" s="198">
        <f>IF(N596="zákl. přenesená",J596,0)</f>
        <v>0</v>
      </c>
      <c r="BH596" s="198">
        <f>IF(N596="sníž. přenesená",J596,0)</f>
        <v>0</v>
      </c>
      <c r="BI596" s="198">
        <f>IF(N596="nulová",J596,0)</f>
        <v>0</v>
      </c>
      <c r="BJ596" s="16" t="s">
        <v>14</v>
      </c>
      <c r="BK596" s="198">
        <f>ROUND(I596*H596,2)</f>
        <v>0</v>
      </c>
      <c r="BL596" s="16" t="s">
        <v>127</v>
      </c>
      <c r="BM596" s="197" t="s">
        <v>1471</v>
      </c>
    </row>
    <row r="597" s="2" customFormat="1" ht="24.15" customHeight="1">
      <c r="A597" s="37"/>
      <c r="B597" s="38"/>
      <c r="C597" s="185" t="s">
        <v>1472</v>
      </c>
      <c r="D597" s="185" t="s">
        <v>123</v>
      </c>
      <c r="E597" s="186" t="s">
        <v>1473</v>
      </c>
      <c r="F597" s="187" t="s">
        <v>1474</v>
      </c>
      <c r="G597" s="188" t="s">
        <v>132</v>
      </c>
      <c r="H597" s="189">
        <v>20</v>
      </c>
      <c r="I597" s="190"/>
      <c r="J597" s="191">
        <f>ROUND(I597*H597,2)</f>
        <v>0</v>
      </c>
      <c r="K597" s="192"/>
      <c r="L597" s="43"/>
      <c r="M597" s="193" t="s">
        <v>19</v>
      </c>
      <c r="N597" s="194" t="s">
        <v>41</v>
      </c>
      <c r="O597" s="83"/>
      <c r="P597" s="195">
        <f>O597*H597</f>
        <v>0</v>
      </c>
      <c r="Q597" s="195">
        <v>0</v>
      </c>
      <c r="R597" s="195">
        <f>Q597*H597</f>
        <v>0</v>
      </c>
      <c r="S597" s="195">
        <v>0</v>
      </c>
      <c r="T597" s="196">
        <f>S597*H597</f>
        <v>0</v>
      </c>
      <c r="U597" s="37"/>
      <c r="V597" s="37"/>
      <c r="W597" s="37"/>
      <c r="X597" s="37"/>
      <c r="Y597" s="37"/>
      <c r="Z597" s="37"/>
      <c r="AA597" s="37"/>
      <c r="AB597" s="37"/>
      <c r="AC597" s="37"/>
      <c r="AD597" s="37"/>
      <c r="AE597" s="37"/>
      <c r="AR597" s="197" t="s">
        <v>127</v>
      </c>
      <c r="AT597" s="197" t="s">
        <v>123</v>
      </c>
      <c r="AU597" s="197" t="s">
        <v>70</v>
      </c>
      <c r="AY597" s="16" t="s">
        <v>128</v>
      </c>
      <c r="BE597" s="198">
        <f>IF(N597="základní",J597,0)</f>
        <v>0</v>
      </c>
      <c r="BF597" s="198">
        <f>IF(N597="snížená",J597,0)</f>
        <v>0</v>
      </c>
      <c r="BG597" s="198">
        <f>IF(N597="zákl. přenesená",J597,0)</f>
        <v>0</v>
      </c>
      <c r="BH597" s="198">
        <f>IF(N597="sníž. přenesená",J597,0)</f>
        <v>0</v>
      </c>
      <c r="BI597" s="198">
        <f>IF(N597="nulová",J597,0)</f>
        <v>0</v>
      </c>
      <c r="BJ597" s="16" t="s">
        <v>14</v>
      </c>
      <c r="BK597" s="198">
        <f>ROUND(I597*H597,2)</f>
        <v>0</v>
      </c>
      <c r="BL597" s="16" t="s">
        <v>127</v>
      </c>
      <c r="BM597" s="197" t="s">
        <v>1475</v>
      </c>
    </row>
    <row r="598" s="2" customFormat="1" ht="24.15" customHeight="1">
      <c r="A598" s="37"/>
      <c r="B598" s="38"/>
      <c r="C598" s="185" t="s">
        <v>1476</v>
      </c>
      <c r="D598" s="185" t="s">
        <v>123</v>
      </c>
      <c r="E598" s="186" t="s">
        <v>1477</v>
      </c>
      <c r="F598" s="187" t="s">
        <v>1478</v>
      </c>
      <c r="G598" s="188" t="s">
        <v>132</v>
      </c>
      <c r="H598" s="189">
        <v>20</v>
      </c>
      <c r="I598" s="190"/>
      <c r="J598" s="191">
        <f>ROUND(I598*H598,2)</f>
        <v>0</v>
      </c>
      <c r="K598" s="192"/>
      <c r="L598" s="43"/>
      <c r="M598" s="193" t="s">
        <v>19</v>
      </c>
      <c r="N598" s="194" t="s">
        <v>41</v>
      </c>
      <c r="O598" s="83"/>
      <c r="P598" s="195">
        <f>O598*H598</f>
        <v>0</v>
      </c>
      <c r="Q598" s="195">
        <v>0</v>
      </c>
      <c r="R598" s="195">
        <f>Q598*H598</f>
        <v>0</v>
      </c>
      <c r="S598" s="195">
        <v>0</v>
      </c>
      <c r="T598" s="196">
        <f>S598*H598</f>
        <v>0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197" t="s">
        <v>127</v>
      </c>
      <c r="AT598" s="197" t="s">
        <v>123</v>
      </c>
      <c r="AU598" s="197" t="s">
        <v>70</v>
      </c>
      <c r="AY598" s="16" t="s">
        <v>128</v>
      </c>
      <c r="BE598" s="198">
        <f>IF(N598="základní",J598,0)</f>
        <v>0</v>
      </c>
      <c r="BF598" s="198">
        <f>IF(N598="snížená",J598,0)</f>
        <v>0</v>
      </c>
      <c r="BG598" s="198">
        <f>IF(N598="zákl. přenesená",J598,0)</f>
        <v>0</v>
      </c>
      <c r="BH598" s="198">
        <f>IF(N598="sníž. přenesená",J598,0)</f>
        <v>0</v>
      </c>
      <c r="BI598" s="198">
        <f>IF(N598="nulová",J598,0)</f>
        <v>0</v>
      </c>
      <c r="BJ598" s="16" t="s">
        <v>14</v>
      </c>
      <c r="BK598" s="198">
        <f>ROUND(I598*H598,2)</f>
        <v>0</v>
      </c>
      <c r="BL598" s="16" t="s">
        <v>127</v>
      </c>
      <c r="BM598" s="197" t="s">
        <v>1479</v>
      </c>
    </row>
    <row r="599" s="2" customFormat="1" ht="24.15" customHeight="1">
      <c r="A599" s="37"/>
      <c r="B599" s="38"/>
      <c r="C599" s="185" t="s">
        <v>1480</v>
      </c>
      <c r="D599" s="185" t="s">
        <v>123</v>
      </c>
      <c r="E599" s="186" t="s">
        <v>1481</v>
      </c>
      <c r="F599" s="187" t="s">
        <v>1482</v>
      </c>
      <c r="G599" s="188" t="s">
        <v>132</v>
      </c>
      <c r="H599" s="189">
        <v>20</v>
      </c>
      <c r="I599" s="190"/>
      <c r="J599" s="191">
        <f>ROUND(I599*H599,2)</f>
        <v>0</v>
      </c>
      <c r="K599" s="192"/>
      <c r="L599" s="43"/>
      <c r="M599" s="193" t="s">
        <v>19</v>
      </c>
      <c r="N599" s="194" t="s">
        <v>41</v>
      </c>
      <c r="O599" s="83"/>
      <c r="P599" s="195">
        <f>O599*H599</f>
        <v>0</v>
      </c>
      <c r="Q599" s="195">
        <v>0</v>
      </c>
      <c r="R599" s="195">
        <f>Q599*H599</f>
        <v>0</v>
      </c>
      <c r="S599" s="195">
        <v>0</v>
      </c>
      <c r="T599" s="196">
        <f>S599*H599</f>
        <v>0</v>
      </c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R599" s="197" t="s">
        <v>127</v>
      </c>
      <c r="AT599" s="197" t="s">
        <v>123</v>
      </c>
      <c r="AU599" s="197" t="s">
        <v>70</v>
      </c>
      <c r="AY599" s="16" t="s">
        <v>128</v>
      </c>
      <c r="BE599" s="198">
        <f>IF(N599="základní",J599,0)</f>
        <v>0</v>
      </c>
      <c r="BF599" s="198">
        <f>IF(N599="snížená",J599,0)</f>
        <v>0</v>
      </c>
      <c r="BG599" s="198">
        <f>IF(N599="zákl. přenesená",J599,0)</f>
        <v>0</v>
      </c>
      <c r="BH599" s="198">
        <f>IF(N599="sníž. přenesená",J599,0)</f>
        <v>0</v>
      </c>
      <c r="BI599" s="198">
        <f>IF(N599="nulová",J599,0)</f>
        <v>0</v>
      </c>
      <c r="BJ599" s="16" t="s">
        <v>14</v>
      </c>
      <c r="BK599" s="198">
        <f>ROUND(I599*H599,2)</f>
        <v>0</v>
      </c>
      <c r="BL599" s="16" t="s">
        <v>127</v>
      </c>
      <c r="BM599" s="197" t="s">
        <v>1483</v>
      </c>
    </row>
    <row r="600" s="2" customFormat="1" ht="33" customHeight="1">
      <c r="A600" s="37"/>
      <c r="B600" s="38"/>
      <c r="C600" s="185" t="s">
        <v>1484</v>
      </c>
      <c r="D600" s="185" t="s">
        <v>123</v>
      </c>
      <c r="E600" s="186" t="s">
        <v>1485</v>
      </c>
      <c r="F600" s="187" t="s">
        <v>1486</v>
      </c>
      <c r="G600" s="188" t="s">
        <v>739</v>
      </c>
      <c r="H600" s="189">
        <v>20</v>
      </c>
      <c r="I600" s="190"/>
      <c r="J600" s="191">
        <f>ROUND(I600*H600,2)</f>
        <v>0</v>
      </c>
      <c r="K600" s="192"/>
      <c r="L600" s="43"/>
      <c r="M600" s="193" t="s">
        <v>19</v>
      </c>
      <c r="N600" s="194" t="s">
        <v>41</v>
      </c>
      <c r="O600" s="83"/>
      <c r="P600" s="195">
        <f>O600*H600</f>
        <v>0</v>
      </c>
      <c r="Q600" s="195">
        <v>0</v>
      </c>
      <c r="R600" s="195">
        <f>Q600*H600</f>
        <v>0</v>
      </c>
      <c r="S600" s="195">
        <v>0</v>
      </c>
      <c r="T600" s="196">
        <f>S600*H600</f>
        <v>0</v>
      </c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R600" s="197" t="s">
        <v>127</v>
      </c>
      <c r="AT600" s="197" t="s">
        <v>123</v>
      </c>
      <c r="AU600" s="197" t="s">
        <v>70</v>
      </c>
      <c r="AY600" s="16" t="s">
        <v>128</v>
      </c>
      <c r="BE600" s="198">
        <f>IF(N600="základní",J600,0)</f>
        <v>0</v>
      </c>
      <c r="BF600" s="198">
        <f>IF(N600="snížená",J600,0)</f>
        <v>0</v>
      </c>
      <c r="BG600" s="198">
        <f>IF(N600="zákl. přenesená",J600,0)</f>
        <v>0</v>
      </c>
      <c r="BH600" s="198">
        <f>IF(N600="sníž. přenesená",J600,0)</f>
        <v>0</v>
      </c>
      <c r="BI600" s="198">
        <f>IF(N600="nulová",J600,0)</f>
        <v>0</v>
      </c>
      <c r="BJ600" s="16" t="s">
        <v>14</v>
      </c>
      <c r="BK600" s="198">
        <f>ROUND(I600*H600,2)</f>
        <v>0</v>
      </c>
      <c r="BL600" s="16" t="s">
        <v>127</v>
      </c>
      <c r="BM600" s="197" t="s">
        <v>1487</v>
      </c>
    </row>
    <row r="601" s="2" customFormat="1" ht="37.8" customHeight="1">
      <c r="A601" s="37"/>
      <c r="B601" s="38"/>
      <c r="C601" s="185" t="s">
        <v>1488</v>
      </c>
      <c r="D601" s="185" t="s">
        <v>123</v>
      </c>
      <c r="E601" s="186" t="s">
        <v>1489</v>
      </c>
      <c r="F601" s="187" t="s">
        <v>1490</v>
      </c>
      <c r="G601" s="188" t="s">
        <v>132</v>
      </c>
      <c r="H601" s="189">
        <v>200</v>
      </c>
      <c r="I601" s="190"/>
      <c r="J601" s="191">
        <f>ROUND(I601*H601,2)</f>
        <v>0</v>
      </c>
      <c r="K601" s="192"/>
      <c r="L601" s="43"/>
      <c r="M601" s="193" t="s">
        <v>19</v>
      </c>
      <c r="N601" s="194" t="s">
        <v>41</v>
      </c>
      <c r="O601" s="83"/>
      <c r="P601" s="195">
        <f>O601*H601</f>
        <v>0</v>
      </c>
      <c r="Q601" s="195">
        <v>0</v>
      </c>
      <c r="R601" s="195">
        <f>Q601*H601</f>
        <v>0</v>
      </c>
      <c r="S601" s="195">
        <v>0</v>
      </c>
      <c r="T601" s="196">
        <f>S601*H601</f>
        <v>0</v>
      </c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R601" s="197" t="s">
        <v>127</v>
      </c>
      <c r="AT601" s="197" t="s">
        <v>123</v>
      </c>
      <c r="AU601" s="197" t="s">
        <v>70</v>
      </c>
      <c r="AY601" s="16" t="s">
        <v>128</v>
      </c>
      <c r="BE601" s="198">
        <f>IF(N601="základní",J601,0)</f>
        <v>0</v>
      </c>
      <c r="BF601" s="198">
        <f>IF(N601="snížená",J601,0)</f>
        <v>0</v>
      </c>
      <c r="BG601" s="198">
        <f>IF(N601="zákl. přenesená",J601,0)</f>
        <v>0</v>
      </c>
      <c r="BH601" s="198">
        <f>IF(N601="sníž. přenesená",J601,0)</f>
        <v>0</v>
      </c>
      <c r="BI601" s="198">
        <f>IF(N601="nulová",J601,0)</f>
        <v>0</v>
      </c>
      <c r="BJ601" s="16" t="s">
        <v>14</v>
      </c>
      <c r="BK601" s="198">
        <f>ROUND(I601*H601,2)</f>
        <v>0</v>
      </c>
      <c r="BL601" s="16" t="s">
        <v>127</v>
      </c>
      <c r="BM601" s="197" t="s">
        <v>1491</v>
      </c>
    </row>
    <row r="602" s="2" customFormat="1" ht="37.8" customHeight="1">
      <c r="A602" s="37"/>
      <c r="B602" s="38"/>
      <c r="C602" s="185" t="s">
        <v>1492</v>
      </c>
      <c r="D602" s="185" t="s">
        <v>123</v>
      </c>
      <c r="E602" s="186" t="s">
        <v>1493</v>
      </c>
      <c r="F602" s="187" t="s">
        <v>1494</v>
      </c>
      <c r="G602" s="188" t="s">
        <v>132</v>
      </c>
      <c r="H602" s="189">
        <v>300</v>
      </c>
      <c r="I602" s="190"/>
      <c r="J602" s="191">
        <f>ROUND(I602*H602,2)</f>
        <v>0</v>
      </c>
      <c r="K602" s="192"/>
      <c r="L602" s="43"/>
      <c r="M602" s="193" t="s">
        <v>19</v>
      </c>
      <c r="N602" s="194" t="s">
        <v>41</v>
      </c>
      <c r="O602" s="83"/>
      <c r="P602" s="195">
        <f>O602*H602</f>
        <v>0</v>
      </c>
      <c r="Q602" s="195">
        <v>0</v>
      </c>
      <c r="R602" s="195">
        <f>Q602*H602</f>
        <v>0</v>
      </c>
      <c r="S602" s="195">
        <v>0</v>
      </c>
      <c r="T602" s="196">
        <f>S602*H602</f>
        <v>0</v>
      </c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R602" s="197" t="s">
        <v>127</v>
      </c>
      <c r="AT602" s="197" t="s">
        <v>123</v>
      </c>
      <c r="AU602" s="197" t="s">
        <v>70</v>
      </c>
      <c r="AY602" s="16" t="s">
        <v>128</v>
      </c>
      <c r="BE602" s="198">
        <f>IF(N602="základní",J602,0)</f>
        <v>0</v>
      </c>
      <c r="BF602" s="198">
        <f>IF(N602="snížená",J602,0)</f>
        <v>0</v>
      </c>
      <c r="BG602" s="198">
        <f>IF(N602="zákl. přenesená",J602,0)</f>
        <v>0</v>
      </c>
      <c r="BH602" s="198">
        <f>IF(N602="sníž. přenesená",J602,0)</f>
        <v>0</v>
      </c>
      <c r="BI602" s="198">
        <f>IF(N602="nulová",J602,0)</f>
        <v>0</v>
      </c>
      <c r="BJ602" s="16" t="s">
        <v>14</v>
      </c>
      <c r="BK602" s="198">
        <f>ROUND(I602*H602,2)</f>
        <v>0</v>
      </c>
      <c r="BL602" s="16" t="s">
        <v>127</v>
      </c>
      <c r="BM602" s="197" t="s">
        <v>1495</v>
      </c>
    </row>
    <row r="603" s="2" customFormat="1" ht="37.8" customHeight="1">
      <c r="A603" s="37"/>
      <c r="B603" s="38"/>
      <c r="C603" s="185" t="s">
        <v>1496</v>
      </c>
      <c r="D603" s="185" t="s">
        <v>123</v>
      </c>
      <c r="E603" s="186" t="s">
        <v>1497</v>
      </c>
      <c r="F603" s="187" t="s">
        <v>1498</v>
      </c>
      <c r="G603" s="188" t="s">
        <v>132</v>
      </c>
      <c r="H603" s="189">
        <v>40</v>
      </c>
      <c r="I603" s="190"/>
      <c r="J603" s="191">
        <f>ROUND(I603*H603,2)</f>
        <v>0</v>
      </c>
      <c r="K603" s="192"/>
      <c r="L603" s="43"/>
      <c r="M603" s="193" t="s">
        <v>19</v>
      </c>
      <c r="N603" s="194" t="s">
        <v>41</v>
      </c>
      <c r="O603" s="83"/>
      <c r="P603" s="195">
        <f>O603*H603</f>
        <v>0</v>
      </c>
      <c r="Q603" s="195">
        <v>0</v>
      </c>
      <c r="R603" s="195">
        <f>Q603*H603</f>
        <v>0</v>
      </c>
      <c r="S603" s="195">
        <v>0</v>
      </c>
      <c r="T603" s="196">
        <f>S603*H603</f>
        <v>0</v>
      </c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R603" s="197" t="s">
        <v>127</v>
      </c>
      <c r="AT603" s="197" t="s">
        <v>123</v>
      </c>
      <c r="AU603" s="197" t="s">
        <v>70</v>
      </c>
      <c r="AY603" s="16" t="s">
        <v>128</v>
      </c>
      <c r="BE603" s="198">
        <f>IF(N603="základní",J603,0)</f>
        <v>0</v>
      </c>
      <c r="BF603" s="198">
        <f>IF(N603="snížená",J603,0)</f>
        <v>0</v>
      </c>
      <c r="BG603" s="198">
        <f>IF(N603="zákl. přenesená",J603,0)</f>
        <v>0</v>
      </c>
      <c r="BH603" s="198">
        <f>IF(N603="sníž. přenesená",J603,0)</f>
        <v>0</v>
      </c>
      <c r="BI603" s="198">
        <f>IF(N603="nulová",J603,0)</f>
        <v>0</v>
      </c>
      <c r="BJ603" s="16" t="s">
        <v>14</v>
      </c>
      <c r="BK603" s="198">
        <f>ROUND(I603*H603,2)</f>
        <v>0</v>
      </c>
      <c r="BL603" s="16" t="s">
        <v>127</v>
      </c>
      <c r="BM603" s="197" t="s">
        <v>1499</v>
      </c>
    </row>
    <row r="604" s="2" customFormat="1" ht="37.8" customHeight="1">
      <c r="A604" s="37"/>
      <c r="B604" s="38"/>
      <c r="C604" s="185" t="s">
        <v>1500</v>
      </c>
      <c r="D604" s="185" t="s">
        <v>123</v>
      </c>
      <c r="E604" s="186" t="s">
        <v>1501</v>
      </c>
      <c r="F604" s="187" t="s">
        <v>1502</v>
      </c>
      <c r="G604" s="188" t="s">
        <v>132</v>
      </c>
      <c r="H604" s="189">
        <v>100</v>
      </c>
      <c r="I604" s="190"/>
      <c r="J604" s="191">
        <f>ROUND(I604*H604,2)</f>
        <v>0</v>
      </c>
      <c r="K604" s="192"/>
      <c r="L604" s="43"/>
      <c r="M604" s="193" t="s">
        <v>19</v>
      </c>
      <c r="N604" s="194" t="s">
        <v>41</v>
      </c>
      <c r="O604" s="83"/>
      <c r="P604" s="195">
        <f>O604*H604</f>
        <v>0</v>
      </c>
      <c r="Q604" s="195">
        <v>0</v>
      </c>
      <c r="R604" s="195">
        <f>Q604*H604</f>
        <v>0</v>
      </c>
      <c r="S604" s="195">
        <v>0</v>
      </c>
      <c r="T604" s="196">
        <f>S604*H604</f>
        <v>0</v>
      </c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R604" s="197" t="s">
        <v>127</v>
      </c>
      <c r="AT604" s="197" t="s">
        <v>123</v>
      </c>
      <c r="AU604" s="197" t="s">
        <v>70</v>
      </c>
      <c r="AY604" s="16" t="s">
        <v>128</v>
      </c>
      <c r="BE604" s="198">
        <f>IF(N604="základní",J604,0)</f>
        <v>0</v>
      </c>
      <c r="BF604" s="198">
        <f>IF(N604="snížená",J604,0)</f>
        <v>0</v>
      </c>
      <c r="BG604" s="198">
        <f>IF(N604="zákl. přenesená",J604,0)</f>
        <v>0</v>
      </c>
      <c r="BH604" s="198">
        <f>IF(N604="sníž. přenesená",J604,0)</f>
        <v>0</v>
      </c>
      <c r="BI604" s="198">
        <f>IF(N604="nulová",J604,0)</f>
        <v>0</v>
      </c>
      <c r="BJ604" s="16" t="s">
        <v>14</v>
      </c>
      <c r="BK604" s="198">
        <f>ROUND(I604*H604,2)</f>
        <v>0</v>
      </c>
      <c r="BL604" s="16" t="s">
        <v>127</v>
      </c>
      <c r="BM604" s="197" t="s">
        <v>1503</v>
      </c>
    </row>
    <row r="605" s="2" customFormat="1" ht="44.25" customHeight="1">
      <c r="A605" s="37"/>
      <c r="B605" s="38"/>
      <c r="C605" s="185" t="s">
        <v>1504</v>
      </c>
      <c r="D605" s="185" t="s">
        <v>123</v>
      </c>
      <c r="E605" s="186" t="s">
        <v>1505</v>
      </c>
      <c r="F605" s="187" t="s">
        <v>1506</v>
      </c>
      <c r="G605" s="188" t="s">
        <v>132</v>
      </c>
      <c r="H605" s="189">
        <v>100</v>
      </c>
      <c r="I605" s="190"/>
      <c r="J605" s="191">
        <f>ROUND(I605*H605,2)</f>
        <v>0</v>
      </c>
      <c r="K605" s="192"/>
      <c r="L605" s="43"/>
      <c r="M605" s="193" t="s">
        <v>19</v>
      </c>
      <c r="N605" s="194" t="s">
        <v>41</v>
      </c>
      <c r="O605" s="83"/>
      <c r="P605" s="195">
        <f>O605*H605</f>
        <v>0</v>
      </c>
      <c r="Q605" s="195">
        <v>0</v>
      </c>
      <c r="R605" s="195">
        <f>Q605*H605</f>
        <v>0</v>
      </c>
      <c r="S605" s="195">
        <v>0</v>
      </c>
      <c r="T605" s="196">
        <f>S605*H605</f>
        <v>0</v>
      </c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R605" s="197" t="s">
        <v>127</v>
      </c>
      <c r="AT605" s="197" t="s">
        <v>123</v>
      </c>
      <c r="AU605" s="197" t="s">
        <v>70</v>
      </c>
      <c r="AY605" s="16" t="s">
        <v>128</v>
      </c>
      <c r="BE605" s="198">
        <f>IF(N605="základní",J605,0)</f>
        <v>0</v>
      </c>
      <c r="BF605" s="198">
        <f>IF(N605="snížená",J605,0)</f>
        <v>0</v>
      </c>
      <c r="BG605" s="198">
        <f>IF(N605="zákl. přenesená",J605,0)</f>
        <v>0</v>
      </c>
      <c r="BH605" s="198">
        <f>IF(N605="sníž. přenesená",J605,0)</f>
        <v>0</v>
      </c>
      <c r="BI605" s="198">
        <f>IF(N605="nulová",J605,0)</f>
        <v>0</v>
      </c>
      <c r="BJ605" s="16" t="s">
        <v>14</v>
      </c>
      <c r="BK605" s="198">
        <f>ROUND(I605*H605,2)</f>
        <v>0</v>
      </c>
      <c r="BL605" s="16" t="s">
        <v>127</v>
      </c>
      <c r="BM605" s="197" t="s">
        <v>1507</v>
      </c>
    </row>
    <row r="606" s="2" customFormat="1" ht="37.8" customHeight="1">
      <c r="A606" s="37"/>
      <c r="B606" s="38"/>
      <c r="C606" s="185" t="s">
        <v>1508</v>
      </c>
      <c r="D606" s="185" t="s">
        <v>123</v>
      </c>
      <c r="E606" s="186" t="s">
        <v>1509</v>
      </c>
      <c r="F606" s="187" t="s">
        <v>1510</v>
      </c>
      <c r="G606" s="188" t="s">
        <v>132</v>
      </c>
      <c r="H606" s="189">
        <v>20</v>
      </c>
      <c r="I606" s="190"/>
      <c r="J606" s="191">
        <f>ROUND(I606*H606,2)</f>
        <v>0</v>
      </c>
      <c r="K606" s="192"/>
      <c r="L606" s="43"/>
      <c r="M606" s="193" t="s">
        <v>19</v>
      </c>
      <c r="N606" s="194" t="s">
        <v>41</v>
      </c>
      <c r="O606" s="83"/>
      <c r="P606" s="195">
        <f>O606*H606</f>
        <v>0</v>
      </c>
      <c r="Q606" s="195">
        <v>0</v>
      </c>
      <c r="R606" s="195">
        <f>Q606*H606</f>
        <v>0</v>
      </c>
      <c r="S606" s="195">
        <v>0</v>
      </c>
      <c r="T606" s="196">
        <f>S606*H606</f>
        <v>0</v>
      </c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R606" s="197" t="s">
        <v>127</v>
      </c>
      <c r="AT606" s="197" t="s">
        <v>123</v>
      </c>
      <c r="AU606" s="197" t="s">
        <v>70</v>
      </c>
      <c r="AY606" s="16" t="s">
        <v>128</v>
      </c>
      <c r="BE606" s="198">
        <f>IF(N606="základní",J606,0)</f>
        <v>0</v>
      </c>
      <c r="BF606" s="198">
        <f>IF(N606="snížená",J606,0)</f>
        <v>0</v>
      </c>
      <c r="BG606" s="198">
        <f>IF(N606="zákl. přenesená",J606,0)</f>
        <v>0</v>
      </c>
      <c r="BH606" s="198">
        <f>IF(N606="sníž. přenesená",J606,0)</f>
        <v>0</v>
      </c>
      <c r="BI606" s="198">
        <f>IF(N606="nulová",J606,0)</f>
        <v>0</v>
      </c>
      <c r="BJ606" s="16" t="s">
        <v>14</v>
      </c>
      <c r="BK606" s="198">
        <f>ROUND(I606*H606,2)</f>
        <v>0</v>
      </c>
      <c r="BL606" s="16" t="s">
        <v>127</v>
      </c>
      <c r="BM606" s="197" t="s">
        <v>1511</v>
      </c>
    </row>
    <row r="607" s="2" customFormat="1" ht="44.25" customHeight="1">
      <c r="A607" s="37"/>
      <c r="B607" s="38"/>
      <c r="C607" s="185" t="s">
        <v>1512</v>
      </c>
      <c r="D607" s="185" t="s">
        <v>123</v>
      </c>
      <c r="E607" s="186" t="s">
        <v>1513</v>
      </c>
      <c r="F607" s="187" t="s">
        <v>1514</v>
      </c>
      <c r="G607" s="188" t="s">
        <v>132</v>
      </c>
      <c r="H607" s="189">
        <v>10</v>
      </c>
      <c r="I607" s="190"/>
      <c r="J607" s="191">
        <f>ROUND(I607*H607,2)</f>
        <v>0</v>
      </c>
      <c r="K607" s="192"/>
      <c r="L607" s="43"/>
      <c r="M607" s="193" t="s">
        <v>19</v>
      </c>
      <c r="N607" s="194" t="s">
        <v>41</v>
      </c>
      <c r="O607" s="83"/>
      <c r="P607" s="195">
        <f>O607*H607</f>
        <v>0</v>
      </c>
      <c r="Q607" s="195">
        <v>0</v>
      </c>
      <c r="R607" s="195">
        <f>Q607*H607</f>
        <v>0</v>
      </c>
      <c r="S607" s="195">
        <v>0</v>
      </c>
      <c r="T607" s="196">
        <f>S607*H607</f>
        <v>0</v>
      </c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R607" s="197" t="s">
        <v>127</v>
      </c>
      <c r="AT607" s="197" t="s">
        <v>123</v>
      </c>
      <c r="AU607" s="197" t="s">
        <v>70</v>
      </c>
      <c r="AY607" s="16" t="s">
        <v>128</v>
      </c>
      <c r="BE607" s="198">
        <f>IF(N607="základní",J607,0)</f>
        <v>0</v>
      </c>
      <c r="BF607" s="198">
        <f>IF(N607="snížená",J607,0)</f>
        <v>0</v>
      </c>
      <c r="BG607" s="198">
        <f>IF(N607="zákl. přenesená",J607,0)</f>
        <v>0</v>
      </c>
      <c r="BH607" s="198">
        <f>IF(N607="sníž. přenesená",J607,0)</f>
        <v>0</v>
      </c>
      <c r="BI607" s="198">
        <f>IF(N607="nulová",J607,0)</f>
        <v>0</v>
      </c>
      <c r="BJ607" s="16" t="s">
        <v>14</v>
      </c>
      <c r="BK607" s="198">
        <f>ROUND(I607*H607,2)</f>
        <v>0</v>
      </c>
      <c r="BL607" s="16" t="s">
        <v>127</v>
      </c>
      <c r="BM607" s="197" t="s">
        <v>1515</v>
      </c>
    </row>
    <row r="608" s="2" customFormat="1" ht="44.25" customHeight="1">
      <c r="A608" s="37"/>
      <c r="B608" s="38"/>
      <c r="C608" s="185" t="s">
        <v>1516</v>
      </c>
      <c r="D608" s="185" t="s">
        <v>123</v>
      </c>
      <c r="E608" s="186" t="s">
        <v>1517</v>
      </c>
      <c r="F608" s="187" t="s">
        <v>1518</v>
      </c>
      <c r="G608" s="188" t="s">
        <v>132</v>
      </c>
      <c r="H608" s="189">
        <v>10</v>
      </c>
      <c r="I608" s="190"/>
      <c r="J608" s="191">
        <f>ROUND(I608*H608,2)</f>
        <v>0</v>
      </c>
      <c r="K608" s="192"/>
      <c r="L608" s="43"/>
      <c r="M608" s="193" t="s">
        <v>19</v>
      </c>
      <c r="N608" s="194" t="s">
        <v>41</v>
      </c>
      <c r="O608" s="83"/>
      <c r="P608" s="195">
        <f>O608*H608</f>
        <v>0</v>
      </c>
      <c r="Q608" s="195">
        <v>0</v>
      </c>
      <c r="R608" s="195">
        <f>Q608*H608</f>
        <v>0</v>
      </c>
      <c r="S608" s="195">
        <v>0</v>
      </c>
      <c r="T608" s="196">
        <f>S608*H608</f>
        <v>0</v>
      </c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R608" s="197" t="s">
        <v>127</v>
      </c>
      <c r="AT608" s="197" t="s">
        <v>123</v>
      </c>
      <c r="AU608" s="197" t="s">
        <v>70</v>
      </c>
      <c r="AY608" s="16" t="s">
        <v>128</v>
      </c>
      <c r="BE608" s="198">
        <f>IF(N608="základní",J608,0)</f>
        <v>0</v>
      </c>
      <c r="BF608" s="198">
        <f>IF(N608="snížená",J608,0)</f>
        <v>0</v>
      </c>
      <c r="BG608" s="198">
        <f>IF(N608="zákl. přenesená",J608,0)</f>
        <v>0</v>
      </c>
      <c r="BH608" s="198">
        <f>IF(N608="sníž. přenesená",J608,0)</f>
        <v>0</v>
      </c>
      <c r="BI608" s="198">
        <f>IF(N608="nulová",J608,0)</f>
        <v>0</v>
      </c>
      <c r="BJ608" s="16" t="s">
        <v>14</v>
      </c>
      <c r="BK608" s="198">
        <f>ROUND(I608*H608,2)</f>
        <v>0</v>
      </c>
      <c r="BL608" s="16" t="s">
        <v>127</v>
      </c>
      <c r="BM608" s="197" t="s">
        <v>1519</v>
      </c>
    </row>
    <row r="609" s="2" customFormat="1" ht="44.25" customHeight="1">
      <c r="A609" s="37"/>
      <c r="B609" s="38"/>
      <c r="C609" s="185" t="s">
        <v>1520</v>
      </c>
      <c r="D609" s="185" t="s">
        <v>123</v>
      </c>
      <c r="E609" s="186" t="s">
        <v>1521</v>
      </c>
      <c r="F609" s="187" t="s">
        <v>1522</v>
      </c>
      <c r="G609" s="188" t="s">
        <v>132</v>
      </c>
      <c r="H609" s="189">
        <v>4</v>
      </c>
      <c r="I609" s="190"/>
      <c r="J609" s="191">
        <f>ROUND(I609*H609,2)</f>
        <v>0</v>
      </c>
      <c r="K609" s="192"/>
      <c r="L609" s="43"/>
      <c r="M609" s="193" t="s">
        <v>19</v>
      </c>
      <c r="N609" s="194" t="s">
        <v>41</v>
      </c>
      <c r="O609" s="83"/>
      <c r="P609" s="195">
        <f>O609*H609</f>
        <v>0</v>
      </c>
      <c r="Q609" s="195">
        <v>0</v>
      </c>
      <c r="R609" s="195">
        <f>Q609*H609</f>
        <v>0</v>
      </c>
      <c r="S609" s="195">
        <v>0</v>
      </c>
      <c r="T609" s="196">
        <f>S609*H609</f>
        <v>0</v>
      </c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R609" s="197" t="s">
        <v>127</v>
      </c>
      <c r="AT609" s="197" t="s">
        <v>123</v>
      </c>
      <c r="AU609" s="197" t="s">
        <v>70</v>
      </c>
      <c r="AY609" s="16" t="s">
        <v>128</v>
      </c>
      <c r="BE609" s="198">
        <f>IF(N609="základní",J609,0)</f>
        <v>0</v>
      </c>
      <c r="BF609" s="198">
        <f>IF(N609="snížená",J609,0)</f>
        <v>0</v>
      </c>
      <c r="BG609" s="198">
        <f>IF(N609="zákl. přenesená",J609,0)</f>
        <v>0</v>
      </c>
      <c r="BH609" s="198">
        <f>IF(N609="sníž. přenesená",J609,0)</f>
        <v>0</v>
      </c>
      <c r="BI609" s="198">
        <f>IF(N609="nulová",J609,0)</f>
        <v>0</v>
      </c>
      <c r="BJ609" s="16" t="s">
        <v>14</v>
      </c>
      <c r="BK609" s="198">
        <f>ROUND(I609*H609,2)</f>
        <v>0</v>
      </c>
      <c r="BL609" s="16" t="s">
        <v>127</v>
      </c>
      <c r="BM609" s="197" t="s">
        <v>1523</v>
      </c>
    </row>
    <row r="610" s="2" customFormat="1" ht="37.8" customHeight="1">
      <c r="A610" s="37"/>
      <c r="B610" s="38"/>
      <c r="C610" s="185" t="s">
        <v>1524</v>
      </c>
      <c r="D610" s="185" t="s">
        <v>123</v>
      </c>
      <c r="E610" s="186" t="s">
        <v>1525</v>
      </c>
      <c r="F610" s="187" t="s">
        <v>1526</v>
      </c>
      <c r="G610" s="188" t="s">
        <v>132</v>
      </c>
      <c r="H610" s="189">
        <v>4</v>
      </c>
      <c r="I610" s="190"/>
      <c r="J610" s="191">
        <f>ROUND(I610*H610,2)</f>
        <v>0</v>
      </c>
      <c r="K610" s="192"/>
      <c r="L610" s="43"/>
      <c r="M610" s="193" t="s">
        <v>19</v>
      </c>
      <c r="N610" s="194" t="s">
        <v>41</v>
      </c>
      <c r="O610" s="83"/>
      <c r="P610" s="195">
        <f>O610*H610</f>
        <v>0</v>
      </c>
      <c r="Q610" s="195">
        <v>0</v>
      </c>
      <c r="R610" s="195">
        <f>Q610*H610</f>
        <v>0</v>
      </c>
      <c r="S610" s="195">
        <v>0</v>
      </c>
      <c r="T610" s="196">
        <f>S610*H610</f>
        <v>0</v>
      </c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R610" s="197" t="s">
        <v>127</v>
      </c>
      <c r="AT610" s="197" t="s">
        <v>123</v>
      </c>
      <c r="AU610" s="197" t="s">
        <v>70</v>
      </c>
      <c r="AY610" s="16" t="s">
        <v>128</v>
      </c>
      <c r="BE610" s="198">
        <f>IF(N610="základní",J610,0)</f>
        <v>0</v>
      </c>
      <c r="BF610" s="198">
        <f>IF(N610="snížená",J610,0)</f>
        <v>0</v>
      </c>
      <c r="BG610" s="198">
        <f>IF(N610="zákl. přenesená",J610,0)</f>
        <v>0</v>
      </c>
      <c r="BH610" s="198">
        <f>IF(N610="sníž. přenesená",J610,0)</f>
        <v>0</v>
      </c>
      <c r="BI610" s="198">
        <f>IF(N610="nulová",J610,0)</f>
        <v>0</v>
      </c>
      <c r="BJ610" s="16" t="s">
        <v>14</v>
      </c>
      <c r="BK610" s="198">
        <f>ROUND(I610*H610,2)</f>
        <v>0</v>
      </c>
      <c r="BL610" s="16" t="s">
        <v>127</v>
      </c>
      <c r="BM610" s="197" t="s">
        <v>1527</v>
      </c>
    </row>
    <row r="611" s="2" customFormat="1" ht="44.25" customHeight="1">
      <c r="A611" s="37"/>
      <c r="B611" s="38"/>
      <c r="C611" s="185" t="s">
        <v>1528</v>
      </c>
      <c r="D611" s="185" t="s">
        <v>123</v>
      </c>
      <c r="E611" s="186" t="s">
        <v>1529</v>
      </c>
      <c r="F611" s="187" t="s">
        <v>1530</v>
      </c>
      <c r="G611" s="188" t="s">
        <v>132</v>
      </c>
      <c r="H611" s="189">
        <v>4</v>
      </c>
      <c r="I611" s="190"/>
      <c r="J611" s="191">
        <f>ROUND(I611*H611,2)</f>
        <v>0</v>
      </c>
      <c r="K611" s="192"/>
      <c r="L611" s="43"/>
      <c r="M611" s="193" t="s">
        <v>19</v>
      </c>
      <c r="N611" s="194" t="s">
        <v>41</v>
      </c>
      <c r="O611" s="83"/>
      <c r="P611" s="195">
        <f>O611*H611</f>
        <v>0</v>
      </c>
      <c r="Q611" s="195">
        <v>0</v>
      </c>
      <c r="R611" s="195">
        <f>Q611*H611</f>
        <v>0</v>
      </c>
      <c r="S611" s="195">
        <v>0</v>
      </c>
      <c r="T611" s="196">
        <f>S611*H611</f>
        <v>0</v>
      </c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R611" s="197" t="s">
        <v>127</v>
      </c>
      <c r="AT611" s="197" t="s">
        <v>123</v>
      </c>
      <c r="AU611" s="197" t="s">
        <v>70</v>
      </c>
      <c r="AY611" s="16" t="s">
        <v>128</v>
      </c>
      <c r="BE611" s="198">
        <f>IF(N611="základní",J611,0)</f>
        <v>0</v>
      </c>
      <c r="BF611" s="198">
        <f>IF(N611="snížená",J611,0)</f>
        <v>0</v>
      </c>
      <c r="BG611" s="198">
        <f>IF(N611="zákl. přenesená",J611,0)</f>
        <v>0</v>
      </c>
      <c r="BH611" s="198">
        <f>IF(N611="sníž. přenesená",J611,0)</f>
        <v>0</v>
      </c>
      <c r="BI611" s="198">
        <f>IF(N611="nulová",J611,0)</f>
        <v>0</v>
      </c>
      <c r="BJ611" s="16" t="s">
        <v>14</v>
      </c>
      <c r="BK611" s="198">
        <f>ROUND(I611*H611,2)</f>
        <v>0</v>
      </c>
      <c r="BL611" s="16" t="s">
        <v>127</v>
      </c>
      <c r="BM611" s="197" t="s">
        <v>1531</v>
      </c>
    </row>
    <row r="612" s="2" customFormat="1" ht="37.8" customHeight="1">
      <c r="A612" s="37"/>
      <c r="B612" s="38"/>
      <c r="C612" s="185" t="s">
        <v>1532</v>
      </c>
      <c r="D612" s="185" t="s">
        <v>123</v>
      </c>
      <c r="E612" s="186" t="s">
        <v>1533</v>
      </c>
      <c r="F612" s="187" t="s">
        <v>1534</v>
      </c>
      <c r="G612" s="188" t="s">
        <v>132</v>
      </c>
      <c r="H612" s="189">
        <v>4</v>
      </c>
      <c r="I612" s="190"/>
      <c r="J612" s="191">
        <f>ROUND(I612*H612,2)</f>
        <v>0</v>
      </c>
      <c r="K612" s="192"/>
      <c r="L612" s="43"/>
      <c r="M612" s="193" t="s">
        <v>19</v>
      </c>
      <c r="N612" s="194" t="s">
        <v>41</v>
      </c>
      <c r="O612" s="83"/>
      <c r="P612" s="195">
        <f>O612*H612</f>
        <v>0</v>
      </c>
      <c r="Q612" s="195">
        <v>0</v>
      </c>
      <c r="R612" s="195">
        <f>Q612*H612</f>
        <v>0</v>
      </c>
      <c r="S612" s="195">
        <v>0</v>
      </c>
      <c r="T612" s="196">
        <f>S612*H612</f>
        <v>0</v>
      </c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R612" s="197" t="s">
        <v>127</v>
      </c>
      <c r="AT612" s="197" t="s">
        <v>123</v>
      </c>
      <c r="AU612" s="197" t="s">
        <v>70</v>
      </c>
      <c r="AY612" s="16" t="s">
        <v>128</v>
      </c>
      <c r="BE612" s="198">
        <f>IF(N612="základní",J612,0)</f>
        <v>0</v>
      </c>
      <c r="BF612" s="198">
        <f>IF(N612="snížená",J612,0)</f>
        <v>0</v>
      </c>
      <c r="BG612" s="198">
        <f>IF(N612="zákl. přenesená",J612,0)</f>
        <v>0</v>
      </c>
      <c r="BH612" s="198">
        <f>IF(N612="sníž. přenesená",J612,0)</f>
        <v>0</v>
      </c>
      <c r="BI612" s="198">
        <f>IF(N612="nulová",J612,0)</f>
        <v>0</v>
      </c>
      <c r="BJ612" s="16" t="s">
        <v>14</v>
      </c>
      <c r="BK612" s="198">
        <f>ROUND(I612*H612,2)</f>
        <v>0</v>
      </c>
      <c r="BL612" s="16" t="s">
        <v>127</v>
      </c>
      <c r="BM612" s="197" t="s">
        <v>1535</v>
      </c>
    </row>
    <row r="613" s="2" customFormat="1" ht="16.5" customHeight="1">
      <c r="A613" s="37"/>
      <c r="B613" s="38"/>
      <c r="C613" s="185" t="s">
        <v>1536</v>
      </c>
      <c r="D613" s="185" t="s">
        <v>123</v>
      </c>
      <c r="E613" s="186" t="s">
        <v>1537</v>
      </c>
      <c r="F613" s="187" t="s">
        <v>1538</v>
      </c>
      <c r="G613" s="188" t="s">
        <v>132</v>
      </c>
      <c r="H613" s="189">
        <v>4</v>
      </c>
      <c r="I613" s="190"/>
      <c r="J613" s="191">
        <f>ROUND(I613*H613,2)</f>
        <v>0</v>
      </c>
      <c r="K613" s="192"/>
      <c r="L613" s="43"/>
      <c r="M613" s="193" t="s">
        <v>19</v>
      </c>
      <c r="N613" s="194" t="s">
        <v>41</v>
      </c>
      <c r="O613" s="83"/>
      <c r="P613" s="195">
        <f>O613*H613</f>
        <v>0</v>
      </c>
      <c r="Q613" s="195">
        <v>0</v>
      </c>
      <c r="R613" s="195">
        <f>Q613*H613</f>
        <v>0</v>
      </c>
      <c r="S613" s="195">
        <v>0</v>
      </c>
      <c r="T613" s="196">
        <f>S613*H613</f>
        <v>0</v>
      </c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R613" s="197" t="s">
        <v>127</v>
      </c>
      <c r="AT613" s="197" t="s">
        <v>123</v>
      </c>
      <c r="AU613" s="197" t="s">
        <v>70</v>
      </c>
      <c r="AY613" s="16" t="s">
        <v>128</v>
      </c>
      <c r="BE613" s="198">
        <f>IF(N613="základní",J613,0)</f>
        <v>0</v>
      </c>
      <c r="BF613" s="198">
        <f>IF(N613="snížená",J613,0)</f>
        <v>0</v>
      </c>
      <c r="BG613" s="198">
        <f>IF(N613="zákl. přenesená",J613,0)</f>
        <v>0</v>
      </c>
      <c r="BH613" s="198">
        <f>IF(N613="sníž. přenesená",J613,0)</f>
        <v>0</v>
      </c>
      <c r="BI613" s="198">
        <f>IF(N613="nulová",J613,0)</f>
        <v>0</v>
      </c>
      <c r="BJ613" s="16" t="s">
        <v>14</v>
      </c>
      <c r="BK613" s="198">
        <f>ROUND(I613*H613,2)</f>
        <v>0</v>
      </c>
      <c r="BL613" s="16" t="s">
        <v>127</v>
      </c>
      <c r="BM613" s="197" t="s">
        <v>1539</v>
      </c>
    </row>
    <row r="614" s="2" customFormat="1" ht="49.05" customHeight="1">
      <c r="A614" s="37"/>
      <c r="B614" s="38"/>
      <c r="C614" s="185" t="s">
        <v>1540</v>
      </c>
      <c r="D614" s="185" t="s">
        <v>123</v>
      </c>
      <c r="E614" s="186" t="s">
        <v>1541</v>
      </c>
      <c r="F614" s="187" t="s">
        <v>1542</v>
      </c>
      <c r="G614" s="188" t="s">
        <v>426</v>
      </c>
      <c r="H614" s="189">
        <v>100</v>
      </c>
      <c r="I614" s="190"/>
      <c r="J614" s="191">
        <f>ROUND(I614*H614,2)</f>
        <v>0</v>
      </c>
      <c r="K614" s="192"/>
      <c r="L614" s="43"/>
      <c r="M614" s="193" t="s">
        <v>19</v>
      </c>
      <c r="N614" s="194" t="s">
        <v>41</v>
      </c>
      <c r="O614" s="83"/>
      <c r="P614" s="195">
        <f>O614*H614</f>
        <v>0</v>
      </c>
      <c r="Q614" s="195">
        <v>0</v>
      </c>
      <c r="R614" s="195">
        <f>Q614*H614</f>
        <v>0</v>
      </c>
      <c r="S614" s="195">
        <v>0</v>
      </c>
      <c r="T614" s="196">
        <f>S614*H614</f>
        <v>0</v>
      </c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R614" s="197" t="s">
        <v>127</v>
      </c>
      <c r="AT614" s="197" t="s">
        <v>123</v>
      </c>
      <c r="AU614" s="197" t="s">
        <v>70</v>
      </c>
      <c r="AY614" s="16" t="s">
        <v>128</v>
      </c>
      <c r="BE614" s="198">
        <f>IF(N614="základní",J614,0)</f>
        <v>0</v>
      </c>
      <c r="BF614" s="198">
        <f>IF(N614="snížená",J614,0)</f>
        <v>0</v>
      </c>
      <c r="BG614" s="198">
        <f>IF(N614="zákl. přenesená",J614,0)</f>
        <v>0</v>
      </c>
      <c r="BH614" s="198">
        <f>IF(N614="sníž. přenesená",J614,0)</f>
        <v>0</v>
      </c>
      <c r="BI614" s="198">
        <f>IF(N614="nulová",J614,0)</f>
        <v>0</v>
      </c>
      <c r="BJ614" s="16" t="s">
        <v>14</v>
      </c>
      <c r="BK614" s="198">
        <f>ROUND(I614*H614,2)</f>
        <v>0</v>
      </c>
      <c r="BL614" s="16" t="s">
        <v>127</v>
      </c>
      <c r="BM614" s="197" t="s">
        <v>1543</v>
      </c>
    </row>
    <row r="615" s="2" customFormat="1">
      <c r="A615" s="37"/>
      <c r="B615" s="38"/>
      <c r="C615" s="39"/>
      <c r="D615" s="199" t="s">
        <v>157</v>
      </c>
      <c r="E615" s="39"/>
      <c r="F615" s="200" t="s">
        <v>428</v>
      </c>
      <c r="G615" s="39"/>
      <c r="H615" s="39"/>
      <c r="I615" s="201"/>
      <c r="J615" s="39"/>
      <c r="K615" s="39"/>
      <c r="L615" s="43"/>
      <c r="M615" s="202"/>
      <c r="N615" s="203"/>
      <c r="O615" s="83"/>
      <c r="P615" s="83"/>
      <c r="Q615" s="83"/>
      <c r="R615" s="83"/>
      <c r="S615" s="83"/>
      <c r="T615" s="84"/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T615" s="16" t="s">
        <v>157</v>
      </c>
      <c r="AU615" s="16" t="s">
        <v>70</v>
      </c>
    </row>
    <row r="616" s="2" customFormat="1" ht="49.05" customHeight="1">
      <c r="A616" s="37"/>
      <c r="B616" s="38"/>
      <c r="C616" s="185" t="s">
        <v>1544</v>
      </c>
      <c r="D616" s="185" t="s">
        <v>123</v>
      </c>
      <c r="E616" s="186" t="s">
        <v>1545</v>
      </c>
      <c r="F616" s="187" t="s">
        <v>1546</v>
      </c>
      <c r="G616" s="188" t="s">
        <v>426</v>
      </c>
      <c r="H616" s="189">
        <v>100</v>
      </c>
      <c r="I616" s="190"/>
      <c r="J616" s="191">
        <f>ROUND(I616*H616,2)</f>
        <v>0</v>
      </c>
      <c r="K616" s="192"/>
      <c r="L616" s="43"/>
      <c r="M616" s="193" t="s">
        <v>19</v>
      </c>
      <c r="N616" s="194" t="s">
        <v>41</v>
      </c>
      <c r="O616" s="83"/>
      <c r="P616" s="195">
        <f>O616*H616</f>
        <v>0</v>
      </c>
      <c r="Q616" s="195">
        <v>0</v>
      </c>
      <c r="R616" s="195">
        <f>Q616*H616</f>
        <v>0</v>
      </c>
      <c r="S616" s="195">
        <v>0</v>
      </c>
      <c r="T616" s="196">
        <f>S616*H616</f>
        <v>0</v>
      </c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R616" s="197" t="s">
        <v>127</v>
      </c>
      <c r="AT616" s="197" t="s">
        <v>123</v>
      </c>
      <c r="AU616" s="197" t="s">
        <v>70</v>
      </c>
      <c r="AY616" s="16" t="s">
        <v>128</v>
      </c>
      <c r="BE616" s="198">
        <f>IF(N616="základní",J616,0)</f>
        <v>0</v>
      </c>
      <c r="BF616" s="198">
        <f>IF(N616="snížená",J616,0)</f>
        <v>0</v>
      </c>
      <c r="BG616" s="198">
        <f>IF(N616="zákl. přenesená",J616,0)</f>
        <v>0</v>
      </c>
      <c r="BH616" s="198">
        <f>IF(N616="sníž. přenesená",J616,0)</f>
        <v>0</v>
      </c>
      <c r="BI616" s="198">
        <f>IF(N616="nulová",J616,0)</f>
        <v>0</v>
      </c>
      <c r="BJ616" s="16" t="s">
        <v>14</v>
      </c>
      <c r="BK616" s="198">
        <f>ROUND(I616*H616,2)</f>
        <v>0</v>
      </c>
      <c r="BL616" s="16" t="s">
        <v>127</v>
      </c>
      <c r="BM616" s="197" t="s">
        <v>1547</v>
      </c>
    </row>
    <row r="617" s="2" customFormat="1">
      <c r="A617" s="37"/>
      <c r="B617" s="38"/>
      <c r="C617" s="39"/>
      <c r="D617" s="199" t="s">
        <v>157</v>
      </c>
      <c r="E617" s="39"/>
      <c r="F617" s="200" t="s">
        <v>428</v>
      </c>
      <c r="G617" s="39"/>
      <c r="H617" s="39"/>
      <c r="I617" s="201"/>
      <c r="J617" s="39"/>
      <c r="K617" s="39"/>
      <c r="L617" s="43"/>
      <c r="M617" s="202"/>
      <c r="N617" s="203"/>
      <c r="O617" s="83"/>
      <c r="P617" s="83"/>
      <c r="Q617" s="83"/>
      <c r="R617" s="83"/>
      <c r="S617" s="83"/>
      <c r="T617" s="84"/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T617" s="16" t="s">
        <v>157</v>
      </c>
      <c r="AU617" s="16" t="s">
        <v>70</v>
      </c>
    </row>
    <row r="618" s="2" customFormat="1" ht="49.05" customHeight="1">
      <c r="A618" s="37"/>
      <c r="B618" s="38"/>
      <c r="C618" s="185" t="s">
        <v>1548</v>
      </c>
      <c r="D618" s="185" t="s">
        <v>123</v>
      </c>
      <c r="E618" s="186" t="s">
        <v>1549</v>
      </c>
      <c r="F618" s="187" t="s">
        <v>1550</v>
      </c>
      <c r="G618" s="188" t="s">
        <v>426</v>
      </c>
      <c r="H618" s="189">
        <v>100</v>
      </c>
      <c r="I618" s="190"/>
      <c r="J618" s="191">
        <f>ROUND(I618*H618,2)</f>
        <v>0</v>
      </c>
      <c r="K618" s="192"/>
      <c r="L618" s="43"/>
      <c r="M618" s="193" t="s">
        <v>19</v>
      </c>
      <c r="N618" s="194" t="s">
        <v>41</v>
      </c>
      <c r="O618" s="83"/>
      <c r="P618" s="195">
        <f>O618*H618</f>
        <v>0</v>
      </c>
      <c r="Q618" s="195">
        <v>0</v>
      </c>
      <c r="R618" s="195">
        <f>Q618*H618</f>
        <v>0</v>
      </c>
      <c r="S618" s="195">
        <v>0</v>
      </c>
      <c r="T618" s="196">
        <f>S618*H618</f>
        <v>0</v>
      </c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R618" s="197" t="s">
        <v>127</v>
      </c>
      <c r="AT618" s="197" t="s">
        <v>123</v>
      </c>
      <c r="AU618" s="197" t="s">
        <v>70</v>
      </c>
      <c r="AY618" s="16" t="s">
        <v>128</v>
      </c>
      <c r="BE618" s="198">
        <f>IF(N618="základní",J618,0)</f>
        <v>0</v>
      </c>
      <c r="BF618" s="198">
        <f>IF(N618="snížená",J618,0)</f>
        <v>0</v>
      </c>
      <c r="BG618" s="198">
        <f>IF(N618="zákl. přenesená",J618,0)</f>
        <v>0</v>
      </c>
      <c r="BH618" s="198">
        <f>IF(N618="sníž. přenesená",J618,0)</f>
        <v>0</v>
      </c>
      <c r="BI618" s="198">
        <f>IF(N618="nulová",J618,0)</f>
        <v>0</v>
      </c>
      <c r="BJ618" s="16" t="s">
        <v>14</v>
      </c>
      <c r="BK618" s="198">
        <f>ROUND(I618*H618,2)</f>
        <v>0</v>
      </c>
      <c r="BL618" s="16" t="s">
        <v>127</v>
      </c>
      <c r="BM618" s="197" t="s">
        <v>1551</v>
      </c>
    </row>
    <row r="619" s="2" customFormat="1">
      <c r="A619" s="37"/>
      <c r="B619" s="38"/>
      <c r="C619" s="39"/>
      <c r="D619" s="199" t="s">
        <v>157</v>
      </c>
      <c r="E619" s="39"/>
      <c r="F619" s="200" t="s">
        <v>428</v>
      </c>
      <c r="G619" s="39"/>
      <c r="H619" s="39"/>
      <c r="I619" s="201"/>
      <c r="J619" s="39"/>
      <c r="K619" s="39"/>
      <c r="L619" s="43"/>
      <c r="M619" s="202"/>
      <c r="N619" s="203"/>
      <c r="O619" s="83"/>
      <c r="P619" s="83"/>
      <c r="Q619" s="83"/>
      <c r="R619" s="83"/>
      <c r="S619" s="83"/>
      <c r="T619" s="84"/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T619" s="16" t="s">
        <v>157</v>
      </c>
      <c r="AU619" s="16" t="s">
        <v>70</v>
      </c>
    </row>
    <row r="620" s="2" customFormat="1" ht="49.05" customHeight="1">
      <c r="A620" s="37"/>
      <c r="B620" s="38"/>
      <c r="C620" s="185" t="s">
        <v>1552</v>
      </c>
      <c r="D620" s="185" t="s">
        <v>123</v>
      </c>
      <c r="E620" s="186" t="s">
        <v>1553</v>
      </c>
      <c r="F620" s="187" t="s">
        <v>1554</v>
      </c>
      <c r="G620" s="188" t="s">
        <v>426</v>
      </c>
      <c r="H620" s="189">
        <v>100</v>
      </c>
      <c r="I620" s="190"/>
      <c r="J620" s="191">
        <f>ROUND(I620*H620,2)</f>
        <v>0</v>
      </c>
      <c r="K620" s="192"/>
      <c r="L620" s="43"/>
      <c r="M620" s="193" t="s">
        <v>19</v>
      </c>
      <c r="N620" s="194" t="s">
        <v>41</v>
      </c>
      <c r="O620" s="83"/>
      <c r="P620" s="195">
        <f>O620*H620</f>
        <v>0</v>
      </c>
      <c r="Q620" s="195">
        <v>0</v>
      </c>
      <c r="R620" s="195">
        <f>Q620*H620</f>
        <v>0</v>
      </c>
      <c r="S620" s="195">
        <v>0</v>
      </c>
      <c r="T620" s="196">
        <f>S620*H620</f>
        <v>0</v>
      </c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R620" s="197" t="s">
        <v>127</v>
      </c>
      <c r="AT620" s="197" t="s">
        <v>123</v>
      </c>
      <c r="AU620" s="197" t="s">
        <v>70</v>
      </c>
      <c r="AY620" s="16" t="s">
        <v>128</v>
      </c>
      <c r="BE620" s="198">
        <f>IF(N620="základní",J620,0)</f>
        <v>0</v>
      </c>
      <c r="BF620" s="198">
        <f>IF(N620="snížená",J620,0)</f>
        <v>0</v>
      </c>
      <c r="BG620" s="198">
        <f>IF(N620="zákl. přenesená",J620,0)</f>
        <v>0</v>
      </c>
      <c r="BH620" s="198">
        <f>IF(N620="sníž. přenesená",J620,0)</f>
        <v>0</v>
      </c>
      <c r="BI620" s="198">
        <f>IF(N620="nulová",J620,0)</f>
        <v>0</v>
      </c>
      <c r="BJ620" s="16" t="s">
        <v>14</v>
      </c>
      <c r="BK620" s="198">
        <f>ROUND(I620*H620,2)</f>
        <v>0</v>
      </c>
      <c r="BL620" s="16" t="s">
        <v>127</v>
      </c>
      <c r="BM620" s="197" t="s">
        <v>1555</v>
      </c>
    </row>
    <row r="621" s="2" customFormat="1">
      <c r="A621" s="37"/>
      <c r="B621" s="38"/>
      <c r="C621" s="39"/>
      <c r="D621" s="199" t="s">
        <v>157</v>
      </c>
      <c r="E621" s="39"/>
      <c r="F621" s="200" t="s">
        <v>437</v>
      </c>
      <c r="G621" s="39"/>
      <c r="H621" s="39"/>
      <c r="I621" s="201"/>
      <c r="J621" s="39"/>
      <c r="K621" s="39"/>
      <c r="L621" s="43"/>
      <c r="M621" s="202"/>
      <c r="N621" s="203"/>
      <c r="O621" s="83"/>
      <c r="P621" s="83"/>
      <c r="Q621" s="83"/>
      <c r="R621" s="83"/>
      <c r="S621" s="83"/>
      <c r="T621" s="84"/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T621" s="16" t="s">
        <v>157</v>
      </c>
      <c r="AU621" s="16" t="s">
        <v>70</v>
      </c>
    </row>
    <row r="622" s="2" customFormat="1" ht="49.05" customHeight="1">
      <c r="A622" s="37"/>
      <c r="B622" s="38"/>
      <c r="C622" s="185" t="s">
        <v>1556</v>
      </c>
      <c r="D622" s="185" t="s">
        <v>123</v>
      </c>
      <c r="E622" s="186" t="s">
        <v>1557</v>
      </c>
      <c r="F622" s="187" t="s">
        <v>1558</v>
      </c>
      <c r="G622" s="188" t="s">
        <v>426</v>
      </c>
      <c r="H622" s="189">
        <v>100</v>
      </c>
      <c r="I622" s="190"/>
      <c r="J622" s="191">
        <f>ROUND(I622*H622,2)</f>
        <v>0</v>
      </c>
      <c r="K622" s="192"/>
      <c r="L622" s="43"/>
      <c r="M622" s="193" t="s">
        <v>19</v>
      </c>
      <c r="N622" s="194" t="s">
        <v>41</v>
      </c>
      <c r="O622" s="83"/>
      <c r="P622" s="195">
        <f>O622*H622</f>
        <v>0</v>
      </c>
      <c r="Q622" s="195">
        <v>0</v>
      </c>
      <c r="R622" s="195">
        <f>Q622*H622</f>
        <v>0</v>
      </c>
      <c r="S622" s="195">
        <v>0</v>
      </c>
      <c r="T622" s="196">
        <f>S622*H622</f>
        <v>0</v>
      </c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R622" s="197" t="s">
        <v>127</v>
      </c>
      <c r="AT622" s="197" t="s">
        <v>123</v>
      </c>
      <c r="AU622" s="197" t="s">
        <v>70</v>
      </c>
      <c r="AY622" s="16" t="s">
        <v>128</v>
      </c>
      <c r="BE622" s="198">
        <f>IF(N622="základní",J622,0)</f>
        <v>0</v>
      </c>
      <c r="BF622" s="198">
        <f>IF(N622="snížená",J622,0)</f>
        <v>0</v>
      </c>
      <c r="BG622" s="198">
        <f>IF(N622="zákl. přenesená",J622,0)</f>
        <v>0</v>
      </c>
      <c r="BH622" s="198">
        <f>IF(N622="sníž. přenesená",J622,0)</f>
        <v>0</v>
      </c>
      <c r="BI622" s="198">
        <f>IF(N622="nulová",J622,0)</f>
        <v>0</v>
      </c>
      <c r="BJ622" s="16" t="s">
        <v>14</v>
      </c>
      <c r="BK622" s="198">
        <f>ROUND(I622*H622,2)</f>
        <v>0</v>
      </c>
      <c r="BL622" s="16" t="s">
        <v>127</v>
      </c>
      <c r="BM622" s="197" t="s">
        <v>1559</v>
      </c>
    </row>
    <row r="623" s="2" customFormat="1">
      <c r="A623" s="37"/>
      <c r="B623" s="38"/>
      <c r="C623" s="39"/>
      <c r="D623" s="199" t="s">
        <v>157</v>
      </c>
      <c r="E623" s="39"/>
      <c r="F623" s="200" t="s">
        <v>437</v>
      </c>
      <c r="G623" s="39"/>
      <c r="H623" s="39"/>
      <c r="I623" s="201"/>
      <c r="J623" s="39"/>
      <c r="K623" s="39"/>
      <c r="L623" s="43"/>
      <c r="M623" s="202"/>
      <c r="N623" s="203"/>
      <c r="O623" s="83"/>
      <c r="P623" s="83"/>
      <c r="Q623" s="83"/>
      <c r="R623" s="83"/>
      <c r="S623" s="83"/>
      <c r="T623" s="84"/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T623" s="16" t="s">
        <v>157</v>
      </c>
      <c r="AU623" s="16" t="s">
        <v>70</v>
      </c>
    </row>
    <row r="624" s="2" customFormat="1" ht="49.05" customHeight="1">
      <c r="A624" s="37"/>
      <c r="B624" s="38"/>
      <c r="C624" s="185" t="s">
        <v>1560</v>
      </c>
      <c r="D624" s="185" t="s">
        <v>123</v>
      </c>
      <c r="E624" s="186" t="s">
        <v>1561</v>
      </c>
      <c r="F624" s="187" t="s">
        <v>1562</v>
      </c>
      <c r="G624" s="188" t="s">
        <v>426</v>
      </c>
      <c r="H624" s="189">
        <v>100</v>
      </c>
      <c r="I624" s="190"/>
      <c r="J624" s="191">
        <f>ROUND(I624*H624,2)</f>
        <v>0</v>
      </c>
      <c r="K624" s="192"/>
      <c r="L624" s="43"/>
      <c r="M624" s="193" t="s">
        <v>19</v>
      </c>
      <c r="N624" s="194" t="s">
        <v>41</v>
      </c>
      <c r="O624" s="83"/>
      <c r="P624" s="195">
        <f>O624*H624</f>
        <v>0</v>
      </c>
      <c r="Q624" s="195">
        <v>0</v>
      </c>
      <c r="R624" s="195">
        <f>Q624*H624</f>
        <v>0</v>
      </c>
      <c r="S624" s="195">
        <v>0</v>
      </c>
      <c r="T624" s="196">
        <f>S624*H624</f>
        <v>0</v>
      </c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R624" s="197" t="s">
        <v>127</v>
      </c>
      <c r="AT624" s="197" t="s">
        <v>123</v>
      </c>
      <c r="AU624" s="197" t="s">
        <v>70</v>
      </c>
      <c r="AY624" s="16" t="s">
        <v>128</v>
      </c>
      <c r="BE624" s="198">
        <f>IF(N624="základní",J624,0)</f>
        <v>0</v>
      </c>
      <c r="BF624" s="198">
        <f>IF(N624="snížená",J624,0)</f>
        <v>0</v>
      </c>
      <c r="BG624" s="198">
        <f>IF(N624="zákl. přenesená",J624,0)</f>
        <v>0</v>
      </c>
      <c r="BH624" s="198">
        <f>IF(N624="sníž. přenesená",J624,0)</f>
        <v>0</v>
      </c>
      <c r="BI624" s="198">
        <f>IF(N624="nulová",J624,0)</f>
        <v>0</v>
      </c>
      <c r="BJ624" s="16" t="s">
        <v>14</v>
      </c>
      <c r="BK624" s="198">
        <f>ROUND(I624*H624,2)</f>
        <v>0</v>
      </c>
      <c r="BL624" s="16" t="s">
        <v>127</v>
      </c>
      <c r="BM624" s="197" t="s">
        <v>1563</v>
      </c>
    </row>
    <row r="625" s="2" customFormat="1">
      <c r="A625" s="37"/>
      <c r="B625" s="38"/>
      <c r="C625" s="39"/>
      <c r="D625" s="199" t="s">
        <v>157</v>
      </c>
      <c r="E625" s="39"/>
      <c r="F625" s="200" t="s">
        <v>437</v>
      </c>
      <c r="G625" s="39"/>
      <c r="H625" s="39"/>
      <c r="I625" s="201"/>
      <c r="J625" s="39"/>
      <c r="K625" s="39"/>
      <c r="L625" s="43"/>
      <c r="M625" s="202"/>
      <c r="N625" s="203"/>
      <c r="O625" s="83"/>
      <c r="P625" s="83"/>
      <c r="Q625" s="83"/>
      <c r="R625" s="83"/>
      <c r="S625" s="83"/>
      <c r="T625" s="84"/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T625" s="16" t="s">
        <v>157</v>
      </c>
      <c r="AU625" s="16" t="s">
        <v>70</v>
      </c>
    </row>
    <row r="626" s="2" customFormat="1" ht="37.8" customHeight="1">
      <c r="A626" s="37"/>
      <c r="B626" s="38"/>
      <c r="C626" s="185" t="s">
        <v>1564</v>
      </c>
      <c r="D626" s="185" t="s">
        <v>123</v>
      </c>
      <c r="E626" s="186" t="s">
        <v>1565</v>
      </c>
      <c r="F626" s="187" t="s">
        <v>1566</v>
      </c>
      <c r="G626" s="188" t="s">
        <v>219</v>
      </c>
      <c r="H626" s="189">
        <v>1</v>
      </c>
      <c r="I626" s="190"/>
      <c r="J626" s="191">
        <f>ROUND(I626*H626,2)</f>
        <v>0</v>
      </c>
      <c r="K626" s="192"/>
      <c r="L626" s="43"/>
      <c r="M626" s="193" t="s">
        <v>19</v>
      </c>
      <c r="N626" s="194" t="s">
        <v>41</v>
      </c>
      <c r="O626" s="83"/>
      <c r="P626" s="195">
        <f>O626*H626</f>
        <v>0</v>
      </c>
      <c r="Q626" s="195">
        <v>0</v>
      </c>
      <c r="R626" s="195">
        <f>Q626*H626</f>
        <v>0</v>
      </c>
      <c r="S626" s="195">
        <v>0</v>
      </c>
      <c r="T626" s="196">
        <f>S626*H626</f>
        <v>0</v>
      </c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R626" s="197" t="s">
        <v>127</v>
      </c>
      <c r="AT626" s="197" t="s">
        <v>123</v>
      </c>
      <c r="AU626" s="197" t="s">
        <v>70</v>
      </c>
      <c r="AY626" s="16" t="s">
        <v>128</v>
      </c>
      <c r="BE626" s="198">
        <f>IF(N626="základní",J626,0)</f>
        <v>0</v>
      </c>
      <c r="BF626" s="198">
        <f>IF(N626="snížená",J626,0)</f>
        <v>0</v>
      </c>
      <c r="BG626" s="198">
        <f>IF(N626="zákl. přenesená",J626,0)</f>
        <v>0</v>
      </c>
      <c r="BH626" s="198">
        <f>IF(N626="sníž. přenesená",J626,0)</f>
        <v>0</v>
      </c>
      <c r="BI626" s="198">
        <f>IF(N626="nulová",J626,0)</f>
        <v>0</v>
      </c>
      <c r="BJ626" s="16" t="s">
        <v>14</v>
      </c>
      <c r="BK626" s="198">
        <f>ROUND(I626*H626,2)</f>
        <v>0</v>
      </c>
      <c r="BL626" s="16" t="s">
        <v>127</v>
      </c>
      <c r="BM626" s="197" t="s">
        <v>1567</v>
      </c>
    </row>
    <row r="627" s="2" customFormat="1">
      <c r="A627" s="37"/>
      <c r="B627" s="38"/>
      <c r="C627" s="39"/>
      <c r="D627" s="199" t="s">
        <v>157</v>
      </c>
      <c r="E627" s="39"/>
      <c r="F627" s="200" t="s">
        <v>446</v>
      </c>
      <c r="G627" s="39"/>
      <c r="H627" s="39"/>
      <c r="I627" s="201"/>
      <c r="J627" s="39"/>
      <c r="K627" s="39"/>
      <c r="L627" s="43"/>
      <c r="M627" s="202"/>
      <c r="N627" s="203"/>
      <c r="O627" s="83"/>
      <c r="P627" s="83"/>
      <c r="Q627" s="83"/>
      <c r="R627" s="83"/>
      <c r="S627" s="83"/>
      <c r="T627" s="84"/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T627" s="16" t="s">
        <v>157</v>
      </c>
      <c r="AU627" s="16" t="s">
        <v>70</v>
      </c>
    </row>
    <row r="628" s="2" customFormat="1" ht="37.8" customHeight="1">
      <c r="A628" s="37"/>
      <c r="B628" s="38"/>
      <c r="C628" s="185" t="s">
        <v>1568</v>
      </c>
      <c r="D628" s="185" t="s">
        <v>123</v>
      </c>
      <c r="E628" s="186" t="s">
        <v>1569</v>
      </c>
      <c r="F628" s="187" t="s">
        <v>1570</v>
      </c>
      <c r="G628" s="188" t="s">
        <v>219</v>
      </c>
      <c r="H628" s="189">
        <v>1</v>
      </c>
      <c r="I628" s="190"/>
      <c r="J628" s="191">
        <f>ROUND(I628*H628,2)</f>
        <v>0</v>
      </c>
      <c r="K628" s="192"/>
      <c r="L628" s="43"/>
      <c r="M628" s="193" t="s">
        <v>19</v>
      </c>
      <c r="N628" s="194" t="s">
        <v>41</v>
      </c>
      <c r="O628" s="83"/>
      <c r="P628" s="195">
        <f>O628*H628</f>
        <v>0</v>
      </c>
      <c r="Q628" s="195">
        <v>0</v>
      </c>
      <c r="R628" s="195">
        <f>Q628*H628</f>
        <v>0</v>
      </c>
      <c r="S628" s="195">
        <v>0</v>
      </c>
      <c r="T628" s="196">
        <f>S628*H628</f>
        <v>0</v>
      </c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R628" s="197" t="s">
        <v>127</v>
      </c>
      <c r="AT628" s="197" t="s">
        <v>123</v>
      </c>
      <c r="AU628" s="197" t="s">
        <v>70</v>
      </c>
      <c r="AY628" s="16" t="s">
        <v>128</v>
      </c>
      <c r="BE628" s="198">
        <f>IF(N628="základní",J628,0)</f>
        <v>0</v>
      </c>
      <c r="BF628" s="198">
        <f>IF(N628="snížená",J628,0)</f>
        <v>0</v>
      </c>
      <c r="BG628" s="198">
        <f>IF(N628="zákl. přenesená",J628,0)</f>
        <v>0</v>
      </c>
      <c r="BH628" s="198">
        <f>IF(N628="sníž. přenesená",J628,0)</f>
        <v>0</v>
      </c>
      <c r="BI628" s="198">
        <f>IF(N628="nulová",J628,0)</f>
        <v>0</v>
      </c>
      <c r="BJ628" s="16" t="s">
        <v>14</v>
      </c>
      <c r="BK628" s="198">
        <f>ROUND(I628*H628,2)</f>
        <v>0</v>
      </c>
      <c r="BL628" s="16" t="s">
        <v>127</v>
      </c>
      <c r="BM628" s="197" t="s">
        <v>1571</v>
      </c>
    </row>
    <row r="629" s="2" customFormat="1">
      <c r="A629" s="37"/>
      <c r="B629" s="38"/>
      <c r="C629" s="39"/>
      <c r="D629" s="199" t="s">
        <v>157</v>
      </c>
      <c r="E629" s="39"/>
      <c r="F629" s="200" t="s">
        <v>446</v>
      </c>
      <c r="G629" s="39"/>
      <c r="H629" s="39"/>
      <c r="I629" s="201"/>
      <c r="J629" s="39"/>
      <c r="K629" s="39"/>
      <c r="L629" s="43"/>
      <c r="M629" s="202"/>
      <c r="N629" s="203"/>
      <c r="O629" s="83"/>
      <c r="P629" s="83"/>
      <c r="Q629" s="83"/>
      <c r="R629" s="83"/>
      <c r="S629" s="83"/>
      <c r="T629" s="84"/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T629" s="16" t="s">
        <v>157</v>
      </c>
      <c r="AU629" s="16" t="s">
        <v>70</v>
      </c>
    </row>
    <row r="630" s="2" customFormat="1" ht="66.75" customHeight="1">
      <c r="A630" s="37"/>
      <c r="B630" s="38"/>
      <c r="C630" s="185" t="s">
        <v>1572</v>
      </c>
      <c r="D630" s="185" t="s">
        <v>123</v>
      </c>
      <c r="E630" s="186" t="s">
        <v>1573</v>
      </c>
      <c r="F630" s="187" t="s">
        <v>1574</v>
      </c>
      <c r="G630" s="188" t="s">
        <v>219</v>
      </c>
      <c r="H630" s="189">
        <v>1</v>
      </c>
      <c r="I630" s="190"/>
      <c r="J630" s="191">
        <f>ROUND(I630*H630,2)</f>
        <v>0</v>
      </c>
      <c r="K630" s="192"/>
      <c r="L630" s="43"/>
      <c r="M630" s="193" t="s">
        <v>19</v>
      </c>
      <c r="N630" s="194" t="s">
        <v>41</v>
      </c>
      <c r="O630" s="83"/>
      <c r="P630" s="195">
        <f>O630*H630</f>
        <v>0</v>
      </c>
      <c r="Q630" s="195">
        <v>0</v>
      </c>
      <c r="R630" s="195">
        <f>Q630*H630</f>
        <v>0</v>
      </c>
      <c r="S630" s="195">
        <v>0</v>
      </c>
      <c r="T630" s="196">
        <f>S630*H630</f>
        <v>0</v>
      </c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R630" s="197" t="s">
        <v>127</v>
      </c>
      <c r="AT630" s="197" t="s">
        <v>123</v>
      </c>
      <c r="AU630" s="197" t="s">
        <v>70</v>
      </c>
      <c r="AY630" s="16" t="s">
        <v>128</v>
      </c>
      <c r="BE630" s="198">
        <f>IF(N630="základní",J630,0)</f>
        <v>0</v>
      </c>
      <c r="BF630" s="198">
        <f>IF(N630="snížená",J630,0)</f>
        <v>0</v>
      </c>
      <c r="BG630" s="198">
        <f>IF(N630="zákl. přenesená",J630,0)</f>
        <v>0</v>
      </c>
      <c r="BH630" s="198">
        <f>IF(N630="sníž. přenesená",J630,0)</f>
        <v>0</v>
      </c>
      <c r="BI630" s="198">
        <f>IF(N630="nulová",J630,0)</f>
        <v>0</v>
      </c>
      <c r="BJ630" s="16" t="s">
        <v>14</v>
      </c>
      <c r="BK630" s="198">
        <f>ROUND(I630*H630,2)</f>
        <v>0</v>
      </c>
      <c r="BL630" s="16" t="s">
        <v>127</v>
      </c>
      <c r="BM630" s="197" t="s">
        <v>1575</v>
      </c>
    </row>
    <row r="631" s="2" customFormat="1">
      <c r="A631" s="37"/>
      <c r="B631" s="38"/>
      <c r="C631" s="39"/>
      <c r="D631" s="199" t="s">
        <v>157</v>
      </c>
      <c r="E631" s="39"/>
      <c r="F631" s="200" t="s">
        <v>446</v>
      </c>
      <c r="G631" s="39"/>
      <c r="H631" s="39"/>
      <c r="I631" s="201"/>
      <c r="J631" s="39"/>
      <c r="K631" s="39"/>
      <c r="L631" s="43"/>
      <c r="M631" s="202"/>
      <c r="N631" s="203"/>
      <c r="O631" s="83"/>
      <c r="P631" s="83"/>
      <c r="Q631" s="83"/>
      <c r="R631" s="83"/>
      <c r="S631" s="83"/>
      <c r="T631" s="84"/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T631" s="16" t="s">
        <v>157</v>
      </c>
      <c r="AU631" s="16" t="s">
        <v>70</v>
      </c>
    </row>
    <row r="632" s="2" customFormat="1" ht="62.7" customHeight="1">
      <c r="A632" s="37"/>
      <c r="B632" s="38"/>
      <c r="C632" s="185" t="s">
        <v>1576</v>
      </c>
      <c r="D632" s="185" t="s">
        <v>123</v>
      </c>
      <c r="E632" s="186" t="s">
        <v>1577</v>
      </c>
      <c r="F632" s="187" t="s">
        <v>1578</v>
      </c>
      <c r="G632" s="188" t="s">
        <v>219</v>
      </c>
      <c r="H632" s="189">
        <v>0.5</v>
      </c>
      <c r="I632" s="190"/>
      <c r="J632" s="191">
        <f>ROUND(I632*H632,2)</f>
        <v>0</v>
      </c>
      <c r="K632" s="192"/>
      <c r="L632" s="43"/>
      <c r="M632" s="193" t="s">
        <v>19</v>
      </c>
      <c r="N632" s="194" t="s">
        <v>41</v>
      </c>
      <c r="O632" s="83"/>
      <c r="P632" s="195">
        <f>O632*H632</f>
        <v>0</v>
      </c>
      <c r="Q632" s="195">
        <v>0</v>
      </c>
      <c r="R632" s="195">
        <f>Q632*H632</f>
        <v>0</v>
      </c>
      <c r="S632" s="195">
        <v>0</v>
      </c>
      <c r="T632" s="196">
        <f>S632*H632</f>
        <v>0</v>
      </c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R632" s="197" t="s">
        <v>127</v>
      </c>
      <c r="AT632" s="197" t="s">
        <v>123</v>
      </c>
      <c r="AU632" s="197" t="s">
        <v>70</v>
      </c>
      <c r="AY632" s="16" t="s">
        <v>128</v>
      </c>
      <c r="BE632" s="198">
        <f>IF(N632="základní",J632,0)</f>
        <v>0</v>
      </c>
      <c r="BF632" s="198">
        <f>IF(N632="snížená",J632,0)</f>
        <v>0</v>
      </c>
      <c r="BG632" s="198">
        <f>IF(N632="zákl. přenesená",J632,0)</f>
        <v>0</v>
      </c>
      <c r="BH632" s="198">
        <f>IF(N632="sníž. přenesená",J632,0)</f>
        <v>0</v>
      </c>
      <c r="BI632" s="198">
        <f>IF(N632="nulová",J632,0)</f>
        <v>0</v>
      </c>
      <c r="BJ632" s="16" t="s">
        <v>14</v>
      </c>
      <c r="BK632" s="198">
        <f>ROUND(I632*H632,2)</f>
        <v>0</v>
      </c>
      <c r="BL632" s="16" t="s">
        <v>127</v>
      </c>
      <c r="BM632" s="197" t="s">
        <v>1579</v>
      </c>
    </row>
    <row r="633" s="2" customFormat="1">
      <c r="A633" s="37"/>
      <c r="B633" s="38"/>
      <c r="C633" s="39"/>
      <c r="D633" s="199" t="s">
        <v>157</v>
      </c>
      <c r="E633" s="39"/>
      <c r="F633" s="200" t="s">
        <v>446</v>
      </c>
      <c r="G633" s="39"/>
      <c r="H633" s="39"/>
      <c r="I633" s="201"/>
      <c r="J633" s="39"/>
      <c r="K633" s="39"/>
      <c r="L633" s="43"/>
      <c r="M633" s="202"/>
      <c r="N633" s="203"/>
      <c r="O633" s="83"/>
      <c r="P633" s="83"/>
      <c r="Q633" s="83"/>
      <c r="R633" s="83"/>
      <c r="S633" s="83"/>
      <c r="T633" s="84"/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T633" s="16" t="s">
        <v>157</v>
      </c>
      <c r="AU633" s="16" t="s">
        <v>70</v>
      </c>
    </row>
    <row r="634" s="2" customFormat="1" ht="66.75" customHeight="1">
      <c r="A634" s="37"/>
      <c r="B634" s="38"/>
      <c r="C634" s="185" t="s">
        <v>1580</v>
      </c>
      <c r="D634" s="185" t="s">
        <v>123</v>
      </c>
      <c r="E634" s="186" t="s">
        <v>1581</v>
      </c>
      <c r="F634" s="187" t="s">
        <v>1582</v>
      </c>
      <c r="G634" s="188" t="s">
        <v>219</v>
      </c>
      <c r="H634" s="189">
        <v>0.5</v>
      </c>
      <c r="I634" s="190"/>
      <c r="J634" s="191">
        <f>ROUND(I634*H634,2)</f>
        <v>0</v>
      </c>
      <c r="K634" s="192"/>
      <c r="L634" s="43"/>
      <c r="M634" s="193" t="s">
        <v>19</v>
      </c>
      <c r="N634" s="194" t="s">
        <v>41</v>
      </c>
      <c r="O634" s="83"/>
      <c r="P634" s="195">
        <f>O634*H634</f>
        <v>0</v>
      </c>
      <c r="Q634" s="195">
        <v>0</v>
      </c>
      <c r="R634" s="195">
        <f>Q634*H634</f>
        <v>0</v>
      </c>
      <c r="S634" s="195">
        <v>0</v>
      </c>
      <c r="T634" s="196">
        <f>S634*H634</f>
        <v>0</v>
      </c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R634" s="197" t="s">
        <v>127</v>
      </c>
      <c r="AT634" s="197" t="s">
        <v>123</v>
      </c>
      <c r="AU634" s="197" t="s">
        <v>70</v>
      </c>
      <c r="AY634" s="16" t="s">
        <v>128</v>
      </c>
      <c r="BE634" s="198">
        <f>IF(N634="základní",J634,0)</f>
        <v>0</v>
      </c>
      <c r="BF634" s="198">
        <f>IF(N634="snížená",J634,0)</f>
        <v>0</v>
      </c>
      <c r="BG634" s="198">
        <f>IF(N634="zákl. přenesená",J634,0)</f>
        <v>0</v>
      </c>
      <c r="BH634" s="198">
        <f>IF(N634="sníž. přenesená",J634,0)</f>
        <v>0</v>
      </c>
      <c r="BI634" s="198">
        <f>IF(N634="nulová",J634,0)</f>
        <v>0</v>
      </c>
      <c r="BJ634" s="16" t="s">
        <v>14</v>
      </c>
      <c r="BK634" s="198">
        <f>ROUND(I634*H634,2)</f>
        <v>0</v>
      </c>
      <c r="BL634" s="16" t="s">
        <v>127</v>
      </c>
      <c r="BM634" s="197" t="s">
        <v>1583</v>
      </c>
    </row>
    <row r="635" s="2" customFormat="1" ht="37.8" customHeight="1">
      <c r="A635" s="37"/>
      <c r="B635" s="38"/>
      <c r="C635" s="185" t="s">
        <v>1584</v>
      </c>
      <c r="D635" s="185" t="s">
        <v>123</v>
      </c>
      <c r="E635" s="186" t="s">
        <v>1585</v>
      </c>
      <c r="F635" s="187" t="s">
        <v>1586</v>
      </c>
      <c r="G635" s="188" t="s">
        <v>426</v>
      </c>
      <c r="H635" s="189">
        <v>800</v>
      </c>
      <c r="I635" s="190"/>
      <c r="J635" s="191">
        <f>ROUND(I635*H635,2)</f>
        <v>0</v>
      </c>
      <c r="K635" s="192"/>
      <c r="L635" s="43"/>
      <c r="M635" s="193" t="s">
        <v>19</v>
      </c>
      <c r="N635" s="194" t="s">
        <v>41</v>
      </c>
      <c r="O635" s="83"/>
      <c r="P635" s="195">
        <f>O635*H635</f>
        <v>0</v>
      </c>
      <c r="Q635" s="195">
        <v>0</v>
      </c>
      <c r="R635" s="195">
        <f>Q635*H635</f>
        <v>0</v>
      </c>
      <c r="S635" s="195">
        <v>0</v>
      </c>
      <c r="T635" s="196">
        <f>S635*H635</f>
        <v>0</v>
      </c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R635" s="197" t="s">
        <v>127</v>
      </c>
      <c r="AT635" s="197" t="s">
        <v>123</v>
      </c>
      <c r="AU635" s="197" t="s">
        <v>70</v>
      </c>
      <c r="AY635" s="16" t="s">
        <v>128</v>
      </c>
      <c r="BE635" s="198">
        <f>IF(N635="základní",J635,0)</f>
        <v>0</v>
      </c>
      <c r="BF635" s="198">
        <f>IF(N635="snížená",J635,0)</f>
        <v>0</v>
      </c>
      <c r="BG635" s="198">
        <f>IF(N635="zákl. přenesená",J635,0)</f>
        <v>0</v>
      </c>
      <c r="BH635" s="198">
        <f>IF(N635="sníž. přenesená",J635,0)</f>
        <v>0</v>
      </c>
      <c r="BI635" s="198">
        <f>IF(N635="nulová",J635,0)</f>
        <v>0</v>
      </c>
      <c r="BJ635" s="16" t="s">
        <v>14</v>
      </c>
      <c r="BK635" s="198">
        <f>ROUND(I635*H635,2)</f>
        <v>0</v>
      </c>
      <c r="BL635" s="16" t="s">
        <v>127</v>
      </c>
      <c r="BM635" s="197" t="s">
        <v>1587</v>
      </c>
    </row>
    <row r="636" s="2" customFormat="1">
      <c r="A636" s="37"/>
      <c r="B636" s="38"/>
      <c r="C636" s="39"/>
      <c r="D636" s="199" t="s">
        <v>157</v>
      </c>
      <c r="E636" s="39"/>
      <c r="F636" s="200" t="s">
        <v>437</v>
      </c>
      <c r="G636" s="39"/>
      <c r="H636" s="39"/>
      <c r="I636" s="201"/>
      <c r="J636" s="39"/>
      <c r="K636" s="39"/>
      <c r="L636" s="43"/>
      <c r="M636" s="202"/>
      <c r="N636" s="203"/>
      <c r="O636" s="83"/>
      <c r="P636" s="83"/>
      <c r="Q636" s="83"/>
      <c r="R636" s="83"/>
      <c r="S636" s="83"/>
      <c r="T636" s="84"/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T636" s="16" t="s">
        <v>157</v>
      </c>
      <c r="AU636" s="16" t="s">
        <v>70</v>
      </c>
    </row>
    <row r="637" s="2" customFormat="1" ht="37.8" customHeight="1">
      <c r="A637" s="37"/>
      <c r="B637" s="38"/>
      <c r="C637" s="185" t="s">
        <v>1588</v>
      </c>
      <c r="D637" s="185" t="s">
        <v>123</v>
      </c>
      <c r="E637" s="186" t="s">
        <v>1589</v>
      </c>
      <c r="F637" s="187" t="s">
        <v>1590</v>
      </c>
      <c r="G637" s="188" t="s">
        <v>426</v>
      </c>
      <c r="H637" s="189">
        <v>300</v>
      </c>
      <c r="I637" s="190"/>
      <c r="J637" s="191">
        <f>ROUND(I637*H637,2)</f>
        <v>0</v>
      </c>
      <c r="K637" s="192"/>
      <c r="L637" s="43"/>
      <c r="M637" s="193" t="s">
        <v>19</v>
      </c>
      <c r="N637" s="194" t="s">
        <v>41</v>
      </c>
      <c r="O637" s="83"/>
      <c r="P637" s="195">
        <f>O637*H637</f>
        <v>0</v>
      </c>
      <c r="Q637" s="195">
        <v>0</v>
      </c>
      <c r="R637" s="195">
        <f>Q637*H637</f>
        <v>0</v>
      </c>
      <c r="S637" s="195">
        <v>0</v>
      </c>
      <c r="T637" s="196">
        <f>S637*H637</f>
        <v>0</v>
      </c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R637" s="197" t="s">
        <v>127</v>
      </c>
      <c r="AT637" s="197" t="s">
        <v>123</v>
      </c>
      <c r="AU637" s="197" t="s">
        <v>70</v>
      </c>
      <c r="AY637" s="16" t="s">
        <v>128</v>
      </c>
      <c r="BE637" s="198">
        <f>IF(N637="základní",J637,0)</f>
        <v>0</v>
      </c>
      <c r="BF637" s="198">
        <f>IF(N637="snížená",J637,0)</f>
        <v>0</v>
      </c>
      <c r="BG637" s="198">
        <f>IF(N637="zákl. přenesená",J637,0)</f>
        <v>0</v>
      </c>
      <c r="BH637" s="198">
        <f>IF(N637="sníž. přenesená",J637,0)</f>
        <v>0</v>
      </c>
      <c r="BI637" s="198">
        <f>IF(N637="nulová",J637,0)</f>
        <v>0</v>
      </c>
      <c r="BJ637" s="16" t="s">
        <v>14</v>
      </c>
      <c r="BK637" s="198">
        <f>ROUND(I637*H637,2)</f>
        <v>0</v>
      </c>
      <c r="BL637" s="16" t="s">
        <v>127</v>
      </c>
      <c r="BM637" s="197" t="s">
        <v>1591</v>
      </c>
    </row>
    <row r="638" s="2" customFormat="1">
      <c r="A638" s="37"/>
      <c r="B638" s="38"/>
      <c r="C638" s="39"/>
      <c r="D638" s="199" t="s">
        <v>157</v>
      </c>
      <c r="E638" s="39"/>
      <c r="F638" s="200" t="s">
        <v>437</v>
      </c>
      <c r="G638" s="39"/>
      <c r="H638" s="39"/>
      <c r="I638" s="201"/>
      <c r="J638" s="39"/>
      <c r="K638" s="39"/>
      <c r="L638" s="43"/>
      <c r="M638" s="202"/>
      <c r="N638" s="203"/>
      <c r="O638" s="83"/>
      <c r="P638" s="83"/>
      <c r="Q638" s="83"/>
      <c r="R638" s="83"/>
      <c r="S638" s="83"/>
      <c r="T638" s="84"/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T638" s="16" t="s">
        <v>157</v>
      </c>
      <c r="AU638" s="16" t="s">
        <v>70</v>
      </c>
    </row>
    <row r="639" s="2" customFormat="1" ht="66.75" customHeight="1">
      <c r="A639" s="37"/>
      <c r="B639" s="38"/>
      <c r="C639" s="185" t="s">
        <v>1592</v>
      </c>
      <c r="D639" s="185" t="s">
        <v>123</v>
      </c>
      <c r="E639" s="186" t="s">
        <v>1593</v>
      </c>
      <c r="F639" s="187" t="s">
        <v>1594</v>
      </c>
      <c r="G639" s="188" t="s">
        <v>426</v>
      </c>
      <c r="H639" s="189">
        <v>500</v>
      </c>
      <c r="I639" s="190"/>
      <c r="J639" s="191">
        <f>ROUND(I639*H639,2)</f>
        <v>0</v>
      </c>
      <c r="K639" s="192"/>
      <c r="L639" s="43"/>
      <c r="M639" s="193" t="s">
        <v>19</v>
      </c>
      <c r="N639" s="194" t="s">
        <v>41</v>
      </c>
      <c r="O639" s="83"/>
      <c r="P639" s="195">
        <f>O639*H639</f>
        <v>0</v>
      </c>
      <c r="Q639" s="195">
        <v>0</v>
      </c>
      <c r="R639" s="195">
        <f>Q639*H639</f>
        <v>0</v>
      </c>
      <c r="S639" s="195">
        <v>0</v>
      </c>
      <c r="T639" s="196">
        <f>S639*H639</f>
        <v>0</v>
      </c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R639" s="197" t="s">
        <v>127</v>
      </c>
      <c r="AT639" s="197" t="s">
        <v>123</v>
      </c>
      <c r="AU639" s="197" t="s">
        <v>70</v>
      </c>
      <c r="AY639" s="16" t="s">
        <v>128</v>
      </c>
      <c r="BE639" s="198">
        <f>IF(N639="základní",J639,0)</f>
        <v>0</v>
      </c>
      <c r="BF639" s="198">
        <f>IF(N639="snížená",J639,0)</f>
        <v>0</v>
      </c>
      <c r="BG639" s="198">
        <f>IF(N639="zákl. přenesená",J639,0)</f>
        <v>0</v>
      </c>
      <c r="BH639" s="198">
        <f>IF(N639="sníž. přenesená",J639,0)</f>
        <v>0</v>
      </c>
      <c r="BI639" s="198">
        <f>IF(N639="nulová",J639,0)</f>
        <v>0</v>
      </c>
      <c r="BJ639" s="16" t="s">
        <v>14</v>
      </c>
      <c r="BK639" s="198">
        <f>ROUND(I639*H639,2)</f>
        <v>0</v>
      </c>
      <c r="BL639" s="16" t="s">
        <v>127</v>
      </c>
      <c r="BM639" s="197" t="s">
        <v>1595</v>
      </c>
    </row>
    <row r="640" s="2" customFormat="1">
      <c r="A640" s="37"/>
      <c r="B640" s="38"/>
      <c r="C640" s="39"/>
      <c r="D640" s="199" t="s">
        <v>157</v>
      </c>
      <c r="E640" s="39"/>
      <c r="F640" s="200" t="s">
        <v>1596</v>
      </c>
      <c r="G640" s="39"/>
      <c r="H640" s="39"/>
      <c r="I640" s="201"/>
      <c r="J640" s="39"/>
      <c r="K640" s="39"/>
      <c r="L640" s="43"/>
      <c r="M640" s="202"/>
      <c r="N640" s="203"/>
      <c r="O640" s="83"/>
      <c r="P640" s="83"/>
      <c r="Q640" s="83"/>
      <c r="R640" s="83"/>
      <c r="S640" s="83"/>
      <c r="T640" s="84"/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T640" s="16" t="s">
        <v>157</v>
      </c>
      <c r="AU640" s="16" t="s">
        <v>70</v>
      </c>
    </row>
    <row r="641" s="2" customFormat="1" ht="62.7" customHeight="1">
      <c r="A641" s="37"/>
      <c r="B641" s="38"/>
      <c r="C641" s="185" t="s">
        <v>1597</v>
      </c>
      <c r="D641" s="185" t="s">
        <v>123</v>
      </c>
      <c r="E641" s="186" t="s">
        <v>1598</v>
      </c>
      <c r="F641" s="187" t="s">
        <v>1599</v>
      </c>
      <c r="G641" s="188" t="s">
        <v>426</v>
      </c>
      <c r="H641" s="189">
        <v>500</v>
      </c>
      <c r="I641" s="190"/>
      <c r="J641" s="191">
        <f>ROUND(I641*H641,2)</f>
        <v>0</v>
      </c>
      <c r="K641" s="192"/>
      <c r="L641" s="43"/>
      <c r="M641" s="193" t="s">
        <v>19</v>
      </c>
      <c r="N641" s="194" t="s">
        <v>41</v>
      </c>
      <c r="O641" s="83"/>
      <c r="P641" s="195">
        <f>O641*H641</f>
        <v>0</v>
      </c>
      <c r="Q641" s="195">
        <v>0</v>
      </c>
      <c r="R641" s="195">
        <f>Q641*H641</f>
        <v>0</v>
      </c>
      <c r="S641" s="195">
        <v>0</v>
      </c>
      <c r="T641" s="196">
        <f>S641*H641</f>
        <v>0</v>
      </c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R641" s="197" t="s">
        <v>127</v>
      </c>
      <c r="AT641" s="197" t="s">
        <v>123</v>
      </c>
      <c r="AU641" s="197" t="s">
        <v>70</v>
      </c>
      <c r="AY641" s="16" t="s">
        <v>128</v>
      </c>
      <c r="BE641" s="198">
        <f>IF(N641="základní",J641,0)</f>
        <v>0</v>
      </c>
      <c r="BF641" s="198">
        <f>IF(N641="snížená",J641,0)</f>
        <v>0</v>
      </c>
      <c r="BG641" s="198">
        <f>IF(N641="zákl. přenesená",J641,0)</f>
        <v>0</v>
      </c>
      <c r="BH641" s="198">
        <f>IF(N641="sníž. přenesená",J641,0)</f>
        <v>0</v>
      </c>
      <c r="BI641" s="198">
        <f>IF(N641="nulová",J641,0)</f>
        <v>0</v>
      </c>
      <c r="BJ641" s="16" t="s">
        <v>14</v>
      </c>
      <c r="BK641" s="198">
        <f>ROUND(I641*H641,2)</f>
        <v>0</v>
      </c>
      <c r="BL641" s="16" t="s">
        <v>127</v>
      </c>
      <c r="BM641" s="197" t="s">
        <v>1600</v>
      </c>
    </row>
    <row r="642" s="2" customFormat="1">
      <c r="A642" s="37"/>
      <c r="B642" s="38"/>
      <c r="C642" s="39"/>
      <c r="D642" s="199" t="s">
        <v>157</v>
      </c>
      <c r="E642" s="39"/>
      <c r="F642" s="200" t="s">
        <v>1596</v>
      </c>
      <c r="G642" s="39"/>
      <c r="H642" s="39"/>
      <c r="I642" s="201"/>
      <c r="J642" s="39"/>
      <c r="K642" s="39"/>
      <c r="L642" s="43"/>
      <c r="M642" s="202"/>
      <c r="N642" s="203"/>
      <c r="O642" s="83"/>
      <c r="P642" s="83"/>
      <c r="Q642" s="83"/>
      <c r="R642" s="83"/>
      <c r="S642" s="83"/>
      <c r="T642" s="84"/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T642" s="16" t="s">
        <v>157</v>
      </c>
      <c r="AU642" s="16" t="s">
        <v>70</v>
      </c>
    </row>
    <row r="643" s="2" customFormat="1" ht="24.15" customHeight="1">
      <c r="A643" s="37"/>
      <c r="B643" s="38"/>
      <c r="C643" s="185" t="s">
        <v>1601</v>
      </c>
      <c r="D643" s="185" t="s">
        <v>123</v>
      </c>
      <c r="E643" s="186" t="s">
        <v>1602</v>
      </c>
      <c r="F643" s="187" t="s">
        <v>1603</v>
      </c>
      <c r="G643" s="188" t="s">
        <v>219</v>
      </c>
      <c r="H643" s="189">
        <v>0.5</v>
      </c>
      <c r="I643" s="190"/>
      <c r="J643" s="191">
        <f>ROUND(I643*H643,2)</f>
        <v>0</v>
      </c>
      <c r="K643" s="192"/>
      <c r="L643" s="43"/>
      <c r="M643" s="193" t="s">
        <v>19</v>
      </c>
      <c r="N643" s="194" t="s">
        <v>41</v>
      </c>
      <c r="O643" s="83"/>
      <c r="P643" s="195">
        <f>O643*H643</f>
        <v>0</v>
      </c>
      <c r="Q643" s="195">
        <v>0</v>
      </c>
      <c r="R643" s="195">
        <f>Q643*H643</f>
        <v>0</v>
      </c>
      <c r="S643" s="195">
        <v>0</v>
      </c>
      <c r="T643" s="196">
        <f>S643*H643</f>
        <v>0</v>
      </c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R643" s="197" t="s">
        <v>127</v>
      </c>
      <c r="AT643" s="197" t="s">
        <v>123</v>
      </c>
      <c r="AU643" s="197" t="s">
        <v>70</v>
      </c>
      <c r="AY643" s="16" t="s">
        <v>128</v>
      </c>
      <c r="BE643" s="198">
        <f>IF(N643="základní",J643,0)</f>
        <v>0</v>
      </c>
      <c r="BF643" s="198">
        <f>IF(N643="snížená",J643,0)</f>
        <v>0</v>
      </c>
      <c r="BG643" s="198">
        <f>IF(N643="zákl. přenesená",J643,0)</f>
        <v>0</v>
      </c>
      <c r="BH643" s="198">
        <f>IF(N643="sníž. přenesená",J643,0)</f>
        <v>0</v>
      </c>
      <c r="BI643" s="198">
        <f>IF(N643="nulová",J643,0)</f>
        <v>0</v>
      </c>
      <c r="BJ643" s="16" t="s">
        <v>14</v>
      </c>
      <c r="BK643" s="198">
        <f>ROUND(I643*H643,2)</f>
        <v>0</v>
      </c>
      <c r="BL643" s="16" t="s">
        <v>127</v>
      </c>
      <c r="BM643" s="197" t="s">
        <v>1604</v>
      </c>
    </row>
    <row r="644" s="2" customFormat="1">
      <c r="A644" s="37"/>
      <c r="B644" s="38"/>
      <c r="C644" s="39"/>
      <c r="D644" s="199" t="s">
        <v>157</v>
      </c>
      <c r="E644" s="39"/>
      <c r="F644" s="200" t="s">
        <v>446</v>
      </c>
      <c r="G644" s="39"/>
      <c r="H644" s="39"/>
      <c r="I644" s="201"/>
      <c r="J644" s="39"/>
      <c r="K644" s="39"/>
      <c r="L644" s="43"/>
      <c r="M644" s="202"/>
      <c r="N644" s="203"/>
      <c r="O644" s="83"/>
      <c r="P644" s="83"/>
      <c r="Q644" s="83"/>
      <c r="R644" s="83"/>
      <c r="S644" s="83"/>
      <c r="T644" s="84"/>
      <c r="U644" s="37"/>
      <c r="V644" s="37"/>
      <c r="W644" s="37"/>
      <c r="X644" s="37"/>
      <c r="Y644" s="37"/>
      <c r="Z644" s="37"/>
      <c r="AA644" s="37"/>
      <c r="AB644" s="37"/>
      <c r="AC644" s="37"/>
      <c r="AD644" s="37"/>
      <c r="AE644" s="37"/>
      <c r="AT644" s="16" t="s">
        <v>157</v>
      </c>
      <c r="AU644" s="16" t="s">
        <v>70</v>
      </c>
    </row>
    <row r="645" s="2" customFormat="1" ht="24.15" customHeight="1">
      <c r="A645" s="37"/>
      <c r="B645" s="38"/>
      <c r="C645" s="185" t="s">
        <v>1605</v>
      </c>
      <c r="D645" s="185" t="s">
        <v>123</v>
      </c>
      <c r="E645" s="186" t="s">
        <v>1606</v>
      </c>
      <c r="F645" s="187" t="s">
        <v>1607</v>
      </c>
      <c r="G645" s="188" t="s">
        <v>219</v>
      </c>
      <c r="H645" s="189">
        <v>0.5</v>
      </c>
      <c r="I645" s="190"/>
      <c r="J645" s="191">
        <f>ROUND(I645*H645,2)</f>
        <v>0</v>
      </c>
      <c r="K645" s="192"/>
      <c r="L645" s="43"/>
      <c r="M645" s="193" t="s">
        <v>19</v>
      </c>
      <c r="N645" s="194" t="s">
        <v>41</v>
      </c>
      <c r="O645" s="83"/>
      <c r="P645" s="195">
        <f>O645*H645</f>
        <v>0</v>
      </c>
      <c r="Q645" s="195">
        <v>0</v>
      </c>
      <c r="R645" s="195">
        <f>Q645*H645</f>
        <v>0</v>
      </c>
      <c r="S645" s="195">
        <v>0</v>
      </c>
      <c r="T645" s="196">
        <f>S645*H645</f>
        <v>0</v>
      </c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R645" s="197" t="s">
        <v>127</v>
      </c>
      <c r="AT645" s="197" t="s">
        <v>123</v>
      </c>
      <c r="AU645" s="197" t="s">
        <v>70</v>
      </c>
      <c r="AY645" s="16" t="s">
        <v>128</v>
      </c>
      <c r="BE645" s="198">
        <f>IF(N645="základní",J645,0)</f>
        <v>0</v>
      </c>
      <c r="BF645" s="198">
        <f>IF(N645="snížená",J645,0)</f>
        <v>0</v>
      </c>
      <c r="BG645" s="198">
        <f>IF(N645="zákl. přenesená",J645,0)</f>
        <v>0</v>
      </c>
      <c r="BH645" s="198">
        <f>IF(N645="sníž. přenesená",J645,0)</f>
        <v>0</v>
      </c>
      <c r="BI645" s="198">
        <f>IF(N645="nulová",J645,0)</f>
        <v>0</v>
      </c>
      <c r="BJ645" s="16" t="s">
        <v>14</v>
      </c>
      <c r="BK645" s="198">
        <f>ROUND(I645*H645,2)</f>
        <v>0</v>
      </c>
      <c r="BL645" s="16" t="s">
        <v>127</v>
      </c>
      <c r="BM645" s="197" t="s">
        <v>1608</v>
      </c>
    </row>
    <row r="646" s="2" customFormat="1">
      <c r="A646" s="37"/>
      <c r="B646" s="38"/>
      <c r="C646" s="39"/>
      <c r="D646" s="199" t="s">
        <v>157</v>
      </c>
      <c r="E646" s="39"/>
      <c r="F646" s="200" t="s">
        <v>446</v>
      </c>
      <c r="G646" s="39"/>
      <c r="H646" s="39"/>
      <c r="I646" s="201"/>
      <c r="J646" s="39"/>
      <c r="K646" s="39"/>
      <c r="L646" s="43"/>
      <c r="M646" s="202"/>
      <c r="N646" s="203"/>
      <c r="O646" s="83"/>
      <c r="P646" s="83"/>
      <c r="Q646" s="83"/>
      <c r="R646" s="83"/>
      <c r="S646" s="83"/>
      <c r="T646" s="84"/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T646" s="16" t="s">
        <v>157</v>
      </c>
      <c r="AU646" s="16" t="s">
        <v>70</v>
      </c>
    </row>
    <row r="647" s="2" customFormat="1" ht="24.15" customHeight="1">
      <c r="A647" s="37"/>
      <c r="B647" s="38"/>
      <c r="C647" s="185" t="s">
        <v>1609</v>
      </c>
      <c r="D647" s="185" t="s">
        <v>123</v>
      </c>
      <c r="E647" s="186" t="s">
        <v>1610</v>
      </c>
      <c r="F647" s="187" t="s">
        <v>1611</v>
      </c>
      <c r="G647" s="188" t="s">
        <v>1612</v>
      </c>
      <c r="H647" s="189">
        <v>6</v>
      </c>
      <c r="I647" s="190"/>
      <c r="J647" s="191">
        <f>ROUND(I647*H647,2)</f>
        <v>0</v>
      </c>
      <c r="K647" s="192"/>
      <c r="L647" s="43"/>
      <c r="M647" s="193" t="s">
        <v>19</v>
      </c>
      <c r="N647" s="194" t="s">
        <v>41</v>
      </c>
      <c r="O647" s="83"/>
      <c r="P647" s="195">
        <f>O647*H647</f>
        <v>0</v>
      </c>
      <c r="Q647" s="195">
        <v>0</v>
      </c>
      <c r="R647" s="195">
        <f>Q647*H647</f>
        <v>0</v>
      </c>
      <c r="S647" s="195">
        <v>0</v>
      </c>
      <c r="T647" s="196">
        <f>S647*H647</f>
        <v>0</v>
      </c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R647" s="197" t="s">
        <v>127</v>
      </c>
      <c r="AT647" s="197" t="s">
        <v>123</v>
      </c>
      <c r="AU647" s="197" t="s">
        <v>70</v>
      </c>
      <c r="AY647" s="16" t="s">
        <v>128</v>
      </c>
      <c r="BE647" s="198">
        <f>IF(N647="základní",J647,0)</f>
        <v>0</v>
      </c>
      <c r="BF647" s="198">
        <f>IF(N647="snížená",J647,0)</f>
        <v>0</v>
      </c>
      <c r="BG647" s="198">
        <f>IF(N647="zákl. přenesená",J647,0)</f>
        <v>0</v>
      </c>
      <c r="BH647" s="198">
        <f>IF(N647="sníž. přenesená",J647,0)</f>
        <v>0</v>
      </c>
      <c r="BI647" s="198">
        <f>IF(N647="nulová",J647,0)</f>
        <v>0</v>
      </c>
      <c r="BJ647" s="16" t="s">
        <v>14</v>
      </c>
      <c r="BK647" s="198">
        <f>ROUND(I647*H647,2)</f>
        <v>0</v>
      </c>
      <c r="BL647" s="16" t="s">
        <v>127</v>
      </c>
      <c r="BM647" s="197" t="s">
        <v>1613</v>
      </c>
    </row>
    <row r="648" s="2" customFormat="1" ht="37.8" customHeight="1">
      <c r="A648" s="37"/>
      <c r="B648" s="38"/>
      <c r="C648" s="185" t="s">
        <v>1614</v>
      </c>
      <c r="D648" s="185" t="s">
        <v>123</v>
      </c>
      <c r="E648" s="186" t="s">
        <v>1615</v>
      </c>
      <c r="F648" s="187" t="s">
        <v>1616</v>
      </c>
      <c r="G648" s="188" t="s">
        <v>132</v>
      </c>
      <c r="H648" s="189">
        <v>6</v>
      </c>
      <c r="I648" s="190"/>
      <c r="J648" s="191">
        <f>ROUND(I648*H648,2)</f>
        <v>0</v>
      </c>
      <c r="K648" s="192"/>
      <c r="L648" s="43"/>
      <c r="M648" s="193" t="s">
        <v>19</v>
      </c>
      <c r="N648" s="194" t="s">
        <v>41</v>
      </c>
      <c r="O648" s="83"/>
      <c r="P648" s="195">
        <f>O648*H648</f>
        <v>0</v>
      </c>
      <c r="Q648" s="195">
        <v>0</v>
      </c>
      <c r="R648" s="195">
        <f>Q648*H648</f>
        <v>0</v>
      </c>
      <c r="S648" s="195">
        <v>0</v>
      </c>
      <c r="T648" s="196">
        <f>S648*H648</f>
        <v>0</v>
      </c>
      <c r="U648" s="37"/>
      <c r="V648" s="37"/>
      <c r="W648" s="37"/>
      <c r="X648" s="37"/>
      <c r="Y648" s="37"/>
      <c r="Z648" s="37"/>
      <c r="AA648" s="37"/>
      <c r="AB648" s="37"/>
      <c r="AC648" s="37"/>
      <c r="AD648" s="37"/>
      <c r="AE648" s="37"/>
      <c r="AR648" s="197" t="s">
        <v>127</v>
      </c>
      <c r="AT648" s="197" t="s">
        <v>123</v>
      </c>
      <c r="AU648" s="197" t="s">
        <v>70</v>
      </c>
      <c r="AY648" s="16" t="s">
        <v>128</v>
      </c>
      <c r="BE648" s="198">
        <f>IF(N648="základní",J648,0)</f>
        <v>0</v>
      </c>
      <c r="BF648" s="198">
        <f>IF(N648="snížená",J648,0)</f>
        <v>0</v>
      </c>
      <c r="BG648" s="198">
        <f>IF(N648="zákl. přenesená",J648,0)</f>
        <v>0</v>
      </c>
      <c r="BH648" s="198">
        <f>IF(N648="sníž. přenesená",J648,0)</f>
        <v>0</v>
      </c>
      <c r="BI648" s="198">
        <f>IF(N648="nulová",J648,0)</f>
        <v>0</v>
      </c>
      <c r="BJ648" s="16" t="s">
        <v>14</v>
      </c>
      <c r="BK648" s="198">
        <f>ROUND(I648*H648,2)</f>
        <v>0</v>
      </c>
      <c r="BL648" s="16" t="s">
        <v>127</v>
      </c>
      <c r="BM648" s="197" t="s">
        <v>1617</v>
      </c>
    </row>
    <row r="649" s="2" customFormat="1" ht="44.25" customHeight="1">
      <c r="A649" s="37"/>
      <c r="B649" s="38"/>
      <c r="C649" s="185" t="s">
        <v>1618</v>
      </c>
      <c r="D649" s="185" t="s">
        <v>123</v>
      </c>
      <c r="E649" s="186" t="s">
        <v>1619</v>
      </c>
      <c r="F649" s="187" t="s">
        <v>1620</v>
      </c>
      <c r="G649" s="188" t="s">
        <v>132</v>
      </c>
      <c r="H649" s="189">
        <v>20</v>
      </c>
      <c r="I649" s="190"/>
      <c r="J649" s="191">
        <f>ROUND(I649*H649,2)</f>
        <v>0</v>
      </c>
      <c r="K649" s="192"/>
      <c r="L649" s="43"/>
      <c r="M649" s="193" t="s">
        <v>19</v>
      </c>
      <c r="N649" s="194" t="s">
        <v>41</v>
      </c>
      <c r="O649" s="83"/>
      <c r="P649" s="195">
        <f>O649*H649</f>
        <v>0</v>
      </c>
      <c r="Q649" s="195">
        <v>0</v>
      </c>
      <c r="R649" s="195">
        <f>Q649*H649</f>
        <v>0</v>
      </c>
      <c r="S649" s="195">
        <v>0</v>
      </c>
      <c r="T649" s="196">
        <f>S649*H649</f>
        <v>0</v>
      </c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R649" s="197" t="s">
        <v>127</v>
      </c>
      <c r="AT649" s="197" t="s">
        <v>123</v>
      </c>
      <c r="AU649" s="197" t="s">
        <v>70</v>
      </c>
      <c r="AY649" s="16" t="s">
        <v>128</v>
      </c>
      <c r="BE649" s="198">
        <f>IF(N649="základní",J649,0)</f>
        <v>0</v>
      </c>
      <c r="BF649" s="198">
        <f>IF(N649="snížená",J649,0)</f>
        <v>0</v>
      </c>
      <c r="BG649" s="198">
        <f>IF(N649="zákl. přenesená",J649,0)</f>
        <v>0</v>
      </c>
      <c r="BH649" s="198">
        <f>IF(N649="sníž. přenesená",J649,0)</f>
        <v>0</v>
      </c>
      <c r="BI649" s="198">
        <f>IF(N649="nulová",J649,0)</f>
        <v>0</v>
      </c>
      <c r="BJ649" s="16" t="s">
        <v>14</v>
      </c>
      <c r="BK649" s="198">
        <f>ROUND(I649*H649,2)</f>
        <v>0</v>
      </c>
      <c r="BL649" s="16" t="s">
        <v>127</v>
      </c>
      <c r="BM649" s="197" t="s">
        <v>1621</v>
      </c>
    </row>
    <row r="650" s="2" customFormat="1" ht="44.25" customHeight="1">
      <c r="A650" s="37"/>
      <c r="B650" s="38"/>
      <c r="C650" s="185" t="s">
        <v>1622</v>
      </c>
      <c r="D650" s="185" t="s">
        <v>123</v>
      </c>
      <c r="E650" s="186" t="s">
        <v>1623</v>
      </c>
      <c r="F650" s="187" t="s">
        <v>1624</v>
      </c>
      <c r="G650" s="188" t="s">
        <v>132</v>
      </c>
      <c r="H650" s="189">
        <v>1</v>
      </c>
      <c r="I650" s="190"/>
      <c r="J650" s="191">
        <f>ROUND(I650*H650,2)</f>
        <v>0</v>
      </c>
      <c r="K650" s="192"/>
      <c r="L650" s="43"/>
      <c r="M650" s="193" t="s">
        <v>19</v>
      </c>
      <c r="N650" s="194" t="s">
        <v>41</v>
      </c>
      <c r="O650" s="83"/>
      <c r="P650" s="195">
        <f>O650*H650</f>
        <v>0</v>
      </c>
      <c r="Q650" s="195">
        <v>0</v>
      </c>
      <c r="R650" s="195">
        <f>Q650*H650</f>
        <v>0</v>
      </c>
      <c r="S650" s="195">
        <v>0</v>
      </c>
      <c r="T650" s="196">
        <f>S650*H650</f>
        <v>0</v>
      </c>
      <c r="U650" s="37"/>
      <c r="V650" s="37"/>
      <c r="W650" s="37"/>
      <c r="X650" s="37"/>
      <c r="Y650" s="37"/>
      <c r="Z650" s="37"/>
      <c r="AA650" s="37"/>
      <c r="AB650" s="37"/>
      <c r="AC650" s="37"/>
      <c r="AD650" s="37"/>
      <c r="AE650" s="37"/>
      <c r="AR650" s="197" t="s">
        <v>127</v>
      </c>
      <c r="AT650" s="197" t="s">
        <v>123</v>
      </c>
      <c r="AU650" s="197" t="s">
        <v>70</v>
      </c>
      <c r="AY650" s="16" t="s">
        <v>128</v>
      </c>
      <c r="BE650" s="198">
        <f>IF(N650="základní",J650,0)</f>
        <v>0</v>
      </c>
      <c r="BF650" s="198">
        <f>IF(N650="snížená",J650,0)</f>
        <v>0</v>
      </c>
      <c r="BG650" s="198">
        <f>IF(N650="zákl. přenesená",J650,0)</f>
        <v>0</v>
      </c>
      <c r="BH650" s="198">
        <f>IF(N650="sníž. přenesená",J650,0)</f>
        <v>0</v>
      </c>
      <c r="BI650" s="198">
        <f>IF(N650="nulová",J650,0)</f>
        <v>0</v>
      </c>
      <c r="BJ650" s="16" t="s">
        <v>14</v>
      </c>
      <c r="BK650" s="198">
        <f>ROUND(I650*H650,2)</f>
        <v>0</v>
      </c>
      <c r="BL650" s="16" t="s">
        <v>127</v>
      </c>
      <c r="BM650" s="197" t="s">
        <v>1625</v>
      </c>
    </row>
    <row r="651" s="2" customFormat="1" ht="37.8" customHeight="1">
      <c r="A651" s="37"/>
      <c r="B651" s="38"/>
      <c r="C651" s="185" t="s">
        <v>1626</v>
      </c>
      <c r="D651" s="185" t="s">
        <v>123</v>
      </c>
      <c r="E651" s="186" t="s">
        <v>1627</v>
      </c>
      <c r="F651" s="187" t="s">
        <v>1628</v>
      </c>
      <c r="G651" s="188" t="s">
        <v>132</v>
      </c>
      <c r="H651" s="189">
        <v>20</v>
      </c>
      <c r="I651" s="190"/>
      <c r="J651" s="191">
        <f>ROUND(I651*H651,2)</f>
        <v>0</v>
      </c>
      <c r="K651" s="192"/>
      <c r="L651" s="43"/>
      <c r="M651" s="193" t="s">
        <v>19</v>
      </c>
      <c r="N651" s="194" t="s">
        <v>41</v>
      </c>
      <c r="O651" s="83"/>
      <c r="P651" s="195">
        <f>O651*H651</f>
        <v>0</v>
      </c>
      <c r="Q651" s="195">
        <v>0</v>
      </c>
      <c r="R651" s="195">
        <f>Q651*H651</f>
        <v>0</v>
      </c>
      <c r="S651" s="195">
        <v>0</v>
      </c>
      <c r="T651" s="196">
        <f>S651*H651</f>
        <v>0</v>
      </c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R651" s="197" t="s">
        <v>127</v>
      </c>
      <c r="AT651" s="197" t="s">
        <v>123</v>
      </c>
      <c r="AU651" s="197" t="s">
        <v>70</v>
      </c>
      <c r="AY651" s="16" t="s">
        <v>128</v>
      </c>
      <c r="BE651" s="198">
        <f>IF(N651="základní",J651,0)</f>
        <v>0</v>
      </c>
      <c r="BF651" s="198">
        <f>IF(N651="snížená",J651,0)</f>
        <v>0</v>
      </c>
      <c r="BG651" s="198">
        <f>IF(N651="zákl. přenesená",J651,0)</f>
        <v>0</v>
      </c>
      <c r="BH651" s="198">
        <f>IF(N651="sníž. přenesená",J651,0)</f>
        <v>0</v>
      </c>
      <c r="BI651" s="198">
        <f>IF(N651="nulová",J651,0)</f>
        <v>0</v>
      </c>
      <c r="BJ651" s="16" t="s">
        <v>14</v>
      </c>
      <c r="BK651" s="198">
        <f>ROUND(I651*H651,2)</f>
        <v>0</v>
      </c>
      <c r="BL651" s="16" t="s">
        <v>127</v>
      </c>
      <c r="BM651" s="197" t="s">
        <v>1629</v>
      </c>
    </row>
    <row r="652" s="2" customFormat="1" ht="37.8" customHeight="1">
      <c r="A652" s="37"/>
      <c r="B652" s="38"/>
      <c r="C652" s="185" t="s">
        <v>1630</v>
      </c>
      <c r="D652" s="185" t="s">
        <v>123</v>
      </c>
      <c r="E652" s="186" t="s">
        <v>1631</v>
      </c>
      <c r="F652" s="187" t="s">
        <v>1632</v>
      </c>
      <c r="G652" s="188" t="s">
        <v>132</v>
      </c>
      <c r="H652" s="189">
        <v>20</v>
      </c>
      <c r="I652" s="190"/>
      <c r="J652" s="191">
        <f>ROUND(I652*H652,2)</f>
        <v>0</v>
      </c>
      <c r="K652" s="192"/>
      <c r="L652" s="43"/>
      <c r="M652" s="193" t="s">
        <v>19</v>
      </c>
      <c r="N652" s="194" t="s">
        <v>41</v>
      </c>
      <c r="O652" s="83"/>
      <c r="P652" s="195">
        <f>O652*H652</f>
        <v>0</v>
      </c>
      <c r="Q652" s="195">
        <v>0</v>
      </c>
      <c r="R652" s="195">
        <f>Q652*H652</f>
        <v>0</v>
      </c>
      <c r="S652" s="195">
        <v>0</v>
      </c>
      <c r="T652" s="196">
        <f>S652*H652</f>
        <v>0</v>
      </c>
      <c r="U652" s="37"/>
      <c r="V652" s="37"/>
      <c r="W652" s="37"/>
      <c r="X652" s="37"/>
      <c r="Y652" s="37"/>
      <c r="Z652" s="37"/>
      <c r="AA652" s="37"/>
      <c r="AB652" s="37"/>
      <c r="AC652" s="37"/>
      <c r="AD652" s="37"/>
      <c r="AE652" s="37"/>
      <c r="AR652" s="197" t="s">
        <v>127</v>
      </c>
      <c r="AT652" s="197" t="s">
        <v>123</v>
      </c>
      <c r="AU652" s="197" t="s">
        <v>70</v>
      </c>
      <c r="AY652" s="16" t="s">
        <v>128</v>
      </c>
      <c r="BE652" s="198">
        <f>IF(N652="základní",J652,0)</f>
        <v>0</v>
      </c>
      <c r="BF652" s="198">
        <f>IF(N652="snížená",J652,0)</f>
        <v>0</v>
      </c>
      <c r="BG652" s="198">
        <f>IF(N652="zákl. přenesená",J652,0)</f>
        <v>0</v>
      </c>
      <c r="BH652" s="198">
        <f>IF(N652="sníž. přenesená",J652,0)</f>
        <v>0</v>
      </c>
      <c r="BI652" s="198">
        <f>IF(N652="nulová",J652,0)</f>
        <v>0</v>
      </c>
      <c r="BJ652" s="16" t="s">
        <v>14</v>
      </c>
      <c r="BK652" s="198">
        <f>ROUND(I652*H652,2)</f>
        <v>0</v>
      </c>
      <c r="BL652" s="16" t="s">
        <v>127</v>
      </c>
      <c r="BM652" s="197" t="s">
        <v>1633</v>
      </c>
    </row>
    <row r="653" s="2" customFormat="1" ht="37.8" customHeight="1">
      <c r="A653" s="37"/>
      <c r="B653" s="38"/>
      <c r="C653" s="185" t="s">
        <v>1634</v>
      </c>
      <c r="D653" s="185" t="s">
        <v>123</v>
      </c>
      <c r="E653" s="186" t="s">
        <v>1635</v>
      </c>
      <c r="F653" s="187" t="s">
        <v>1636</v>
      </c>
      <c r="G653" s="188" t="s">
        <v>132</v>
      </c>
      <c r="H653" s="189">
        <v>20</v>
      </c>
      <c r="I653" s="190"/>
      <c r="J653" s="191">
        <f>ROUND(I653*H653,2)</f>
        <v>0</v>
      </c>
      <c r="K653" s="192"/>
      <c r="L653" s="43"/>
      <c r="M653" s="193" t="s">
        <v>19</v>
      </c>
      <c r="N653" s="194" t="s">
        <v>41</v>
      </c>
      <c r="O653" s="83"/>
      <c r="P653" s="195">
        <f>O653*H653</f>
        <v>0</v>
      </c>
      <c r="Q653" s="195">
        <v>0</v>
      </c>
      <c r="R653" s="195">
        <f>Q653*H653</f>
        <v>0</v>
      </c>
      <c r="S653" s="195">
        <v>0</v>
      </c>
      <c r="T653" s="196">
        <f>S653*H653</f>
        <v>0</v>
      </c>
      <c r="U653" s="37"/>
      <c r="V653" s="37"/>
      <c r="W653" s="37"/>
      <c r="X653" s="37"/>
      <c r="Y653" s="37"/>
      <c r="Z653" s="37"/>
      <c r="AA653" s="37"/>
      <c r="AB653" s="37"/>
      <c r="AC653" s="37"/>
      <c r="AD653" s="37"/>
      <c r="AE653" s="37"/>
      <c r="AR653" s="197" t="s">
        <v>127</v>
      </c>
      <c r="AT653" s="197" t="s">
        <v>123</v>
      </c>
      <c r="AU653" s="197" t="s">
        <v>70</v>
      </c>
      <c r="AY653" s="16" t="s">
        <v>128</v>
      </c>
      <c r="BE653" s="198">
        <f>IF(N653="základní",J653,0)</f>
        <v>0</v>
      </c>
      <c r="BF653" s="198">
        <f>IF(N653="snížená",J653,0)</f>
        <v>0</v>
      </c>
      <c r="BG653" s="198">
        <f>IF(N653="zákl. přenesená",J653,0)</f>
        <v>0</v>
      </c>
      <c r="BH653" s="198">
        <f>IF(N653="sníž. přenesená",J653,0)</f>
        <v>0</v>
      </c>
      <c r="BI653" s="198">
        <f>IF(N653="nulová",J653,0)</f>
        <v>0</v>
      </c>
      <c r="BJ653" s="16" t="s">
        <v>14</v>
      </c>
      <c r="BK653" s="198">
        <f>ROUND(I653*H653,2)</f>
        <v>0</v>
      </c>
      <c r="BL653" s="16" t="s">
        <v>127</v>
      </c>
      <c r="BM653" s="197" t="s">
        <v>1637</v>
      </c>
    </row>
    <row r="654" s="2" customFormat="1" ht="37.8" customHeight="1">
      <c r="A654" s="37"/>
      <c r="B654" s="38"/>
      <c r="C654" s="185" t="s">
        <v>1638</v>
      </c>
      <c r="D654" s="185" t="s">
        <v>123</v>
      </c>
      <c r="E654" s="186" t="s">
        <v>1639</v>
      </c>
      <c r="F654" s="187" t="s">
        <v>1640</v>
      </c>
      <c r="G654" s="188" t="s">
        <v>132</v>
      </c>
      <c r="H654" s="189">
        <v>20</v>
      </c>
      <c r="I654" s="190"/>
      <c r="J654" s="191">
        <f>ROUND(I654*H654,2)</f>
        <v>0</v>
      </c>
      <c r="K654" s="192"/>
      <c r="L654" s="43"/>
      <c r="M654" s="193" t="s">
        <v>19</v>
      </c>
      <c r="N654" s="194" t="s">
        <v>41</v>
      </c>
      <c r="O654" s="83"/>
      <c r="P654" s="195">
        <f>O654*H654</f>
        <v>0</v>
      </c>
      <c r="Q654" s="195">
        <v>0</v>
      </c>
      <c r="R654" s="195">
        <f>Q654*H654</f>
        <v>0</v>
      </c>
      <c r="S654" s="195">
        <v>0</v>
      </c>
      <c r="T654" s="196">
        <f>S654*H654</f>
        <v>0</v>
      </c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R654" s="197" t="s">
        <v>127</v>
      </c>
      <c r="AT654" s="197" t="s">
        <v>123</v>
      </c>
      <c r="AU654" s="197" t="s">
        <v>70</v>
      </c>
      <c r="AY654" s="16" t="s">
        <v>128</v>
      </c>
      <c r="BE654" s="198">
        <f>IF(N654="základní",J654,0)</f>
        <v>0</v>
      </c>
      <c r="BF654" s="198">
        <f>IF(N654="snížená",J654,0)</f>
        <v>0</v>
      </c>
      <c r="BG654" s="198">
        <f>IF(N654="zákl. přenesená",J654,0)</f>
        <v>0</v>
      </c>
      <c r="BH654" s="198">
        <f>IF(N654="sníž. přenesená",J654,0)</f>
        <v>0</v>
      </c>
      <c r="BI654" s="198">
        <f>IF(N654="nulová",J654,0)</f>
        <v>0</v>
      </c>
      <c r="BJ654" s="16" t="s">
        <v>14</v>
      </c>
      <c r="BK654" s="198">
        <f>ROUND(I654*H654,2)</f>
        <v>0</v>
      </c>
      <c r="BL654" s="16" t="s">
        <v>127</v>
      </c>
      <c r="BM654" s="197" t="s">
        <v>1641</v>
      </c>
    </row>
    <row r="655" s="2" customFormat="1" ht="37.8" customHeight="1">
      <c r="A655" s="37"/>
      <c r="B655" s="38"/>
      <c r="C655" s="185" t="s">
        <v>1642</v>
      </c>
      <c r="D655" s="185" t="s">
        <v>123</v>
      </c>
      <c r="E655" s="186" t="s">
        <v>1643</v>
      </c>
      <c r="F655" s="187" t="s">
        <v>1644</v>
      </c>
      <c r="G655" s="188" t="s">
        <v>132</v>
      </c>
      <c r="H655" s="189">
        <v>20</v>
      </c>
      <c r="I655" s="190"/>
      <c r="J655" s="191">
        <f>ROUND(I655*H655,2)</f>
        <v>0</v>
      </c>
      <c r="K655" s="192"/>
      <c r="L655" s="43"/>
      <c r="M655" s="193" t="s">
        <v>19</v>
      </c>
      <c r="N655" s="194" t="s">
        <v>41</v>
      </c>
      <c r="O655" s="83"/>
      <c r="P655" s="195">
        <f>O655*H655</f>
        <v>0</v>
      </c>
      <c r="Q655" s="195">
        <v>0</v>
      </c>
      <c r="R655" s="195">
        <f>Q655*H655</f>
        <v>0</v>
      </c>
      <c r="S655" s="195">
        <v>0</v>
      </c>
      <c r="T655" s="196">
        <f>S655*H655</f>
        <v>0</v>
      </c>
      <c r="U655" s="37"/>
      <c r="V655" s="37"/>
      <c r="W655" s="37"/>
      <c r="X655" s="37"/>
      <c r="Y655" s="37"/>
      <c r="Z655" s="37"/>
      <c r="AA655" s="37"/>
      <c r="AB655" s="37"/>
      <c r="AC655" s="37"/>
      <c r="AD655" s="37"/>
      <c r="AE655" s="37"/>
      <c r="AR655" s="197" t="s">
        <v>127</v>
      </c>
      <c r="AT655" s="197" t="s">
        <v>123</v>
      </c>
      <c r="AU655" s="197" t="s">
        <v>70</v>
      </c>
      <c r="AY655" s="16" t="s">
        <v>128</v>
      </c>
      <c r="BE655" s="198">
        <f>IF(N655="základní",J655,0)</f>
        <v>0</v>
      </c>
      <c r="BF655" s="198">
        <f>IF(N655="snížená",J655,0)</f>
        <v>0</v>
      </c>
      <c r="BG655" s="198">
        <f>IF(N655="zákl. přenesená",J655,0)</f>
        <v>0</v>
      </c>
      <c r="BH655" s="198">
        <f>IF(N655="sníž. přenesená",J655,0)</f>
        <v>0</v>
      </c>
      <c r="BI655" s="198">
        <f>IF(N655="nulová",J655,0)</f>
        <v>0</v>
      </c>
      <c r="BJ655" s="16" t="s">
        <v>14</v>
      </c>
      <c r="BK655" s="198">
        <f>ROUND(I655*H655,2)</f>
        <v>0</v>
      </c>
      <c r="BL655" s="16" t="s">
        <v>127</v>
      </c>
      <c r="BM655" s="197" t="s">
        <v>1645</v>
      </c>
    </row>
    <row r="656" s="2" customFormat="1" ht="37.8" customHeight="1">
      <c r="A656" s="37"/>
      <c r="B656" s="38"/>
      <c r="C656" s="185" t="s">
        <v>1646</v>
      </c>
      <c r="D656" s="185" t="s">
        <v>123</v>
      </c>
      <c r="E656" s="186" t="s">
        <v>1647</v>
      </c>
      <c r="F656" s="187" t="s">
        <v>1648</v>
      </c>
      <c r="G656" s="188" t="s">
        <v>132</v>
      </c>
      <c r="H656" s="189">
        <v>20</v>
      </c>
      <c r="I656" s="190"/>
      <c r="J656" s="191">
        <f>ROUND(I656*H656,2)</f>
        <v>0</v>
      </c>
      <c r="K656" s="192"/>
      <c r="L656" s="43"/>
      <c r="M656" s="193" t="s">
        <v>19</v>
      </c>
      <c r="N656" s="194" t="s">
        <v>41</v>
      </c>
      <c r="O656" s="83"/>
      <c r="P656" s="195">
        <f>O656*H656</f>
        <v>0</v>
      </c>
      <c r="Q656" s="195">
        <v>0</v>
      </c>
      <c r="R656" s="195">
        <f>Q656*H656</f>
        <v>0</v>
      </c>
      <c r="S656" s="195">
        <v>0</v>
      </c>
      <c r="T656" s="196">
        <f>S656*H656</f>
        <v>0</v>
      </c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R656" s="197" t="s">
        <v>127</v>
      </c>
      <c r="AT656" s="197" t="s">
        <v>123</v>
      </c>
      <c r="AU656" s="197" t="s">
        <v>70</v>
      </c>
      <c r="AY656" s="16" t="s">
        <v>128</v>
      </c>
      <c r="BE656" s="198">
        <f>IF(N656="základní",J656,0)</f>
        <v>0</v>
      </c>
      <c r="BF656" s="198">
        <f>IF(N656="snížená",J656,0)</f>
        <v>0</v>
      </c>
      <c r="BG656" s="198">
        <f>IF(N656="zákl. přenesená",J656,0)</f>
        <v>0</v>
      </c>
      <c r="BH656" s="198">
        <f>IF(N656="sníž. přenesená",J656,0)</f>
        <v>0</v>
      </c>
      <c r="BI656" s="198">
        <f>IF(N656="nulová",J656,0)</f>
        <v>0</v>
      </c>
      <c r="BJ656" s="16" t="s">
        <v>14</v>
      </c>
      <c r="BK656" s="198">
        <f>ROUND(I656*H656,2)</f>
        <v>0</v>
      </c>
      <c r="BL656" s="16" t="s">
        <v>127</v>
      </c>
      <c r="BM656" s="197" t="s">
        <v>1649</v>
      </c>
    </row>
    <row r="657" s="2" customFormat="1" ht="37.8" customHeight="1">
      <c r="A657" s="37"/>
      <c r="B657" s="38"/>
      <c r="C657" s="185" t="s">
        <v>1650</v>
      </c>
      <c r="D657" s="185" t="s">
        <v>123</v>
      </c>
      <c r="E657" s="186" t="s">
        <v>1651</v>
      </c>
      <c r="F657" s="187" t="s">
        <v>1652</v>
      </c>
      <c r="G657" s="188" t="s">
        <v>132</v>
      </c>
      <c r="H657" s="189">
        <v>20</v>
      </c>
      <c r="I657" s="190"/>
      <c r="J657" s="191">
        <f>ROUND(I657*H657,2)</f>
        <v>0</v>
      </c>
      <c r="K657" s="192"/>
      <c r="L657" s="43"/>
      <c r="M657" s="193" t="s">
        <v>19</v>
      </c>
      <c r="N657" s="194" t="s">
        <v>41</v>
      </c>
      <c r="O657" s="83"/>
      <c r="P657" s="195">
        <f>O657*H657</f>
        <v>0</v>
      </c>
      <c r="Q657" s="195">
        <v>0</v>
      </c>
      <c r="R657" s="195">
        <f>Q657*H657</f>
        <v>0</v>
      </c>
      <c r="S657" s="195">
        <v>0</v>
      </c>
      <c r="T657" s="196">
        <f>S657*H657</f>
        <v>0</v>
      </c>
      <c r="U657" s="37"/>
      <c r="V657" s="37"/>
      <c r="W657" s="37"/>
      <c r="X657" s="37"/>
      <c r="Y657" s="37"/>
      <c r="Z657" s="37"/>
      <c r="AA657" s="37"/>
      <c r="AB657" s="37"/>
      <c r="AC657" s="37"/>
      <c r="AD657" s="37"/>
      <c r="AE657" s="37"/>
      <c r="AR657" s="197" t="s">
        <v>127</v>
      </c>
      <c r="AT657" s="197" t="s">
        <v>123</v>
      </c>
      <c r="AU657" s="197" t="s">
        <v>70</v>
      </c>
      <c r="AY657" s="16" t="s">
        <v>128</v>
      </c>
      <c r="BE657" s="198">
        <f>IF(N657="základní",J657,0)</f>
        <v>0</v>
      </c>
      <c r="BF657" s="198">
        <f>IF(N657="snížená",J657,0)</f>
        <v>0</v>
      </c>
      <c r="BG657" s="198">
        <f>IF(N657="zákl. přenesená",J657,0)</f>
        <v>0</v>
      </c>
      <c r="BH657" s="198">
        <f>IF(N657="sníž. přenesená",J657,0)</f>
        <v>0</v>
      </c>
      <c r="BI657" s="198">
        <f>IF(N657="nulová",J657,0)</f>
        <v>0</v>
      </c>
      <c r="BJ657" s="16" t="s">
        <v>14</v>
      </c>
      <c r="BK657" s="198">
        <f>ROUND(I657*H657,2)</f>
        <v>0</v>
      </c>
      <c r="BL657" s="16" t="s">
        <v>127</v>
      </c>
      <c r="BM657" s="197" t="s">
        <v>1653</v>
      </c>
    </row>
    <row r="658" s="2" customFormat="1" ht="66.75" customHeight="1">
      <c r="A658" s="37"/>
      <c r="B658" s="38"/>
      <c r="C658" s="185" t="s">
        <v>1654</v>
      </c>
      <c r="D658" s="185" t="s">
        <v>123</v>
      </c>
      <c r="E658" s="186" t="s">
        <v>1655</v>
      </c>
      <c r="F658" s="187" t="s">
        <v>1656</v>
      </c>
      <c r="G658" s="188" t="s">
        <v>426</v>
      </c>
      <c r="H658" s="189">
        <v>40</v>
      </c>
      <c r="I658" s="190"/>
      <c r="J658" s="191">
        <f>ROUND(I658*H658,2)</f>
        <v>0</v>
      </c>
      <c r="K658" s="192"/>
      <c r="L658" s="43"/>
      <c r="M658" s="193" t="s">
        <v>19</v>
      </c>
      <c r="N658" s="194" t="s">
        <v>41</v>
      </c>
      <c r="O658" s="83"/>
      <c r="P658" s="195">
        <f>O658*H658</f>
        <v>0</v>
      </c>
      <c r="Q658" s="195">
        <v>0</v>
      </c>
      <c r="R658" s="195">
        <f>Q658*H658</f>
        <v>0</v>
      </c>
      <c r="S658" s="195">
        <v>0</v>
      </c>
      <c r="T658" s="196">
        <f>S658*H658</f>
        <v>0</v>
      </c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R658" s="197" t="s">
        <v>127</v>
      </c>
      <c r="AT658" s="197" t="s">
        <v>123</v>
      </c>
      <c r="AU658" s="197" t="s">
        <v>70</v>
      </c>
      <c r="AY658" s="16" t="s">
        <v>128</v>
      </c>
      <c r="BE658" s="198">
        <f>IF(N658="základní",J658,0)</f>
        <v>0</v>
      </c>
      <c r="BF658" s="198">
        <f>IF(N658="snížená",J658,0)</f>
        <v>0</v>
      </c>
      <c r="BG658" s="198">
        <f>IF(N658="zákl. přenesená",J658,0)</f>
        <v>0</v>
      </c>
      <c r="BH658" s="198">
        <f>IF(N658="sníž. přenesená",J658,0)</f>
        <v>0</v>
      </c>
      <c r="BI658" s="198">
        <f>IF(N658="nulová",J658,0)</f>
        <v>0</v>
      </c>
      <c r="BJ658" s="16" t="s">
        <v>14</v>
      </c>
      <c r="BK658" s="198">
        <f>ROUND(I658*H658,2)</f>
        <v>0</v>
      </c>
      <c r="BL658" s="16" t="s">
        <v>127</v>
      </c>
      <c r="BM658" s="197" t="s">
        <v>1657</v>
      </c>
    </row>
    <row r="659" s="2" customFormat="1">
      <c r="A659" s="37"/>
      <c r="B659" s="38"/>
      <c r="C659" s="39"/>
      <c r="D659" s="199" t="s">
        <v>157</v>
      </c>
      <c r="E659" s="39"/>
      <c r="F659" s="200" t="s">
        <v>1658</v>
      </c>
      <c r="G659" s="39"/>
      <c r="H659" s="39"/>
      <c r="I659" s="201"/>
      <c r="J659" s="39"/>
      <c r="K659" s="39"/>
      <c r="L659" s="43"/>
      <c r="M659" s="202"/>
      <c r="N659" s="203"/>
      <c r="O659" s="83"/>
      <c r="P659" s="83"/>
      <c r="Q659" s="83"/>
      <c r="R659" s="83"/>
      <c r="S659" s="83"/>
      <c r="T659" s="84"/>
      <c r="U659" s="37"/>
      <c r="V659" s="37"/>
      <c r="W659" s="37"/>
      <c r="X659" s="37"/>
      <c r="Y659" s="37"/>
      <c r="Z659" s="37"/>
      <c r="AA659" s="37"/>
      <c r="AB659" s="37"/>
      <c r="AC659" s="37"/>
      <c r="AD659" s="37"/>
      <c r="AE659" s="37"/>
      <c r="AT659" s="16" t="s">
        <v>157</v>
      </c>
      <c r="AU659" s="16" t="s">
        <v>70</v>
      </c>
    </row>
    <row r="660" s="2" customFormat="1" ht="66.75" customHeight="1">
      <c r="A660" s="37"/>
      <c r="B660" s="38"/>
      <c r="C660" s="185" t="s">
        <v>1659</v>
      </c>
      <c r="D660" s="185" t="s">
        <v>123</v>
      </c>
      <c r="E660" s="186" t="s">
        <v>1660</v>
      </c>
      <c r="F660" s="187" t="s">
        <v>1661</v>
      </c>
      <c r="G660" s="188" t="s">
        <v>426</v>
      </c>
      <c r="H660" s="189">
        <v>40</v>
      </c>
      <c r="I660" s="190"/>
      <c r="J660" s="191">
        <f>ROUND(I660*H660,2)</f>
        <v>0</v>
      </c>
      <c r="K660" s="192"/>
      <c r="L660" s="43"/>
      <c r="M660" s="193" t="s">
        <v>19</v>
      </c>
      <c r="N660" s="194" t="s">
        <v>41</v>
      </c>
      <c r="O660" s="83"/>
      <c r="P660" s="195">
        <f>O660*H660</f>
        <v>0</v>
      </c>
      <c r="Q660" s="195">
        <v>0</v>
      </c>
      <c r="R660" s="195">
        <f>Q660*H660</f>
        <v>0</v>
      </c>
      <c r="S660" s="195">
        <v>0</v>
      </c>
      <c r="T660" s="196">
        <f>S660*H660</f>
        <v>0</v>
      </c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R660" s="197" t="s">
        <v>127</v>
      </c>
      <c r="AT660" s="197" t="s">
        <v>123</v>
      </c>
      <c r="AU660" s="197" t="s">
        <v>70</v>
      </c>
      <c r="AY660" s="16" t="s">
        <v>128</v>
      </c>
      <c r="BE660" s="198">
        <f>IF(N660="základní",J660,0)</f>
        <v>0</v>
      </c>
      <c r="BF660" s="198">
        <f>IF(N660="snížená",J660,0)</f>
        <v>0</v>
      </c>
      <c r="BG660" s="198">
        <f>IF(N660="zákl. přenesená",J660,0)</f>
        <v>0</v>
      </c>
      <c r="BH660" s="198">
        <f>IF(N660="sníž. přenesená",J660,0)</f>
        <v>0</v>
      </c>
      <c r="BI660" s="198">
        <f>IF(N660="nulová",J660,0)</f>
        <v>0</v>
      </c>
      <c r="BJ660" s="16" t="s">
        <v>14</v>
      </c>
      <c r="BK660" s="198">
        <f>ROUND(I660*H660,2)</f>
        <v>0</v>
      </c>
      <c r="BL660" s="16" t="s">
        <v>127</v>
      </c>
      <c r="BM660" s="197" t="s">
        <v>1662</v>
      </c>
    </row>
    <row r="661" s="2" customFormat="1">
      <c r="A661" s="37"/>
      <c r="B661" s="38"/>
      <c r="C661" s="39"/>
      <c r="D661" s="199" t="s">
        <v>157</v>
      </c>
      <c r="E661" s="39"/>
      <c r="F661" s="200" t="s">
        <v>1658</v>
      </c>
      <c r="G661" s="39"/>
      <c r="H661" s="39"/>
      <c r="I661" s="201"/>
      <c r="J661" s="39"/>
      <c r="K661" s="39"/>
      <c r="L661" s="43"/>
      <c r="M661" s="202"/>
      <c r="N661" s="203"/>
      <c r="O661" s="83"/>
      <c r="P661" s="83"/>
      <c r="Q661" s="83"/>
      <c r="R661" s="83"/>
      <c r="S661" s="83"/>
      <c r="T661" s="84"/>
      <c r="U661" s="37"/>
      <c r="V661" s="37"/>
      <c r="W661" s="37"/>
      <c r="X661" s="37"/>
      <c r="Y661" s="37"/>
      <c r="Z661" s="37"/>
      <c r="AA661" s="37"/>
      <c r="AB661" s="37"/>
      <c r="AC661" s="37"/>
      <c r="AD661" s="37"/>
      <c r="AE661" s="37"/>
      <c r="AT661" s="16" t="s">
        <v>157</v>
      </c>
      <c r="AU661" s="16" t="s">
        <v>70</v>
      </c>
    </row>
    <row r="662" s="2" customFormat="1" ht="66.75" customHeight="1">
      <c r="A662" s="37"/>
      <c r="B662" s="38"/>
      <c r="C662" s="185" t="s">
        <v>1663</v>
      </c>
      <c r="D662" s="185" t="s">
        <v>123</v>
      </c>
      <c r="E662" s="186" t="s">
        <v>1664</v>
      </c>
      <c r="F662" s="187" t="s">
        <v>1665</v>
      </c>
      <c r="G662" s="188" t="s">
        <v>426</v>
      </c>
      <c r="H662" s="189">
        <v>20</v>
      </c>
      <c r="I662" s="190"/>
      <c r="J662" s="191">
        <f>ROUND(I662*H662,2)</f>
        <v>0</v>
      </c>
      <c r="K662" s="192"/>
      <c r="L662" s="43"/>
      <c r="M662" s="193" t="s">
        <v>19</v>
      </c>
      <c r="N662" s="194" t="s">
        <v>41</v>
      </c>
      <c r="O662" s="83"/>
      <c r="P662" s="195">
        <f>O662*H662</f>
        <v>0</v>
      </c>
      <c r="Q662" s="195">
        <v>0</v>
      </c>
      <c r="R662" s="195">
        <f>Q662*H662</f>
        <v>0</v>
      </c>
      <c r="S662" s="195">
        <v>0</v>
      </c>
      <c r="T662" s="196">
        <f>S662*H662</f>
        <v>0</v>
      </c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R662" s="197" t="s">
        <v>127</v>
      </c>
      <c r="AT662" s="197" t="s">
        <v>123</v>
      </c>
      <c r="AU662" s="197" t="s">
        <v>70</v>
      </c>
      <c r="AY662" s="16" t="s">
        <v>128</v>
      </c>
      <c r="BE662" s="198">
        <f>IF(N662="základní",J662,0)</f>
        <v>0</v>
      </c>
      <c r="BF662" s="198">
        <f>IF(N662="snížená",J662,0)</f>
        <v>0</v>
      </c>
      <c r="BG662" s="198">
        <f>IF(N662="zákl. přenesená",J662,0)</f>
        <v>0</v>
      </c>
      <c r="BH662" s="198">
        <f>IF(N662="sníž. přenesená",J662,0)</f>
        <v>0</v>
      </c>
      <c r="BI662" s="198">
        <f>IF(N662="nulová",J662,0)</f>
        <v>0</v>
      </c>
      <c r="BJ662" s="16" t="s">
        <v>14</v>
      </c>
      <c r="BK662" s="198">
        <f>ROUND(I662*H662,2)</f>
        <v>0</v>
      </c>
      <c r="BL662" s="16" t="s">
        <v>127</v>
      </c>
      <c r="BM662" s="197" t="s">
        <v>1666</v>
      </c>
    </row>
    <row r="663" s="2" customFormat="1">
      <c r="A663" s="37"/>
      <c r="B663" s="38"/>
      <c r="C663" s="39"/>
      <c r="D663" s="199" t="s">
        <v>157</v>
      </c>
      <c r="E663" s="39"/>
      <c r="F663" s="200" t="s">
        <v>1658</v>
      </c>
      <c r="G663" s="39"/>
      <c r="H663" s="39"/>
      <c r="I663" s="201"/>
      <c r="J663" s="39"/>
      <c r="K663" s="39"/>
      <c r="L663" s="43"/>
      <c r="M663" s="202"/>
      <c r="N663" s="203"/>
      <c r="O663" s="83"/>
      <c r="P663" s="83"/>
      <c r="Q663" s="83"/>
      <c r="R663" s="83"/>
      <c r="S663" s="83"/>
      <c r="T663" s="84"/>
      <c r="U663" s="37"/>
      <c r="V663" s="37"/>
      <c r="W663" s="37"/>
      <c r="X663" s="37"/>
      <c r="Y663" s="37"/>
      <c r="Z663" s="37"/>
      <c r="AA663" s="37"/>
      <c r="AB663" s="37"/>
      <c r="AC663" s="37"/>
      <c r="AD663" s="37"/>
      <c r="AE663" s="37"/>
      <c r="AT663" s="16" t="s">
        <v>157</v>
      </c>
      <c r="AU663" s="16" t="s">
        <v>70</v>
      </c>
    </row>
    <row r="664" s="2" customFormat="1" ht="66.75" customHeight="1">
      <c r="A664" s="37"/>
      <c r="B664" s="38"/>
      <c r="C664" s="185" t="s">
        <v>1667</v>
      </c>
      <c r="D664" s="185" t="s">
        <v>123</v>
      </c>
      <c r="E664" s="186" t="s">
        <v>1668</v>
      </c>
      <c r="F664" s="187" t="s">
        <v>1669</v>
      </c>
      <c r="G664" s="188" t="s">
        <v>426</v>
      </c>
      <c r="H664" s="189">
        <v>40</v>
      </c>
      <c r="I664" s="190"/>
      <c r="J664" s="191">
        <f>ROUND(I664*H664,2)</f>
        <v>0</v>
      </c>
      <c r="K664" s="192"/>
      <c r="L664" s="43"/>
      <c r="M664" s="193" t="s">
        <v>19</v>
      </c>
      <c r="N664" s="194" t="s">
        <v>41</v>
      </c>
      <c r="O664" s="83"/>
      <c r="P664" s="195">
        <f>O664*H664</f>
        <v>0</v>
      </c>
      <c r="Q664" s="195">
        <v>0</v>
      </c>
      <c r="R664" s="195">
        <f>Q664*H664</f>
        <v>0</v>
      </c>
      <c r="S664" s="195">
        <v>0</v>
      </c>
      <c r="T664" s="196">
        <f>S664*H664</f>
        <v>0</v>
      </c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R664" s="197" t="s">
        <v>127</v>
      </c>
      <c r="AT664" s="197" t="s">
        <v>123</v>
      </c>
      <c r="AU664" s="197" t="s">
        <v>70</v>
      </c>
      <c r="AY664" s="16" t="s">
        <v>128</v>
      </c>
      <c r="BE664" s="198">
        <f>IF(N664="základní",J664,0)</f>
        <v>0</v>
      </c>
      <c r="BF664" s="198">
        <f>IF(N664="snížená",J664,0)</f>
        <v>0</v>
      </c>
      <c r="BG664" s="198">
        <f>IF(N664="zákl. přenesená",J664,0)</f>
        <v>0</v>
      </c>
      <c r="BH664" s="198">
        <f>IF(N664="sníž. přenesená",J664,0)</f>
        <v>0</v>
      </c>
      <c r="BI664" s="198">
        <f>IF(N664="nulová",J664,0)</f>
        <v>0</v>
      </c>
      <c r="BJ664" s="16" t="s">
        <v>14</v>
      </c>
      <c r="BK664" s="198">
        <f>ROUND(I664*H664,2)</f>
        <v>0</v>
      </c>
      <c r="BL664" s="16" t="s">
        <v>127</v>
      </c>
      <c r="BM664" s="197" t="s">
        <v>1670</v>
      </c>
    </row>
    <row r="665" s="2" customFormat="1">
      <c r="A665" s="37"/>
      <c r="B665" s="38"/>
      <c r="C665" s="39"/>
      <c r="D665" s="199" t="s">
        <v>157</v>
      </c>
      <c r="E665" s="39"/>
      <c r="F665" s="200" t="s">
        <v>1658</v>
      </c>
      <c r="G665" s="39"/>
      <c r="H665" s="39"/>
      <c r="I665" s="201"/>
      <c r="J665" s="39"/>
      <c r="K665" s="39"/>
      <c r="L665" s="43"/>
      <c r="M665" s="202"/>
      <c r="N665" s="203"/>
      <c r="O665" s="83"/>
      <c r="P665" s="83"/>
      <c r="Q665" s="83"/>
      <c r="R665" s="83"/>
      <c r="S665" s="83"/>
      <c r="T665" s="84"/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T665" s="16" t="s">
        <v>157</v>
      </c>
      <c r="AU665" s="16" t="s">
        <v>70</v>
      </c>
    </row>
    <row r="666" s="2" customFormat="1" ht="66.75" customHeight="1">
      <c r="A666" s="37"/>
      <c r="B666" s="38"/>
      <c r="C666" s="185" t="s">
        <v>1671</v>
      </c>
      <c r="D666" s="185" t="s">
        <v>123</v>
      </c>
      <c r="E666" s="186" t="s">
        <v>1672</v>
      </c>
      <c r="F666" s="187" t="s">
        <v>1673</v>
      </c>
      <c r="G666" s="188" t="s">
        <v>426</v>
      </c>
      <c r="H666" s="189">
        <v>40</v>
      </c>
      <c r="I666" s="190"/>
      <c r="J666" s="191">
        <f>ROUND(I666*H666,2)</f>
        <v>0</v>
      </c>
      <c r="K666" s="192"/>
      <c r="L666" s="43"/>
      <c r="M666" s="193" t="s">
        <v>19</v>
      </c>
      <c r="N666" s="194" t="s">
        <v>41</v>
      </c>
      <c r="O666" s="83"/>
      <c r="P666" s="195">
        <f>O666*H666</f>
        <v>0</v>
      </c>
      <c r="Q666" s="195">
        <v>0</v>
      </c>
      <c r="R666" s="195">
        <f>Q666*H666</f>
        <v>0</v>
      </c>
      <c r="S666" s="195">
        <v>0</v>
      </c>
      <c r="T666" s="196">
        <f>S666*H666</f>
        <v>0</v>
      </c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R666" s="197" t="s">
        <v>127</v>
      </c>
      <c r="AT666" s="197" t="s">
        <v>123</v>
      </c>
      <c r="AU666" s="197" t="s">
        <v>70</v>
      </c>
      <c r="AY666" s="16" t="s">
        <v>128</v>
      </c>
      <c r="BE666" s="198">
        <f>IF(N666="základní",J666,0)</f>
        <v>0</v>
      </c>
      <c r="BF666" s="198">
        <f>IF(N666="snížená",J666,0)</f>
        <v>0</v>
      </c>
      <c r="BG666" s="198">
        <f>IF(N666="zákl. přenesená",J666,0)</f>
        <v>0</v>
      </c>
      <c r="BH666" s="198">
        <f>IF(N666="sníž. přenesená",J666,0)</f>
        <v>0</v>
      </c>
      <c r="BI666" s="198">
        <f>IF(N666="nulová",J666,0)</f>
        <v>0</v>
      </c>
      <c r="BJ666" s="16" t="s">
        <v>14</v>
      </c>
      <c r="BK666" s="198">
        <f>ROUND(I666*H666,2)</f>
        <v>0</v>
      </c>
      <c r="BL666" s="16" t="s">
        <v>127</v>
      </c>
      <c r="BM666" s="197" t="s">
        <v>1674</v>
      </c>
    </row>
    <row r="667" s="2" customFormat="1">
      <c r="A667" s="37"/>
      <c r="B667" s="38"/>
      <c r="C667" s="39"/>
      <c r="D667" s="199" t="s">
        <v>157</v>
      </c>
      <c r="E667" s="39"/>
      <c r="F667" s="200" t="s">
        <v>1658</v>
      </c>
      <c r="G667" s="39"/>
      <c r="H667" s="39"/>
      <c r="I667" s="201"/>
      <c r="J667" s="39"/>
      <c r="K667" s="39"/>
      <c r="L667" s="43"/>
      <c r="M667" s="202"/>
      <c r="N667" s="203"/>
      <c r="O667" s="83"/>
      <c r="P667" s="83"/>
      <c r="Q667" s="83"/>
      <c r="R667" s="83"/>
      <c r="S667" s="83"/>
      <c r="T667" s="84"/>
      <c r="U667" s="37"/>
      <c r="V667" s="37"/>
      <c r="W667" s="37"/>
      <c r="X667" s="37"/>
      <c r="Y667" s="37"/>
      <c r="Z667" s="37"/>
      <c r="AA667" s="37"/>
      <c r="AB667" s="37"/>
      <c r="AC667" s="37"/>
      <c r="AD667" s="37"/>
      <c r="AE667" s="37"/>
      <c r="AT667" s="16" t="s">
        <v>157</v>
      </c>
      <c r="AU667" s="16" t="s">
        <v>70</v>
      </c>
    </row>
    <row r="668" s="2" customFormat="1" ht="66.75" customHeight="1">
      <c r="A668" s="37"/>
      <c r="B668" s="38"/>
      <c r="C668" s="185" t="s">
        <v>1675</v>
      </c>
      <c r="D668" s="185" t="s">
        <v>123</v>
      </c>
      <c r="E668" s="186" t="s">
        <v>1676</v>
      </c>
      <c r="F668" s="187" t="s">
        <v>1677</v>
      </c>
      <c r="G668" s="188" t="s">
        <v>426</v>
      </c>
      <c r="H668" s="189">
        <v>20</v>
      </c>
      <c r="I668" s="190"/>
      <c r="J668" s="191">
        <f>ROUND(I668*H668,2)</f>
        <v>0</v>
      </c>
      <c r="K668" s="192"/>
      <c r="L668" s="43"/>
      <c r="M668" s="193" t="s">
        <v>19</v>
      </c>
      <c r="N668" s="194" t="s">
        <v>41</v>
      </c>
      <c r="O668" s="83"/>
      <c r="P668" s="195">
        <f>O668*H668</f>
        <v>0</v>
      </c>
      <c r="Q668" s="195">
        <v>0</v>
      </c>
      <c r="R668" s="195">
        <f>Q668*H668</f>
        <v>0</v>
      </c>
      <c r="S668" s="195">
        <v>0</v>
      </c>
      <c r="T668" s="196">
        <f>S668*H668</f>
        <v>0</v>
      </c>
      <c r="U668" s="37"/>
      <c r="V668" s="37"/>
      <c r="W668" s="37"/>
      <c r="X668" s="37"/>
      <c r="Y668" s="37"/>
      <c r="Z668" s="37"/>
      <c r="AA668" s="37"/>
      <c r="AB668" s="37"/>
      <c r="AC668" s="37"/>
      <c r="AD668" s="37"/>
      <c r="AE668" s="37"/>
      <c r="AR668" s="197" t="s">
        <v>127</v>
      </c>
      <c r="AT668" s="197" t="s">
        <v>123</v>
      </c>
      <c r="AU668" s="197" t="s">
        <v>70</v>
      </c>
      <c r="AY668" s="16" t="s">
        <v>128</v>
      </c>
      <c r="BE668" s="198">
        <f>IF(N668="základní",J668,0)</f>
        <v>0</v>
      </c>
      <c r="BF668" s="198">
        <f>IF(N668="snížená",J668,0)</f>
        <v>0</v>
      </c>
      <c r="BG668" s="198">
        <f>IF(N668="zákl. přenesená",J668,0)</f>
        <v>0</v>
      </c>
      <c r="BH668" s="198">
        <f>IF(N668="sníž. přenesená",J668,0)</f>
        <v>0</v>
      </c>
      <c r="BI668" s="198">
        <f>IF(N668="nulová",J668,0)</f>
        <v>0</v>
      </c>
      <c r="BJ668" s="16" t="s">
        <v>14</v>
      </c>
      <c r="BK668" s="198">
        <f>ROUND(I668*H668,2)</f>
        <v>0</v>
      </c>
      <c r="BL668" s="16" t="s">
        <v>127</v>
      </c>
      <c r="BM668" s="197" t="s">
        <v>1678</v>
      </c>
    </row>
    <row r="669" s="2" customFormat="1">
      <c r="A669" s="37"/>
      <c r="B669" s="38"/>
      <c r="C669" s="39"/>
      <c r="D669" s="199" t="s">
        <v>157</v>
      </c>
      <c r="E669" s="39"/>
      <c r="F669" s="200" t="s">
        <v>1658</v>
      </c>
      <c r="G669" s="39"/>
      <c r="H669" s="39"/>
      <c r="I669" s="201"/>
      <c r="J669" s="39"/>
      <c r="K669" s="39"/>
      <c r="L669" s="43"/>
      <c r="M669" s="202"/>
      <c r="N669" s="203"/>
      <c r="O669" s="83"/>
      <c r="P669" s="83"/>
      <c r="Q669" s="83"/>
      <c r="R669" s="83"/>
      <c r="S669" s="83"/>
      <c r="T669" s="84"/>
      <c r="U669" s="37"/>
      <c r="V669" s="37"/>
      <c r="W669" s="37"/>
      <c r="X669" s="37"/>
      <c r="Y669" s="37"/>
      <c r="Z669" s="37"/>
      <c r="AA669" s="37"/>
      <c r="AB669" s="37"/>
      <c r="AC669" s="37"/>
      <c r="AD669" s="37"/>
      <c r="AE669" s="37"/>
      <c r="AT669" s="16" t="s">
        <v>157</v>
      </c>
      <c r="AU669" s="16" t="s">
        <v>70</v>
      </c>
    </row>
    <row r="670" s="2" customFormat="1" ht="66.75" customHeight="1">
      <c r="A670" s="37"/>
      <c r="B670" s="38"/>
      <c r="C670" s="185" t="s">
        <v>1679</v>
      </c>
      <c r="D670" s="185" t="s">
        <v>123</v>
      </c>
      <c r="E670" s="186" t="s">
        <v>1680</v>
      </c>
      <c r="F670" s="187" t="s">
        <v>1681</v>
      </c>
      <c r="G670" s="188" t="s">
        <v>426</v>
      </c>
      <c r="H670" s="189">
        <v>20</v>
      </c>
      <c r="I670" s="190"/>
      <c r="J670" s="191">
        <f>ROUND(I670*H670,2)</f>
        <v>0</v>
      </c>
      <c r="K670" s="192"/>
      <c r="L670" s="43"/>
      <c r="M670" s="193" t="s">
        <v>19</v>
      </c>
      <c r="N670" s="194" t="s">
        <v>41</v>
      </c>
      <c r="O670" s="83"/>
      <c r="P670" s="195">
        <f>O670*H670</f>
        <v>0</v>
      </c>
      <c r="Q670" s="195">
        <v>0</v>
      </c>
      <c r="R670" s="195">
        <f>Q670*H670</f>
        <v>0</v>
      </c>
      <c r="S670" s="195">
        <v>0</v>
      </c>
      <c r="T670" s="196">
        <f>S670*H670</f>
        <v>0</v>
      </c>
      <c r="U670" s="37"/>
      <c r="V670" s="37"/>
      <c r="W670" s="37"/>
      <c r="X670" s="37"/>
      <c r="Y670" s="37"/>
      <c r="Z670" s="37"/>
      <c r="AA670" s="37"/>
      <c r="AB670" s="37"/>
      <c r="AC670" s="37"/>
      <c r="AD670" s="37"/>
      <c r="AE670" s="37"/>
      <c r="AR670" s="197" t="s">
        <v>127</v>
      </c>
      <c r="AT670" s="197" t="s">
        <v>123</v>
      </c>
      <c r="AU670" s="197" t="s">
        <v>70</v>
      </c>
      <c r="AY670" s="16" t="s">
        <v>128</v>
      </c>
      <c r="BE670" s="198">
        <f>IF(N670="základní",J670,0)</f>
        <v>0</v>
      </c>
      <c r="BF670" s="198">
        <f>IF(N670="snížená",J670,0)</f>
        <v>0</v>
      </c>
      <c r="BG670" s="198">
        <f>IF(N670="zákl. přenesená",J670,0)</f>
        <v>0</v>
      </c>
      <c r="BH670" s="198">
        <f>IF(N670="sníž. přenesená",J670,0)</f>
        <v>0</v>
      </c>
      <c r="BI670" s="198">
        <f>IF(N670="nulová",J670,0)</f>
        <v>0</v>
      </c>
      <c r="BJ670" s="16" t="s">
        <v>14</v>
      </c>
      <c r="BK670" s="198">
        <f>ROUND(I670*H670,2)</f>
        <v>0</v>
      </c>
      <c r="BL670" s="16" t="s">
        <v>127</v>
      </c>
      <c r="BM670" s="197" t="s">
        <v>1682</v>
      </c>
    </row>
    <row r="671" s="2" customFormat="1">
      <c r="A671" s="37"/>
      <c r="B671" s="38"/>
      <c r="C671" s="39"/>
      <c r="D671" s="199" t="s">
        <v>157</v>
      </c>
      <c r="E671" s="39"/>
      <c r="F671" s="200" t="s">
        <v>1658</v>
      </c>
      <c r="G671" s="39"/>
      <c r="H671" s="39"/>
      <c r="I671" s="201"/>
      <c r="J671" s="39"/>
      <c r="K671" s="39"/>
      <c r="L671" s="43"/>
      <c r="M671" s="202"/>
      <c r="N671" s="203"/>
      <c r="O671" s="83"/>
      <c r="P671" s="83"/>
      <c r="Q671" s="83"/>
      <c r="R671" s="83"/>
      <c r="S671" s="83"/>
      <c r="T671" s="84"/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  <c r="AT671" s="16" t="s">
        <v>157</v>
      </c>
      <c r="AU671" s="16" t="s">
        <v>70</v>
      </c>
    </row>
    <row r="672" s="2" customFormat="1" ht="66.75" customHeight="1">
      <c r="A672" s="37"/>
      <c r="B672" s="38"/>
      <c r="C672" s="185" t="s">
        <v>1683</v>
      </c>
      <c r="D672" s="185" t="s">
        <v>123</v>
      </c>
      <c r="E672" s="186" t="s">
        <v>1684</v>
      </c>
      <c r="F672" s="187" t="s">
        <v>1685</v>
      </c>
      <c r="G672" s="188" t="s">
        <v>426</v>
      </c>
      <c r="H672" s="189">
        <v>20</v>
      </c>
      <c r="I672" s="190"/>
      <c r="J672" s="191">
        <f>ROUND(I672*H672,2)</f>
        <v>0</v>
      </c>
      <c r="K672" s="192"/>
      <c r="L672" s="43"/>
      <c r="M672" s="193" t="s">
        <v>19</v>
      </c>
      <c r="N672" s="194" t="s">
        <v>41</v>
      </c>
      <c r="O672" s="83"/>
      <c r="P672" s="195">
        <f>O672*H672</f>
        <v>0</v>
      </c>
      <c r="Q672" s="195">
        <v>0</v>
      </c>
      <c r="R672" s="195">
        <f>Q672*H672</f>
        <v>0</v>
      </c>
      <c r="S672" s="195">
        <v>0</v>
      </c>
      <c r="T672" s="196">
        <f>S672*H672</f>
        <v>0</v>
      </c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R672" s="197" t="s">
        <v>127</v>
      </c>
      <c r="AT672" s="197" t="s">
        <v>123</v>
      </c>
      <c r="AU672" s="197" t="s">
        <v>70</v>
      </c>
      <c r="AY672" s="16" t="s">
        <v>128</v>
      </c>
      <c r="BE672" s="198">
        <f>IF(N672="základní",J672,0)</f>
        <v>0</v>
      </c>
      <c r="BF672" s="198">
        <f>IF(N672="snížená",J672,0)</f>
        <v>0</v>
      </c>
      <c r="BG672" s="198">
        <f>IF(N672="zákl. přenesená",J672,0)</f>
        <v>0</v>
      </c>
      <c r="BH672" s="198">
        <f>IF(N672="sníž. přenesená",J672,0)</f>
        <v>0</v>
      </c>
      <c r="BI672" s="198">
        <f>IF(N672="nulová",J672,0)</f>
        <v>0</v>
      </c>
      <c r="BJ672" s="16" t="s">
        <v>14</v>
      </c>
      <c r="BK672" s="198">
        <f>ROUND(I672*H672,2)</f>
        <v>0</v>
      </c>
      <c r="BL672" s="16" t="s">
        <v>127</v>
      </c>
      <c r="BM672" s="197" t="s">
        <v>1686</v>
      </c>
    </row>
    <row r="673" s="2" customFormat="1">
      <c r="A673" s="37"/>
      <c r="B673" s="38"/>
      <c r="C673" s="39"/>
      <c r="D673" s="199" t="s">
        <v>157</v>
      </c>
      <c r="E673" s="39"/>
      <c r="F673" s="200" t="s">
        <v>1687</v>
      </c>
      <c r="G673" s="39"/>
      <c r="H673" s="39"/>
      <c r="I673" s="201"/>
      <c r="J673" s="39"/>
      <c r="K673" s="39"/>
      <c r="L673" s="43"/>
      <c r="M673" s="202"/>
      <c r="N673" s="203"/>
      <c r="O673" s="83"/>
      <c r="P673" s="83"/>
      <c r="Q673" s="83"/>
      <c r="R673" s="83"/>
      <c r="S673" s="83"/>
      <c r="T673" s="84"/>
      <c r="U673" s="37"/>
      <c r="V673" s="37"/>
      <c r="W673" s="37"/>
      <c r="X673" s="37"/>
      <c r="Y673" s="37"/>
      <c r="Z673" s="37"/>
      <c r="AA673" s="37"/>
      <c r="AB673" s="37"/>
      <c r="AC673" s="37"/>
      <c r="AD673" s="37"/>
      <c r="AE673" s="37"/>
      <c r="AT673" s="16" t="s">
        <v>157</v>
      </c>
      <c r="AU673" s="16" t="s">
        <v>70</v>
      </c>
    </row>
    <row r="674" s="2" customFormat="1" ht="66.75" customHeight="1">
      <c r="A674" s="37"/>
      <c r="B674" s="38"/>
      <c r="C674" s="185" t="s">
        <v>1688</v>
      </c>
      <c r="D674" s="185" t="s">
        <v>123</v>
      </c>
      <c r="E674" s="186" t="s">
        <v>1689</v>
      </c>
      <c r="F674" s="187" t="s">
        <v>1690</v>
      </c>
      <c r="G674" s="188" t="s">
        <v>426</v>
      </c>
      <c r="H674" s="189">
        <v>20</v>
      </c>
      <c r="I674" s="190"/>
      <c r="J674" s="191">
        <f>ROUND(I674*H674,2)</f>
        <v>0</v>
      </c>
      <c r="K674" s="192"/>
      <c r="L674" s="43"/>
      <c r="M674" s="193" t="s">
        <v>19</v>
      </c>
      <c r="N674" s="194" t="s">
        <v>41</v>
      </c>
      <c r="O674" s="83"/>
      <c r="P674" s="195">
        <f>O674*H674</f>
        <v>0</v>
      </c>
      <c r="Q674" s="195">
        <v>0</v>
      </c>
      <c r="R674" s="195">
        <f>Q674*H674</f>
        <v>0</v>
      </c>
      <c r="S674" s="195">
        <v>0</v>
      </c>
      <c r="T674" s="196">
        <f>S674*H674</f>
        <v>0</v>
      </c>
      <c r="U674" s="37"/>
      <c r="V674" s="37"/>
      <c r="W674" s="37"/>
      <c r="X674" s="37"/>
      <c r="Y674" s="37"/>
      <c r="Z674" s="37"/>
      <c r="AA674" s="37"/>
      <c r="AB674" s="37"/>
      <c r="AC674" s="37"/>
      <c r="AD674" s="37"/>
      <c r="AE674" s="37"/>
      <c r="AR674" s="197" t="s">
        <v>127</v>
      </c>
      <c r="AT674" s="197" t="s">
        <v>123</v>
      </c>
      <c r="AU674" s="197" t="s">
        <v>70</v>
      </c>
      <c r="AY674" s="16" t="s">
        <v>128</v>
      </c>
      <c r="BE674" s="198">
        <f>IF(N674="základní",J674,0)</f>
        <v>0</v>
      </c>
      <c r="BF674" s="198">
        <f>IF(N674="snížená",J674,0)</f>
        <v>0</v>
      </c>
      <c r="BG674" s="198">
        <f>IF(N674="zákl. přenesená",J674,0)</f>
        <v>0</v>
      </c>
      <c r="BH674" s="198">
        <f>IF(N674="sníž. přenesená",J674,0)</f>
        <v>0</v>
      </c>
      <c r="BI674" s="198">
        <f>IF(N674="nulová",J674,0)</f>
        <v>0</v>
      </c>
      <c r="BJ674" s="16" t="s">
        <v>14</v>
      </c>
      <c r="BK674" s="198">
        <f>ROUND(I674*H674,2)</f>
        <v>0</v>
      </c>
      <c r="BL674" s="16" t="s">
        <v>127</v>
      </c>
      <c r="BM674" s="197" t="s">
        <v>1691</v>
      </c>
    </row>
    <row r="675" s="2" customFormat="1">
      <c r="A675" s="37"/>
      <c r="B675" s="38"/>
      <c r="C675" s="39"/>
      <c r="D675" s="199" t="s">
        <v>157</v>
      </c>
      <c r="E675" s="39"/>
      <c r="F675" s="200" t="s">
        <v>1687</v>
      </c>
      <c r="G675" s="39"/>
      <c r="H675" s="39"/>
      <c r="I675" s="201"/>
      <c r="J675" s="39"/>
      <c r="K675" s="39"/>
      <c r="L675" s="43"/>
      <c r="M675" s="202"/>
      <c r="N675" s="203"/>
      <c r="O675" s="83"/>
      <c r="P675" s="83"/>
      <c r="Q675" s="83"/>
      <c r="R675" s="83"/>
      <c r="S675" s="83"/>
      <c r="T675" s="84"/>
      <c r="U675" s="37"/>
      <c r="V675" s="37"/>
      <c r="W675" s="37"/>
      <c r="X675" s="37"/>
      <c r="Y675" s="37"/>
      <c r="Z675" s="37"/>
      <c r="AA675" s="37"/>
      <c r="AB675" s="37"/>
      <c r="AC675" s="37"/>
      <c r="AD675" s="37"/>
      <c r="AE675" s="37"/>
      <c r="AT675" s="16" t="s">
        <v>157</v>
      </c>
      <c r="AU675" s="16" t="s">
        <v>70</v>
      </c>
    </row>
    <row r="676" s="2" customFormat="1" ht="66.75" customHeight="1">
      <c r="A676" s="37"/>
      <c r="B676" s="38"/>
      <c r="C676" s="185" t="s">
        <v>1692</v>
      </c>
      <c r="D676" s="185" t="s">
        <v>123</v>
      </c>
      <c r="E676" s="186" t="s">
        <v>1693</v>
      </c>
      <c r="F676" s="187" t="s">
        <v>1694</v>
      </c>
      <c r="G676" s="188" t="s">
        <v>426</v>
      </c>
      <c r="H676" s="189">
        <v>20</v>
      </c>
      <c r="I676" s="190"/>
      <c r="J676" s="191">
        <f>ROUND(I676*H676,2)</f>
        <v>0</v>
      </c>
      <c r="K676" s="192"/>
      <c r="L676" s="43"/>
      <c r="M676" s="193" t="s">
        <v>19</v>
      </c>
      <c r="N676" s="194" t="s">
        <v>41</v>
      </c>
      <c r="O676" s="83"/>
      <c r="P676" s="195">
        <f>O676*H676</f>
        <v>0</v>
      </c>
      <c r="Q676" s="195">
        <v>0</v>
      </c>
      <c r="R676" s="195">
        <f>Q676*H676</f>
        <v>0</v>
      </c>
      <c r="S676" s="195">
        <v>0</v>
      </c>
      <c r="T676" s="196">
        <f>S676*H676</f>
        <v>0</v>
      </c>
      <c r="U676" s="37"/>
      <c r="V676" s="37"/>
      <c r="W676" s="37"/>
      <c r="X676" s="37"/>
      <c r="Y676" s="37"/>
      <c r="Z676" s="37"/>
      <c r="AA676" s="37"/>
      <c r="AB676" s="37"/>
      <c r="AC676" s="37"/>
      <c r="AD676" s="37"/>
      <c r="AE676" s="37"/>
      <c r="AR676" s="197" t="s">
        <v>127</v>
      </c>
      <c r="AT676" s="197" t="s">
        <v>123</v>
      </c>
      <c r="AU676" s="197" t="s">
        <v>70</v>
      </c>
      <c r="AY676" s="16" t="s">
        <v>128</v>
      </c>
      <c r="BE676" s="198">
        <f>IF(N676="základní",J676,0)</f>
        <v>0</v>
      </c>
      <c r="BF676" s="198">
        <f>IF(N676="snížená",J676,0)</f>
        <v>0</v>
      </c>
      <c r="BG676" s="198">
        <f>IF(N676="zákl. přenesená",J676,0)</f>
        <v>0</v>
      </c>
      <c r="BH676" s="198">
        <f>IF(N676="sníž. přenesená",J676,0)</f>
        <v>0</v>
      </c>
      <c r="BI676" s="198">
        <f>IF(N676="nulová",J676,0)</f>
        <v>0</v>
      </c>
      <c r="BJ676" s="16" t="s">
        <v>14</v>
      </c>
      <c r="BK676" s="198">
        <f>ROUND(I676*H676,2)</f>
        <v>0</v>
      </c>
      <c r="BL676" s="16" t="s">
        <v>127</v>
      </c>
      <c r="BM676" s="197" t="s">
        <v>1695</v>
      </c>
    </row>
    <row r="677" s="2" customFormat="1">
      <c r="A677" s="37"/>
      <c r="B677" s="38"/>
      <c r="C677" s="39"/>
      <c r="D677" s="199" t="s">
        <v>157</v>
      </c>
      <c r="E677" s="39"/>
      <c r="F677" s="200" t="s">
        <v>1687</v>
      </c>
      <c r="G677" s="39"/>
      <c r="H677" s="39"/>
      <c r="I677" s="201"/>
      <c r="J677" s="39"/>
      <c r="K677" s="39"/>
      <c r="L677" s="43"/>
      <c r="M677" s="202"/>
      <c r="N677" s="203"/>
      <c r="O677" s="83"/>
      <c r="P677" s="83"/>
      <c r="Q677" s="83"/>
      <c r="R677" s="83"/>
      <c r="S677" s="83"/>
      <c r="T677" s="84"/>
      <c r="U677" s="37"/>
      <c r="V677" s="37"/>
      <c r="W677" s="37"/>
      <c r="X677" s="37"/>
      <c r="Y677" s="37"/>
      <c r="Z677" s="37"/>
      <c r="AA677" s="37"/>
      <c r="AB677" s="37"/>
      <c r="AC677" s="37"/>
      <c r="AD677" s="37"/>
      <c r="AE677" s="37"/>
      <c r="AT677" s="16" t="s">
        <v>157</v>
      </c>
      <c r="AU677" s="16" t="s">
        <v>70</v>
      </c>
    </row>
    <row r="678" s="2" customFormat="1" ht="66.75" customHeight="1">
      <c r="A678" s="37"/>
      <c r="B678" s="38"/>
      <c r="C678" s="185" t="s">
        <v>1696</v>
      </c>
      <c r="D678" s="185" t="s">
        <v>123</v>
      </c>
      <c r="E678" s="186" t="s">
        <v>1697</v>
      </c>
      <c r="F678" s="187" t="s">
        <v>1698</v>
      </c>
      <c r="G678" s="188" t="s">
        <v>426</v>
      </c>
      <c r="H678" s="189">
        <v>20</v>
      </c>
      <c r="I678" s="190"/>
      <c r="J678" s="191">
        <f>ROUND(I678*H678,2)</f>
        <v>0</v>
      </c>
      <c r="K678" s="192"/>
      <c r="L678" s="43"/>
      <c r="M678" s="193" t="s">
        <v>19</v>
      </c>
      <c r="N678" s="194" t="s">
        <v>41</v>
      </c>
      <c r="O678" s="83"/>
      <c r="P678" s="195">
        <f>O678*H678</f>
        <v>0</v>
      </c>
      <c r="Q678" s="195">
        <v>0</v>
      </c>
      <c r="R678" s="195">
        <f>Q678*H678</f>
        <v>0</v>
      </c>
      <c r="S678" s="195">
        <v>0</v>
      </c>
      <c r="T678" s="196">
        <f>S678*H678</f>
        <v>0</v>
      </c>
      <c r="U678" s="37"/>
      <c r="V678" s="37"/>
      <c r="W678" s="37"/>
      <c r="X678" s="37"/>
      <c r="Y678" s="37"/>
      <c r="Z678" s="37"/>
      <c r="AA678" s="37"/>
      <c r="AB678" s="37"/>
      <c r="AC678" s="37"/>
      <c r="AD678" s="37"/>
      <c r="AE678" s="37"/>
      <c r="AR678" s="197" t="s">
        <v>127</v>
      </c>
      <c r="AT678" s="197" t="s">
        <v>123</v>
      </c>
      <c r="AU678" s="197" t="s">
        <v>70</v>
      </c>
      <c r="AY678" s="16" t="s">
        <v>128</v>
      </c>
      <c r="BE678" s="198">
        <f>IF(N678="základní",J678,0)</f>
        <v>0</v>
      </c>
      <c r="BF678" s="198">
        <f>IF(N678="snížená",J678,0)</f>
        <v>0</v>
      </c>
      <c r="BG678" s="198">
        <f>IF(N678="zákl. přenesená",J678,0)</f>
        <v>0</v>
      </c>
      <c r="BH678" s="198">
        <f>IF(N678="sníž. přenesená",J678,0)</f>
        <v>0</v>
      </c>
      <c r="BI678" s="198">
        <f>IF(N678="nulová",J678,0)</f>
        <v>0</v>
      </c>
      <c r="BJ678" s="16" t="s">
        <v>14</v>
      </c>
      <c r="BK678" s="198">
        <f>ROUND(I678*H678,2)</f>
        <v>0</v>
      </c>
      <c r="BL678" s="16" t="s">
        <v>127</v>
      </c>
      <c r="BM678" s="197" t="s">
        <v>1699</v>
      </c>
    </row>
    <row r="679" s="2" customFormat="1">
      <c r="A679" s="37"/>
      <c r="B679" s="38"/>
      <c r="C679" s="39"/>
      <c r="D679" s="199" t="s">
        <v>157</v>
      </c>
      <c r="E679" s="39"/>
      <c r="F679" s="200" t="s">
        <v>1687</v>
      </c>
      <c r="G679" s="39"/>
      <c r="H679" s="39"/>
      <c r="I679" s="201"/>
      <c r="J679" s="39"/>
      <c r="K679" s="39"/>
      <c r="L679" s="43"/>
      <c r="M679" s="202"/>
      <c r="N679" s="203"/>
      <c r="O679" s="83"/>
      <c r="P679" s="83"/>
      <c r="Q679" s="83"/>
      <c r="R679" s="83"/>
      <c r="S679" s="83"/>
      <c r="T679" s="84"/>
      <c r="U679" s="37"/>
      <c r="V679" s="37"/>
      <c r="W679" s="37"/>
      <c r="X679" s="37"/>
      <c r="Y679" s="37"/>
      <c r="Z679" s="37"/>
      <c r="AA679" s="37"/>
      <c r="AB679" s="37"/>
      <c r="AC679" s="37"/>
      <c r="AD679" s="37"/>
      <c r="AE679" s="37"/>
      <c r="AT679" s="16" t="s">
        <v>157</v>
      </c>
      <c r="AU679" s="16" t="s">
        <v>70</v>
      </c>
    </row>
    <row r="680" s="2" customFormat="1" ht="66.75" customHeight="1">
      <c r="A680" s="37"/>
      <c r="B680" s="38"/>
      <c r="C680" s="185" t="s">
        <v>1700</v>
      </c>
      <c r="D680" s="185" t="s">
        <v>123</v>
      </c>
      <c r="E680" s="186" t="s">
        <v>1701</v>
      </c>
      <c r="F680" s="187" t="s">
        <v>1702</v>
      </c>
      <c r="G680" s="188" t="s">
        <v>426</v>
      </c>
      <c r="H680" s="189">
        <v>20</v>
      </c>
      <c r="I680" s="190"/>
      <c r="J680" s="191">
        <f>ROUND(I680*H680,2)</f>
        <v>0</v>
      </c>
      <c r="K680" s="192"/>
      <c r="L680" s="43"/>
      <c r="M680" s="193" t="s">
        <v>19</v>
      </c>
      <c r="N680" s="194" t="s">
        <v>41</v>
      </c>
      <c r="O680" s="83"/>
      <c r="P680" s="195">
        <f>O680*H680</f>
        <v>0</v>
      </c>
      <c r="Q680" s="195">
        <v>0</v>
      </c>
      <c r="R680" s="195">
        <f>Q680*H680</f>
        <v>0</v>
      </c>
      <c r="S680" s="195">
        <v>0</v>
      </c>
      <c r="T680" s="196">
        <f>S680*H680</f>
        <v>0</v>
      </c>
      <c r="U680" s="37"/>
      <c r="V680" s="37"/>
      <c r="W680" s="37"/>
      <c r="X680" s="37"/>
      <c r="Y680" s="37"/>
      <c r="Z680" s="37"/>
      <c r="AA680" s="37"/>
      <c r="AB680" s="37"/>
      <c r="AC680" s="37"/>
      <c r="AD680" s="37"/>
      <c r="AE680" s="37"/>
      <c r="AR680" s="197" t="s">
        <v>127</v>
      </c>
      <c r="AT680" s="197" t="s">
        <v>123</v>
      </c>
      <c r="AU680" s="197" t="s">
        <v>70</v>
      </c>
      <c r="AY680" s="16" t="s">
        <v>128</v>
      </c>
      <c r="BE680" s="198">
        <f>IF(N680="základní",J680,0)</f>
        <v>0</v>
      </c>
      <c r="BF680" s="198">
        <f>IF(N680="snížená",J680,0)</f>
        <v>0</v>
      </c>
      <c r="BG680" s="198">
        <f>IF(N680="zákl. přenesená",J680,0)</f>
        <v>0</v>
      </c>
      <c r="BH680" s="198">
        <f>IF(N680="sníž. přenesená",J680,0)</f>
        <v>0</v>
      </c>
      <c r="BI680" s="198">
        <f>IF(N680="nulová",J680,0)</f>
        <v>0</v>
      </c>
      <c r="BJ680" s="16" t="s">
        <v>14</v>
      </c>
      <c r="BK680" s="198">
        <f>ROUND(I680*H680,2)</f>
        <v>0</v>
      </c>
      <c r="BL680" s="16" t="s">
        <v>127</v>
      </c>
      <c r="BM680" s="197" t="s">
        <v>1703</v>
      </c>
    </row>
    <row r="681" s="2" customFormat="1">
      <c r="A681" s="37"/>
      <c r="B681" s="38"/>
      <c r="C681" s="39"/>
      <c r="D681" s="199" t="s">
        <v>157</v>
      </c>
      <c r="E681" s="39"/>
      <c r="F681" s="200" t="s">
        <v>1704</v>
      </c>
      <c r="G681" s="39"/>
      <c r="H681" s="39"/>
      <c r="I681" s="201"/>
      <c r="J681" s="39"/>
      <c r="K681" s="39"/>
      <c r="L681" s="43"/>
      <c r="M681" s="202"/>
      <c r="N681" s="203"/>
      <c r="O681" s="83"/>
      <c r="P681" s="83"/>
      <c r="Q681" s="83"/>
      <c r="R681" s="83"/>
      <c r="S681" s="83"/>
      <c r="T681" s="84"/>
      <c r="U681" s="37"/>
      <c r="V681" s="37"/>
      <c r="W681" s="37"/>
      <c r="X681" s="37"/>
      <c r="Y681" s="37"/>
      <c r="Z681" s="37"/>
      <c r="AA681" s="37"/>
      <c r="AB681" s="37"/>
      <c r="AC681" s="37"/>
      <c r="AD681" s="37"/>
      <c r="AE681" s="37"/>
      <c r="AT681" s="16" t="s">
        <v>157</v>
      </c>
      <c r="AU681" s="16" t="s">
        <v>70</v>
      </c>
    </row>
    <row r="682" s="2" customFormat="1" ht="66.75" customHeight="1">
      <c r="A682" s="37"/>
      <c r="B682" s="38"/>
      <c r="C682" s="185" t="s">
        <v>1705</v>
      </c>
      <c r="D682" s="185" t="s">
        <v>123</v>
      </c>
      <c r="E682" s="186" t="s">
        <v>1706</v>
      </c>
      <c r="F682" s="187" t="s">
        <v>1707</v>
      </c>
      <c r="G682" s="188" t="s">
        <v>426</v>
      </c>
      <c r="H682" s="189">
        <v>20</v>
      </c>
      <c r="I682" s="190"/>
      <c r="J682" s="191">
        <f>ROUND(I682*H682,2)</f>
        <v>0</v>
      </c>
      <c r="K682" s="192"/>
      <c r="L682" s="43"/>
      <c r="M682" s="193" t="s">
        <v>19</v>
      </c>
      <c r="N682" s="194" t="s">
        <v>41</v>
      </c>
      <c r="O682" s="83"/>
      <c r="P682" s="195">
        <f>O682*H682</f>
        <v>0</v>
      </c>
      <c r="Q682" s="195">
        <v>0</v>
      </c>
      <c r="R682" s="195">
        <f>Q682*H682</f>
        <v>0</v>
      </c>
      <c r="S682" s="195">
        <v>0</v>
      </c>
      <c r="T682" s="196">
        <f>S682*H682</f>
        <v>0</v>
      </c>
      <c r="U682" s="37"/>
      <c r="V682" s="37"/>
      <c r="W682" s="37"/>
      <c r="X682" s="37"/>
      <c r="Y682" s="37"/>
      <c r="Z682" s="37"/>
      <c r="AA682" s="37"/>
      <c r="AB682" s="37"/>
      <c r="AC682" s="37"/>
      <c r="AD682" s="37"/>
      <c r="AE682" s="37"/>
      <c r="AR682" s="197" t="s">
        <v>127</v>
      </c>
      <c r="AT682" s="197" t="s">
        <v>123</v>
      </c>
      <c r="AU682" s="197" t="s">
        <v>70</v>
      </c>
      <c r="AY682" s="16" t="s">
        <v>128</v>
      </c>
      <c r="BE682" s="198">
        <f>IF(N682="základní",J682,0)</f>
        <v>0</v>
      </c>
      <c r="BF682" s="198">
        <f>IF(N682="snížená",J682,0)</f>
        <v>0</v>
      </c>
      <c r="BG682" s="198">
        <f>IF(N682="zákl. přenesená",J682,0)</f>
        <v>0</v>
      </c>
      <c r="BH682" s="198">
        <f>IF(N682="sníž. přenesená",J682,0)</f>
        <v>0</v>
      </c>
      <c r="BI682" s="198">
        <f>IF(N682="nulová",J682,0)</f>
        <v>0</v>
      </c>
      <c r="BJ682" s="16" t="s">
        <v>14</v>
      </c>
      <c r="BK682" s="198">
        <f>ROUND(I682*H682,2)</f>
        <v>0</v>
      </c>
      <c r="BL682" s="16" t="s">
        <v>127</v>
      </c>
      <c r="BM682" s="197" t="s">
        <v>1708</v>
      </c>
    </row>
    <row r="683" s="2" customFormat="1">
      <c r="A683" s="37"/>
      <c r="B683" s="38"/>
      <c r="C683" s="39"/>
      <c r="D683" s="199" t="s">
        <v>157</v>
      </c>
      <c r="E683" s="39"/>
      <c r="F683" s="200" t="s">
        <v>1704</v>
      </c>
      <c r="G683" s="39"/>
      <c r="H683" s="39"/>
      <c r="I683" s="201"/>
      <c r="J683" s="39"/>
      <c r="K683" s="39"/>
      <c r="L683" s="43"/>
      <c r="M683" s="202"/>
      <c r="N683" s="203"/>
      <c r="O683" s="83"/>
      <c r="P683" s="83"/>
      <c r="Q683" s="83"/>
      <c r="R683" s="83"/>
      <c r="S683" s="83"/>
      <c r="T683" s="84"/>
      <c r="U683" s="37"/>
      <c r="V683" s="37"/>
      <c r="W683" s="37"/>
      <c r="X683" s="37"/>
      <c r="Y683" s="37"/>
      <c r="Z683" s="37"/>
      <c r="AA683" s="37"/>
      <c r="AB683" s="37"/>
      <c r="AC683" s="37"/>
      <c r="AD683" s="37"/>
      <c r="AE683" s="37"/>
      <c r="AT683" s="16" t="s">
        <v>157</v>
      </c>
      <c r="AU683" s="16" t="s">
        <v>70</v>
      </c>
    </row>
    <row r="684" s="2" customFormat="1" ht="66.75" customHeight="1">
      <c r="A684" s="37"/>
      <c r="B684" s="38"/>
      <c r="C684" s="185" t="s">
        <v>1709</v>
      </c>
      <c r="D684" s="185" t="s">
        <v>123</v>
      </c>
      <c r="E684" s="186" t="s">
        <v>1710</v>
      </c>
      <c r="F684" s="187" t="s">
        <v>1711</v>
      </c>
      <c r="G684" s="188" t="s">
        <v>426</v>
      </c>
      <c r="H684" s="189">
        <v>20</v>
      </c>
      <c r="I684" s="190"/>
      <c r="J684" s="191">
        <f>ROUND(I684*H684,2)</f>
        <v>0</v>
      </c>
      <c r="K684" s="192"/>
      <c r="L684" s="43"/>
      <c r="M684" s="193" t="s">
        <v>19</v>
      </c>
      <c r="N684" s="194" t="s">
        <v>41</v>
      </c>
      <c r="O684" s="83"/>
      <c r="P684" s="195">
        <f>O684*H684</f>
        <v>0</v>
      </c>
      <c r="Q684" s="195">
        <v>0</v>
      </c>
      <c r="R684" s="195">
        <f>Q684*H684</f>
        <v>0</v>
      </c>
      <c r="S684" s="195">
        <v>0</v>
      </c>
      <c r="T684" s="196">
        <f>S684*H684</f>
        <v>0</v>
      </c>
      <c r="U684" s="37"/>
      <c r="V684" s="37"/>
      <c r="W684" s="37"/>
      <c r="X684" s="37"/>
      <c r="Y684" s="37"/>
      <c r="Z684" s="37"/>
      <c r="AA684" s="37"/>
      <c r="AB684" s="37"/>
      <c r="AC684" s="37"/>
      <c r="AD684" s="37"/>
      <c r="AE684" s="37"/>
      <c r="AR684" s="197" t="s">
        <v>127</v>
      </c>
      <c r="AT684" s="197" t="s">
        <v>123</v>
      </c>
      <c r="AU684" s="197" t="s">
        <v>70</v>
      </c>
      <c r="AY684" s="16" t="s">
        <v>128</v>
      </c>
      <c r="BE684" s="198">
        <f>IF(N684="základní",J684,0)</f>
        <v>0</v>
      </c>
      <c r="BF684" s="198">
        <f>IF(N684="snížená",J684,0)</f>
        <v>0</v>
      </c>
      <c r="BG684" s="198">
        <f>IF(N684="zákl. přenesená",J684,0)</f>
        <v>0</v>
      </c>
      <c r="BH684" s="198">
        <f>IF(N684="sníž. přenesená",J684,0)</f>
        <v>0</v>
      </c>
      <c r="BI684" s="198">
        <f>IF(N684="nulová",J684,0)</f>
        <v>0</v>
      </c>
      <c r="BJ684" s="16" t="s">
        <v>14</v>
      </c>
      <c r="BK684" s="198">
        <f>ROUND(I684*H684,2)</f>
        <v>0</v>
      </c>
      <c r="BL684" s="16" t="s">
        <v>127</v>
      </c>
      <c r="BM684" s="197" t="s">
        <v>1712</v>
      </c>
    </row>
    <row r="685" s="2" customFormat="1">
      <c r="A685" s="37"/>
      <c r="B685" s="38"/>
      <c r="C685" s="39"/>
      <c r="D685" s="199" t="s">
        <v>157</v>
      </c>
      <c r="E685" s="39"/>
      <c r="F685" s="200" t="s">
        <v>1704</v>
      </c>
      <c r="G685" s="39"/>
      <c r="H685" s="39"/>
      <c r="I685" s="201"/>
      <c r="J685" s="39"/>
      <c r="K685" s="39"/>
      <c r="L685" s="43"/>
      <c r="M685" s="202"/>
      <c r="N685" s="203"/>
      <c r="O685" s="83"/>
      <c r="P685" s="83"/>
      <c r="Q685" s="83"/>
      <c r="R685" s="83"/>
      <c r="S685" s="83"/>
      <c r="T685" s="84"/>
      <c r="U685" s="37"/>
      <c r="V685" s="37"/>
      <c r="W685" s="37"/>
      <c r="X685" s="37"/>
      <c r="Y685" s="37"/>
      <c r="Z685" s="37"/>
      <c r="AA685" s="37"/>
      <c r="AB685" s="37"/>
      <c r="AC685" s="37"/>
      <c r="AD685" s="37"/>
      <c r="AE685" s="37"/>
      <c r="AT685" s="16" t="s">
        <v>157</v>
      </c>
      <c r="AU685" s="16" t="s">
        <v>70</v>
      </c>
    </row>
    <row r="686" s="2" customFormat="1" ht="66.75" customHeight="1">
      <c r="A686" s="37"/>
      <c r="B686" s="38"/>
      <c r="C686" s="185" t="s">
        <v>1713</v>
      </c>
      <c r="D686" s="185" t="s">
        <v>123</v>
      </c>
      <c r="E686" s="186" t="s">
        <v>1714</v>
      </c>
      <c r="F686" s="187" t="s">
        <v>1715</v>
      </c>
      <c r="G686" s="188" t="s">
        <v>426</v>
      </c>
      <c r="H686" s="189">
        <v>20</v>
      </c>
      <c r="I686" s="190"/>
      <c r="J686" s="191">
        <f>ROUND(I686*H686,2)</f>
        <v>0</v>
      </c>
      <c r="K686" s="192"/>
      <c r="L686" s="43"/>
      <c r="M686" s="193" t="s">
        <v>19</v>
      </c>
      <c r="N686" s="194" t="s">
        <v>41</v>
      </c>
      <c r="O686" s="83"/>
      <c r="P686" s="195">
        <f>O686*H686</f>
        <v>0</v>
      </c>
      <c r="Q686" s="195">
        <v>0</v>
      </c>
      <c r="R686" s="195">
        <f>Q686*H686</f>
        <v>0</v>
      </c>
      <c r="S686" s="195">
        <v>0</v>
      </c>
      <c r="T686" s="196">
        <f>S686*H686</f>
        <v>0</v>
      </c>
      <c r="U686" s="37"/>
      <c r="V686" s="37"/>
      <c r="W686" s="37"/>
      <c r="X686" s="37"/>
      <c r="Y686" s="37"/>
      <c r="Z686" s="37"/>
      <c r="AA686" s="37"/>
      <c r="AB686" s="37"/>
      <c r="AC686" s="37"/>
      <c r="AD686" s="37"/>
      <c r="AE686" s="37"/>
      <c r="AR686" s="197" t="s">
        <v>127</v>
      </c>
      <c r="AT686" s="197" t="s">
        <v>123</v>
      </c>
      <c r="AU686" s="197" t="s">
        <v>70</v>
      </c>
      <c r="AY686" s="16" t="s">
        <v>128</v>
      </c>
      <c r="BE686" s="198">
        <f>IF(N686="základní",J686,0)</f>
        <v>0</v>
      </c>
      <c r="BF686" s="198">
        <f>IF(N686="snížená",J686,0)</f>
        <v>0</v>
      </c>
      <c r="BG686" s="198">
        <f>IF(N686="zákl. přenesená",J686,0)</f>
        <v>0</v>
      </c>
      <c r="BH686" s="198">
        <f>IF(N686="sníž. přenesená",J686,0)</f>
        <v>0</v>
      </c>
      <c r="BI686" s="198">
        <f>IF(N686="nulová",J686,0)</f>
        <v>0</v>
      </c>
      <c r="BJ686" s="16" t="s">
        <v>14</v>
      </c>
      <c r="BK686" s="198">
        <f>ROUND(I686*H686,2)</f>
        <v>0</v>
      </c>
      <c r="BL686" s="16" t="s">
        <v>127</v>
      </c>
      <c r="BM686" s="197" t="s">
        <v>1716</v>
      </c>
    </row>
    <row r="687" s="2" customFormat="1">
      <c r="A687" s="37"/>
      <c r="B687" s="38"/>
      <c r="C687" s="39"/>
      <c r="D687" s="199" t="s">
        <v>157</v>
      </c>
      <c r="E687" s="39"/>
      <c r="F687" s="200" t="s">
        <v>1704</v>
      </c>
      <c r="G687" s="39"/>
      <c r="H687" s="39"/>
      <c r="I687" s="201"/>
      <c r="J687" s="39"/>
      <c r="K687" s="39"/>
      <c r="L687" s="43"/>
      <c r="M687" s="202"/>
      <c r="N687" s="203"/>
      <c r="O687" s="83"/>
      <c r="P687" s="83"/>
      <c r="Q687" s="83"/>
      <c r="R687" s="83"/>
      <c r="S687" s="83"/>
      <c r="T687" s="84"/>
      <c r="U687" s="37"/>
      <c r="V687" s="37"/>
      <c r="W687" s="37"/>
      <c r="X687" s="37"/>
      <c r="Y687" s="37"/>
      <c r="Z687" s="37"/>
      <c r="AA687" s="37"/>
      <c r="AB687" s="37"/>
      <c r="AC687" s="37"/>
      <c r="AD687" s="37"/>
      <c r="AE687" s="37"/>
      <c r="AT687" s="16" t="s">
        <v>157</v>
      </c>
      <c r="AU687" s="16" t="s">
        <v>70</v>
      </c>
    </row>
    <row r="688" s="2" customFormat="1" ht="66.75" customHeight="1">
      <c r="A688" s="37"/>
      <c r="B688" s="38"/>
      <c r="C688" s="185" t="s">
        <v>1717</v>
      </c>
      <c r="D688" s="185" t="s">
        <v>123</v>
      </c>
      <c r="E688" s="186" t="s">
        <v>1718</v>
      </c>
      <c r="F688" s="187" t="s">
        <v>1719</v>
      </c>
      <c r="G688" s="188" t="s">
        <v>426</v>
      </c>
      <c r="H688" s="189">
        <v>20</v>
      </c>
      <c r="I688" s="190"/>
      <c r="J688" s="191">
        <f>ROUND(I688*H688,2)</f>
        <v>0</v>
      </c>
      <c r="K688" s="192"/>
      <c r="L688" s="43"/>
      <c r="M688" s="193" t="s">
        <v>19</v>
      </c>
      <c r="N688" s="194" t="s">
        <v>41</v>
      </c>
      <c r="O688" s="83"/>
      <c r="P688" s="195">
        <f>O688*H688</f>
        <v>0</v>
      </c>
      <c r="Q688" s="195">
        <v>0</v>
      </c>
      <c r="R688" s="195">
        <f>Q688*H688</f>
        <v>0</v>
      </c>
      <c r="S688" s="195">
        <v>0</v>
      </c>
      <c r="T688" s="196">
        <f>S688*H688</f>
        <v>0</v>
      </c>
      <c r="U688" s="37"/>
      <c r="V688" s="37"/>
      <c r="W688" s="37"/>
      <c r="X688" s="37"/>
      <c r="Y688" s="37"/>
      <c r="Z688" s="37"/>
      <c r="AA688" s="37"/>
      <c r="AB688" s="37"/>
      <c r="AC688" s="37"/>
      <c r="AD688" s="37"/>
      <c r="AE688" s="37"/>
      <c r="AR688" s="197" t="s">
        <v>127</v>
      </c>
      <c r="AT688" s="197" t="s">
        <v>123</v>
      </c>
      <c r="AU688" s="197" t="s">
        <v>70</v>
      </c>
      <c r="AY688" s="16" t="s">
        <v>128</v>
      </c>
      <c r="BE688" s="198">
        <f>IF(N688="základní",J688,0)</f>
        <v>0</v>
      </c>
      <c r="BF688" s="198">
        <f>IF(N688="snížená",J688,0)</f>
        <v>0</v>
      </c>
      <c r="BG688" s="198">
        <f>IF(N688="zákl. přenesená",J688,0)</f>
        <v>0</v>
      </c>
      <c r="BH688" s="198">
        <f>IF(N688="sníž. přenesená",J688,0)</f>
        <v>0</v>
      </c>
      <c r="BI688" s="198">
        <f>IF(N688="nulová",J688,0)</f>
        <v>0</v>
      </c>
      <c r="BJ688" s="16" t="s">
        <v>14</v>
      </c>
      <c r="BK688" s="198">
        <f>ROUND(I688*H688,2)</f>
        <v>0</v>
      </c>
      <c r="BL688" s="16" t="s">
        <v>127</v>
      </c>
      <c r="BM688" s="197" t="s">
        <v>1720</v>
      </c>
    </row>
    <row r="689" s="2" customFormat="1">
      <c r="A689" s="37"/>
      <c r="B689" s="38"/>
      <c r="C689" s="39"/>
      <c r="D689" s="199" t="s">
        <v>157</v>
      </c>
      <c r="E689" s="39"/>
      <c r="F689" s="200" t="s">
        <v>1721</v>
      </c>
      <c r="G689" s="39"/>
      <c r="H689" s="39"/>
      <c r="I689" s="201"/>
      <c r="J689" s="39"/>
      <c r="K689" s="39"/>
      <c r="L689" s="43"/>
      <c r="M689" s="202"/>
      <c r="N689" s="203"/>
      <c r="O689" s="83"/>
      <c r="P689" s="83"/>
      <c r="Q689" s="83"/>
      <c r="R689" s="83"/>
      <c r="S689" s="83"/>
      <c r="T689" s="84"/>
      <c r="U689" s="37"/>
      <c r="V689" s="37"/>
      <c r="W689" s="37"/>
      <c r="X689" s="37"/>
      <c r="Y689" s="37"/>
      <c r="Z689" s="37"/>
      <c r="AA689" s="37"/>
      <c r="AB689" s="37"/>
      <c r="AC689" s="37"/>
      <c r="AD689" s="37"/>
      <c r="AE689" s="37"/>
      <c r="AT689" s="16" t="s">
        <v>157</v>
      </c>
      <c r="AU689" s="16" t="s">
        <v>70</v>
      </c>
    </row>
    <row r="690" s="2" customFormat="1" ht="66.75" customHeight="1">
      <c r="A690" s="37"/>
      <c r="B690" s="38"/>
      <c r="C690" s="185" t="s">
        <v>1722</v>
      </c>
      <c r="D690" s="185" t="s">
        <v>123</v>
      </c>
      <c r="E690" s="186" t="s">
        <v>1723</v>
      </c>
      <c r="F690" s="187" t="s">
        <v>1724</v>
      </c>
      <c r="G690" s="188" t="s">
        <v>426</v>
      </c>
      <c r="H690" s="189">
        <v>20</v>
      </c>
      <c r="I690" s="190"/>
      <c r="J690" s="191">
        <f>ROUND(I690*H690,2)</f>
        <v>0</v>
      </c>
      <c r="K690" s="192"/>
      <c r="L690" s="43"/>
      <c r="M690" s="193" t="s">
        <v>19</v>
      </c>
      <c r="N690" s="194" t="s">
        <v>41</v>
      </c>
      <c r="O690" s="83"/>
      <c r="P690" s="195">
        <f>O690*H690</f>
        <v>0</v>
      </c>
      <c r="Q690" s="195">
        <v>0</v>
      </c>
      <c r="R690" s="195">
        <f>Q690*H690</f>
        <v>0</v>
      </c>
      <c r="S690" s="195">
        <v>0</v>
      </c>
      <c r="T690" s="196">
        <f>S690*H690</f>
        <v>0</v>
      </c>
      <c r="U690" s="37"/>
      <c r="V690" s="37"/>
      <c r="W690" s="37"/>
      <c r="X690" s="37"/>
      <c r="Y690" s="37"/>
      <c r="Z690" s="37"/>
      <c r="AA690" s="37"/>
      <c r="AB690" s="37"/>
      <c r="AC690" s="37"/>
      <c r="AD690" s="37"/>
      <c r="AE690" s="37"/>
      <c r="AR690" s="197" t="s">
        <v>127</v>
      </c>
      <c r="AT690" s="197" t="s">
        <v>123</v>
      </c>
      <c r="AU690" s="197" t="s">
        <v>70</v>
      </c>
      <c r="AY690" s="16" t="s">
        <v>128</v>
      </c>
      <c r="BE690" s="198">
        <f>IF(N690="základní",J690,0)</f>
        <v>0</v>
      </c>
      <c r="BF690" s="198">
        <f>IF(N690="snížená",J690,0)</f>
        <v>0</v>
      </c>
      <c r="BG690" s="198">
        <f>IF(N690="zákl. přenesená",J690,0)</f>
        <v>0</v>
      </c>
      <c r="BH690" s="198">
        <f>IF(N690="sníž. přenesená",J690,0)</f>
        <v>0</v>
      </c>
      <c r="BI690" s="198">
        <f>IF(N690="nulová",J690,0)</f>
        <v>0</v>
      </c>
      <c r="BJ690" s="16" t="s">
        <v>14</v>
      </c>
      <c r="BK690" s="198">
        <f>ROUND(I690*H690,2)</f>
        <v>0</v>
      </c>
      <c r="BL690" s="16" t="s">
        <v>127</v>
      </c>
      <c r="BM690" s="197" t="s">
        <v>1725</v>
      </c>
    </row>
    <row r="691" s="2" customFormat="1">
      <c r="A691" s="37"/>
      <c r="B691" s="38"/>
      <c r="C691" s="39"/>
      <c r="D691" s="199" t="s">
        <v>157</v>
      </c>
      <c r="E691" s="39"/>
      <c r="F691" s="200" t="s">
        <v>1721</v>
      </c>
      <c r="G691" s="39"/>
      <c r="H691" s="39"/>
      <c r="I691" s="201"/>
      <c r="J691" s="39"/>
      <c r="K691" s="39"/>
      <c r="L691" s="43"/>
      <c r="M691" s="202"/>
      <c r="N691" s="203"/>
      <c r="O691" s="83"/>
      <c r="P691" s="83"/>
      <c r="Q691" s="83"/>
      <c r="R691" s="83"/>
      <c r="S691" s="83"/>
      <c r="T691" s="84"/>
      <c r="U691" s="37"/>
      <c r="V691" s="37"/>
      <c r="W691" s="37"/>
      <c r="X691" s="37"/>
      <c r="Y691" s="37"/>
      <c r="Z691" s="37"/>
      <c r="AA691" s="37"/>
      <c r="AB691" s="37"/>
      <c r="AC691" s="37"/>
      <c r="AD691" s="37"/>
      <c r="AE691" s="37"/>
      <c r="AT691" s="16" t="s">
        <v>157</v>
      </c>
      <c r="AU691" s="16" t="s">
        <v>70</v>
      </c>
    </row>
    <row r="692" s="2" customFormat="1" ht="66.75" customHeight="1">
      <c r="A692" s="37"/>
      <c r="B692" s="38"/>
      <c r="C692" s="185" t="s">
        <v>1726</v>
      </c>
      <c r="D692" s="185" t="s">
        <v>123</v>
      </c>
      <c r="E692" s="186" t="s">
        <v>1727</v>
      </c>
      <c r="F692" s="187" t="s">
        <v>1728</v>
      </c>
      <c r="G692" s="188" t="s">
        <v>426</v>
      </c>
      <c r="H692" s="189">
        <v>20</v>
      </c>
      <c r="I692" s="190"/>
      <c r="J692" s="191">
        <f>ROUND(I692*H692,2)</f>
        <v>0</v>
      </c>
      <c r="K692" s="192"/>
      <c r="L692" s="43"/>
      <c r="M692" s="193" t="s">
        <v>19</v>
      </c>
      <c r="N692" s="194" t="s">
        <v>41</v>
      </c>
      <c r="O692" s="83"/>
      <c r="P692" s="195">
        <f>O692*H692</f>
        <v>0</v>
      </c>
      <c r="Q692" s="195">
        <v>0</v>
      </c>
      <c r="R692" s="195">
        <f>Q692*H692</f>
        <v>0</v>
      </c>
      <c r="S692" s="195">
        <v>0</v>
      </c>
      <c r="T692" s="196">
        <f>S692*H692</f>
        <v>0</v>
      </c>
      <c r="U692" s="37"/>
      <c r="V692" s="37"/>
      <c r="W692" s="37"/>
      <c r="X692" s="37"/>
      <c r="Y692" s="37"/>
      <c r="Z692" s="37"/>
      <c r="AA692" s="37"/>
      <c r="AB692" s="37"/>
      <c r="AC692" s="37"/>
      <c r="AD692" s="37"/>
      <c r="AE692" s="37"/>
      <c r="AR692" s="197" t="s">
        <v>127</v>
      </c>
      <c r="AT692" s="197" t="s">
        <v>123</v>
      </c>
      <c r="AU692" s="197" t="s">
        <v>70</v>
      </c>
      <c r="AY692" s="16" t="s">
        <v>128</v>
      </c>
      <c r="BE692" s="198">
        <f>IF(N692="základní",J692,0)</f>
        <v>0</v>
      </c>
      <c r="BF692" s="198">
        <f>IF(N692="snížená",J692,0)</f>
        <v>0</v>
      </c>
      <c r="BG692" s="198">
        <f>IF(N692="zákl. přenesená",J692,0)</f>
        <v>0</v>
      </c>
      <c r="BH692" s="198">
        <f>IF(N692="sníž. přenesená",J692,0)</f>
        <v>0</v>
      </c>
      <c r="BI692" s="198">
        <f>IF(N692="nulová",J692,0)</f>
        <v>0</v>
      </c>
      <c r="BJ692" s="16" t="s">
        <v>14</v>
      </c>
      <c r="BK692" s="198">
        <f>ROUND(I692*H692,2)</f>
        <v>0</v>
      </c>
      <c r="BL692" s="16" t="s">
        <v>127</v>
      </c>
      <c r="BM692" s="197" t="s">
        <v>1729</v>
      </c>
    </row>
    <row r="693" s="2" customFormat="1">
      <c r="A693" s="37"/>
      <c r="B693" s="38"/>
      <c r="C693" s="39"/>
      <c r="D693" s="199" t="s">
        <v>157</v>
      </c>
      <c r="E693" s="39"/>
      <c r="F693" s="200" t="s">
        <v>1704</v>
      </c>
      <c r="G693" s="39"/>
      <c r="H693" s="39"/>
      <c r="I693" s="201"/>
      <c r="J693" s="39"/>
      <c r="K693" s="39"/>
      <c r="L693" s="43"/>
      <c r="M693" s="202"/>
      <c r="N693" s="203"/>
      <c r="O693" s="83"/>
      <c r="P693" s="83"/>
      <c r="Q693" s="83"/>
      <c r="R693" s="83"/>
      <c r="S693" s="83"/>
      <c r="T693" s="84"/>
      <c r="U693" s="37"/>
      <c r="V693" s="37"/>
      <c r="W693" s="37"/>
      <c r="X693" s="37"/>
      <c r="Y693" s="37"/>
      <c r="Z693" s="37"/>
      <c r="AA693" s="37"/>
      <c r="AB693" s="37"/>
      <c r="AC693" s="37"/>
      <c r="AD693" s="37"/>
      <c r="AE693" s="37"/>
      <c r="AT693" s="16" t="s">
        <v>157</v>
      </c>
      <c r="AU693" s="16" t="s">
        <v>70</v>
      </c>
    </row>
    <row r="694" s="2" customFormat="1" ht="66.75" customHeight="1">
      <c r="A694" s="37"/>
      <c r="B694" s="38"/>
      <c r="C694" s="185" t="s">
        <v>1730</v>
      </c>
      <c r="D694" s="185" t="s">
        <v>123</v>
      </c>
      <c r="E694" s="186" t="s">
        <v>1731</v>
      </c>
      <c r="F694" s="187" t="s">
        <v>1732</v>
      </c>
      <c r="G694" s="188" t="s">
        <v>426</v>
      </c>
      <c r="H694" s="189">
        <v>20</v>
      </c>
      <c r="I694" s="190"/>
      <c r="J694" s="191">
        <f>ROUND(I694*H694,2)</f>
        <v>0</v>
      </c>
      <c r="K694" s="192"/>
      <c r="L694" s="43"/>
      <c r="M694" s="193" t="s">
        <v>19</v>
      </c>
      <c r="N694" s="194" t="s">
        <v>41</v>
      </c>
      <c r="O694" s="83"/>
      <c r="P694" s="195">
        <f>O694*H694</f>
        <v>0</v>
      </c>
      <c r="Q694" s="195">
        <v>0</v>
      </c>
      <c r="R694" s="195">
        <f>Q694*H694</f>
        <v>0</v>
      </c>
      <c r="S694" s="195">
        <v>0</v>
      </c>
      <c r="T694" s="196">
        <f>S694*H694</f>
        <v>0</v>
      </c>
      <c r="U694" s="37"/>
      <c r="V694" s="37"/>
      <c r="W694" s="37"/>
      <c r="X694" s="37"/>
      <c r="Y694" s="37"/>
      <c r="Z694" s="37"/>
      <c r="AA694" s="37"/>
      <c r="AB694" s="37"/>
      <c r="AC694" s="37"/>
      <c r="AD694" s="37"/>
      <c r="AE694" s="37"/>
      <c r="AR694" s="197" t="s">
        <v>127</v>
      </c>
      <c r="AT694" s="197" t="s">
        <v>123</v>
      </c>
      <c r="AU694" s="197" t="s">
        <v>70</v>
      </c>
      <c r="AY694" s="16" t="s">
        <v>128</v>
      </c>
      <c r="BE694" s="198">
        <f>IF(N694="základní",J694,0)</f>
        <v>0</v>
      </c>
      <c r="BF694" s="198">
        <f>IF(N694="snížená",J694,0)</f>
        <v>0</v>
      </c>
      <c r="BG694" s="198">
        <f>IF(N694="zákl. přenesená",J694,0)</f>
        <v>0</v>
      </c>
      <c r="BH694" s="198">
        <f>IF(N694="sníž. přenesená",J694,0)</f>
        <v>0</v>
      </c>
      <c r="BI694" s="198">
        <f>IF(N694="nulová",J694,0)</f>
        <v>0</v>
      </c>
      <c r="BJ694" s="16" t="s">
        <v>14</v>
      </c>
      <c r="BK694" s="198">
        <f>ROUND(I694*H694,2)</f>
        <v>0</v>
      </c>
      <c r="BL694" s="16" t="s">
        <v>127</v>
      </c>
      <c r="BM694" s="197" t="s">
        <v>1733</v>
      </c>
    </row>
    <row r="695" s="2" customFormat="1">
      <c r="A695" s="37"/>
      <c r="B695" s="38"/>
      <c r="C695" s="39"/>
      <c r="D695" s="199" t="s">
        <v>157</v>
      </c>
      <c r="E695" s="39"/>
      <c r="F695" s="200" t="s">
        <v>1658</v>
      </c>
      <c r="G695" s="39"/>
      <c r="H695" s="39"/>
      <c r="I695" s="201"/>
      <c r="J695" s="39"/>
      <c r="K695" s="39"/>
      <c r="L695" s="43"/>
      <c r="M695" s="202"/>
      <c r="N695" s="203"/>
      <c r="O695" s="83"/>
      <c r="P695" s="83"/>
      <c r="Q695" s="83"/>
      <c r="R695" s="83"/>
      <c r="S695" s="83"/>
      <c r="T695" s="84"/>
      <c r="U695" s="37"/>
      <c r="V695" s="37"/>
      <c r="W695" s="37"/>
      <c r="X695" s="37"/>
      <c r="Y695" s="37"/>
      <c r="Z695" s="37"/>
      <c r="AA695" s="37"/>
      <c r="AB695" s="37"/>
      <c r="AC695" s="37"/>
      <c r="AD695" s="37"/>
      <c r="AE695" s="37"/>
      <c r="AT695" s="16" t="s">
        <v>157</v>
      </c>
      <c r="AU695" s="16" t="s">
        <v>70</v>
      </c>
    </row>
    <row r="696" s="2" customFormat="1" ht="66.75" customHeight="1">
      <c r="A696" s="37"/>
      <c r="B696" s="38"/>
      <c r="C696" s="185" t="s">
        <v>1734</v>
      </c>
      <c r="D696" s="185" t="s">
        <v>123</v>
      </c>
      <c r="E696" s="186" t="s">
        <v>1735</v>
      </c>
      <c r="F696" s="187" t="s">
        <v>1736</v>
      </c>
      <c r="G696" s="188" t="s">
        <v>426</v>
      </c>
      <c r="H696" s="189">
        <v>20</v>
      </c>
      <c r="I696" s="190"/>
      <c r="J696" s="191">
        <f>ROUND(I696*H696,2)</f>
        <v>0</v>
      </c>
      <c r="K696" s="192"/>
      <c r="L696" s="43"/>
      <c r="M696" s="193" t="s">
        <v>19</v>
      </c>
      <c r="N696" s="194" t="s">
        <v>41</v>
      </c>
      <c r="O696" s="83"/>
      <c r="P696" s="195">
        <f>O696*H696</f>
        <v>0</v>
      </c>
      <c r="Q696" s="195">
        <v>0</v>
      </c>
      <c r="R696" s="195">
        <f>Q696*H696</f>
        <v>0</v>
      </c>
      <c r="S696" s="195">
        <v>0</v>
      </c>
      <c r="T696" s="196">
        <f>S696*H696</f>
        <v>0</v>
      </c>
      <c r="U696" s="37"/>
      <c r="V696" s="37"/>
      <c r="W696" s="37"/>
      <c r="X696" s="37"/>
      <c r="Y696" s="37"/>
      <c r="Z696" s="37"/>
      <c r="AA696" s="37"/>
      <c r="AB696" s="37"/>
      <c r="AC696" s="37"/>
      <c r="AD696" s="37"/>
      <c r="AE696" s="37"/>
      <c r="AR696" s="197" t="s">
        <v>127</v>
      </c>
      <c r="AT696" s="197" t="s">
        <v>123</v>
      </c>
      <c r="AU696" s="197" t="s">
        <v>70</v>
      </c>
      <c r="AY696" s="16" t="s">
        <v>128</v>
      </c>
      <c r="BE696" s="198">
        <f>IF(N696="základní",J696,0)</f>
        <v>0</v>
      </c>
      <c r="BF696" s="198">
        <f>IF(N696="snížená",J696,0)</f>
        <v>0</v>
      </c>
      <c r="BG696" s="198">
        <f>IF(N696="zákl. přenesená",J696,0)</f>
        <v>0</v>
      </c>
      <c r="BH696" s="198">
        <f>IF(N696="sníž. přenesená",J696,0)</f>
        <v>0</v>
      </c>
      <c r="BI696" s="198">
        <f>IF(N696="nulová",J696,0)</f>
        <v>0</v>
      </c>
      <c r="BJ696" s="16" t="s">
        <v>14</v>
      </c>
      <c r="BK696" s="198">
        <f>ROUND(I696*H696,2)</f>
        <v>0</v>
      </c>
      <c r="BL696" s="16" t="s">
        <v>127</v>
      </c>
      <c r="BM696" s="197" t="s">
        <v>1737</v>
      </c>
    </row>
    <row r="697" s="2" customFormat="1">
      <c r="A697" s="37"/>
      <c r="B697" s="38"/>
      <c r="C697" s="39"/>
      <c r="D697" s="199" t="s">
        <v>157</v>
      </c>
      <c r="E697" s="39"/>
      <c r="F697" s="200" t="s">
        <v>1658</v>
      </c>
      <c r="G697" s="39"/>
      <c r="H697" s="39"/>
      <c r="I697" s="201"/>
      <c r="J697" s="39"/>
      <c r="K697" s="39"/>
      <c r="L697" s="43"/>
      <c r="M697" s="202"/>
      <c r="N697" s="203"/>
      <c r="O697" s="83"/>
      <c r="P697" s="83"/>
      <c r="Q697" s="83"/>
      <c r="R697" s="83"/>
      <c r="S697" s="83"/>
      <c r="T697" s="84"/>
      <c r="U697" s="37"/>
      <c r="V697" s="37"/>
      <c r="W697" s="37"/>
      <c r="X697" s="37"/>
      <c r="Y697" s="37"/>
      <c r="Z697" s="37"/>
      <c r="AA697" s="37"/>
      <c r="AB697" s="37"/>
      <c r="AC697" s="37"/>
      <c r="AD697" s="37"/>
      <c r="AE697" s="37"/>
      <c r="AT697" s="16" t="s">
        <v>157</v>
      </c>
      <c r="AU697" s="16" t="s">
        <v>70</v>
      </c>
    </row>
    <row r="698" s="2" customFormat="1" ht="66.75" customHeight="1">
      <c r="A698" s="37"/>
      <c r="B698" s="38"/>
      <c r="C698" s="185" t="s">
        <v>1738</v>
      </c>
      <c r="D698" s="185" t="s">
        <v>123</v>
      </c>
      <c r="E698" s="186" t="s">
        <v>1739</v>
      </c>
      <c r="F698" s="187" t="s">
        <v>1740</v>
      </c>
      <c r="G698" s="188" t="s">
        <v>426</v>
      </c>
      <c r="H698" s="189">
        <v>20</v>
      </c>
      <c r="I698" s="190"/>
      <c r="J698" s="191">
        <f>ROUND(I698*H698,2)</f>
        <v>0</v>
      </c>
      <c r="K698" s="192"/>
      <c r="L698" s="43"/>
      <c r="M698" s="193" t="s">
        <v>19</v>
      </c>
      <c r="N698" s="194" t="s">
        <v>41</v>
      </c>
      <c r="O698" s="83"/>
      <c r="P698" s="195">
        <f>O698*H698</f>
        <v>0</v>
      </c>
      <c r="Q698" s="195">
        <v>0</v>
      </c>
      <c r="R698" s="195">
        <f>Q698*H698</f>
        <v>0</v>
      </c>
      <c r="S698" s="195">
        <v>0</v>
      </c>
      <c r="T698" s="196">
        <f>S698*H698</f>
        <v>0</v>
      </c>
      <c r="U698" s="37"/>
      <c r="V698" s="37"/>
      <c r="W698" s="37"/>
      <c r="X698" s="37"/>
      <c r="Y698" s="37"/>
      <c r="Z698" s="37"/>
      <c r="AA698" s="37"/>
      <c r="AB698" s="37"/>
      <c r="AC698" s="37"/>
      <c r="AD698" s="37"/>
      <c r="AE698" s="37"/>
      <c r="AR698" s="197" t="s">
        <v>127</v>
      </c>
      <c r="AT698" s="197" t="s">
        <v>123</v>
      </c>
      <c r="AU698" s="197" t="s">
        <v>70</v>
      </c>
      <c r="AY698" s="16" t="s">
        <v>128</v>
      </c>
      <c r="BE698" s="198">
        <f>IF(N698="základní",J698,0)</f>
        <v>0</v>
      </c>
      <c r="BF698" s="198">
        <f>IF(N698="snížená",J698,0)</f>
        <v>0</v>
      </c>
      <c r="BG698" s="198">
        <f>IF(N698="zákl. přenesená",J698,0)</f>
        <v>0</v>
      </c>
      <c r="BH698" s="198">
        <f>IF(N698="sníž. přenesená",J698,0)</f>
        <v>0</v>
      </c>
      <c r="BI698" s="198">
        <f>IF(N698="nulová",J698,0)</f>
        <v>0</v>
      </c>
      <c r="BJ698" s="16" t="s">
        <v>14</v>
      </c>
      <c r="BK698" s="198">
        <f>ROUND(I698*H698,2)</f>
        <v>0</v>
      </c>
      <c r="BL698" s="16" t="s">
        <v>127</v>
      </c>
      <c r="BM698" s="197" t="s">
        <v>1741</v>
      </c>
    </row>
    <row r="699" s="2" customFormat="1">
      <c r="A699" s="37"/>
      <c r="B699" s="38"/>
      <c r="C699" s="39"/>
      <c r="D699" s="199" t="s">
        <v>157</v>
      </c>
      <c r="E699" s="39"/>
      <c r="F699" s="200" t="s">
        <v>1721</v>
      </c>
      <c r="G699" s="39"/>
      <c r="H699" s="39"/>
      <c r="I699" s="201"/>
      <c r="J699" s="39"/>
      <c r="K699" s="39"/>
      <c r="L699" s="43"/>
      <c r="M699" s="202"/>
      <c r="N699" s="203"/>
      <c r="O699" s="83"/>
      <c r="P699" s="83"/>
      <c r="Q699" s="83"/>
      <c r="R699" s="83"/>
      <c r="S699" s="83"/>
      <c r="T699" s="84"/>
      <c r="U699" s="37"/>
      <c r="V699" s="37"/>
      <c r="W699" s="37"/>
      <c r="X699" s="37"/>
      <c r="Y699" s="37"/>
      <c r="Z699" s="37"/>
      <c r="AA699" s="37"/>
      <c r="AB699" s="37"/>
      <c r="AC699" s="37"/>
      <c r="AD699" s="37"/>
      <c r="AE699" s="37"/>
      <c r="AT699" s="16" t="s">
        <v>157</v>
      </c>
      <c r="AU699" s="16" t="s">
        <v>70</v>
      </c>
    </row>
    <row r="700" s="2" customFormat="1" ht="66.75" customHeight="1">
      <c r="A700" s="37"/>
      <c r="B700" s="38"/>
      <c r="C700" s="185" t="s">
        <v>1742</v>
      </c>
      <c r="D700" s="185" t="s">
        <v>123</v>
      </c>
      <c r="E700" s="186" t="s">
        <v>1743</v>
      </c>
      <c r="F700" s="187" t="s">
        <v>1744</v>
      </c>
      <c r="G700" s="188" t="s">
        <v>426</v>
      </c>
      <c r="H700" s="189">
        <v>20</v>
      </c>
      <c r="I700" s="190"/>
      <c r="J700" s="191">
        <f>ROUND(I700*H700,2)</f>
        <v>0</v>
      </c>
      <c r="K700" s="192"/>
      <c r="L700" s="43"/>
      <c r="M700" s="193" t="s">
        <v>19</v>
      </c>
      <c r="N700" s="194" t="s">
        <v>41</v>
      </c>
      <c r="O700" s="83"/>
      <c r="P700" s="195">
        <f>O700*H700</f>
        <v>0</v>
      </c>
      <c r="Q700" s="195">
        <v>0</v>
      </c>
      <c r="R700" s="195">
        <f>Q700*H700</f>
        <v>0</v>
      </c>
      <c r="S700" s="195">
        <v>0</v>
      </c>
      <c r="T700" s="196">
        <f>S700*H700</f>
        <v>0</v>
      </c>
      <c r="U700" s="37"/>
      <c r="V700" s="37"/>
      <c r="W700" s="37"/>
      <c r="X700" s="37"/>
      <c r="Y700" s="37"/>
      <c r="Z700" s="37"/>
      <c r="AA700" s="37"/>
      <c r="AB700" s="37"/>
      <c r="AC700" s="37"/>
      <c r="AD700" s="37"/>
      <c r="AE700" s="37"/>
      <c r="AR700" s="197" t="s">
        <v>127</v>
      </c>
      <c r="AT700" s="197" t="s">
        <v>123</v>
      </c>
      <c r="AU700" s="197" t="s">
        <v>70</v>
      </c>
      <c r="AY700" s="16" t="s">
        <v>128</v>
      </c>
      <c r="BE700" s="198">
        <f>IF(N700="základní",J700,0)</f>
        <v>0</v>
      </c>
      <c r="BF700" s="198">
        <f>IF(N700="snížená",J700,0)</f>
        <v>0</v>
      </c>
      <c r="BG700" s="198">
        <f>IF(N700="zákl. přenesená",J700,0)</f>
        <v>0</v>
      </c>
      <c r="BH700" s="198">
        <f>IF(N700="sníž. přenesená",J700,0)</f>
        <v>0</v>
      </c>
      <c r="BI700" s="198">
        <f>IF(N700="nulová",J700,0)</f>
        <v>0</v>
      </c>
      <c r="BJ700" s="16" t="s">
        <v>14</v>
      </c>
      <c r="BK700" s="198">
        <f>ROUND(I700*H700,2)</f>
        <v>0</v>
      </c>
      <c r="BL700" s="16" t="s">
        <v>127</v>
      </c>
      <c r="BM700" s="197" t="s">
        <v>1745</v>
      </c>
    </row>
    <row r="701" s="2" customFormat="1">
      <c r="A701" s="37"/>
      <c r="B701" s="38"/>
      <c r="C701" s="39"/>
      <c r="D701" s="199" t="s">
        <v>157</v>
      </c>
      <c r="E701" s="39"/>
      <c r="F701" s="200" t="s">
        <v>1721</v>
      </c>
      <c r="G701" s="39"/>
      <c r="H701" s="39"/>
      <c r="I701" s="201"/>
      <c r="J701" s="39"/>
      <c r="K701" s="39"/>
      <c r="L701" s="43"/>
      <c r="M701" s="202"/>
      <c r="N701" s="203"/>
      <c r="O701" s="83"/>
      <c r="P701" s="83"/>
      <c r="Q701" s="83"/>
      <c r="R701" s="83"/>
      <c r="S701" s="83"/>
      <c r="T701" s="84"/>
      <c r="U701" s="37"/>
      <c r="V701" s="37"/>
      <c r="W701" s="37"/>
      <c r="X701" s="37"/>
      <c r="Y701" s="37"/>
      <c r="Z701" s="37"/>
      <c r="AA701" s="37"/>
      <c r="AB701" s="37"/>
      <c r="AC701" s="37"/>
      <c r="AD701" s="37"/>
      <c r="AE701" s="37"/>
      <c r="AT701" s="16" t="s">
        <v>157</v>
      </c>
      <c r="AU701" s="16" t="s">
        <v>70</v>
      </c>
    </row>
    <row r="702" s="2" customFormat="1" ht="66.75" customHeight="1">
      <c r="A702" s="37"/>
      <c r="B702" s="38"/>
      <c r="C702" s="185" t="s">
        <v>1746</v>
      </c>
      <c r="D702" s="185" t="s">
        <v>123</v>
      </c>
      <c r="E702" s="186" t="s">
        <v>1747</v>
      </c>
      <c r="F702" s="187" t="s">
        <v>1748</v>
      </c>
      <c r="G702" s="188" t="s">
        <v>426</v>
      </c>
      <c r="H702" s="189">
        <v>20</v>
      </c>
      <c r="I702" s="190"/>
      <c r="J702" s="191">
        <f>ROUND(I702*H702,2)</f>
        <v>0</v>
      </c>
      <c r="K702" s="192"/>
      <c r="L702" s="43"/>
      <c r="M702" s="193" t="s">
        <v>19</v>
      </c>
      <c r="N702" s="194" t="s">
        <v>41</v>
      </c>
      <c r="O702" s="83"/>
      <c r="P702" s="195">
        <f>O702*H702</f>
        <v>0</v>
      </c>
      <c r="Q702" s="195">
        <v>0</v>
      </c>
      <c r="R702" s="195">
        <f>Q702*H702</f>
        <v>0</v>
      </c>
      <c r="S702" s="195">
        <v>0</v>
      </c>
      <c r="T702" s="196">
        <f>S702*H702</f>
        <v>0</v>
      </c>
      <c r="U702" s="37"/>
      <c r="V702" s="37"/>
      <c r="W702" s="37"/>
      <c r="X702" s="37"/>
      <c r="Y702" s="37"/>
      <c r="Z702" s="37"/>
      <c r="AA702" s="37"/>
      <c r="AB702" s="37"/>
      <c r="AC702" s="37"/>
      <c r="AD702" s="37"/>
      <c r="AE702" s="37"/>
      <c r="AR702" s="197" t="s">
        <v>127</v>
      </c>
      <c r="AT702" s="197" t="s">
        <v>123</v>
      </c>
      <c r="AU702" s="197" t="s">
        <v>70</v>
      </c>
      <c r="AY702" s="16" t="s">
        <v>128</v>
      </c>
      <c r="BE702" s="198">
        <f>IF(N702="základní",J702,0)</f>
        <v>0</v>
      </c>
      <c r="BF702" s="198">
        <f>IF(N702="snížená",J702,0)</f>
        <v>0</v>
      </c>
      <c r="BG702" s="198">
        <f>IF(N702="zákl. přenesená",J702,0)</f>
        <v>0</v>
      </c>
      <c r="BH702" s="198">
        <f>IF(N702="sníž. přenesená",J702,0)</f>
        <v>0</v>
      </c>
      <c r="BI702" s="198">
        <f>IF(N702="nulová",J702,0)</f>
        <v>0</v>
      </c>
      <c r="BJ702" s="16" t="s">
        <v>14</v>
      </c>
      <c r="BK702" s="198">
        <f>ROUND(I702*H702,2)</f>
        <v>0</v>
      </c>
      <c r="BL702" s="16" t="s">
        <v>127</v>
      </c>
      <c r="BM702" s="197" t="s">
        <v>1749</v>
      </c>
    </row>
    <row r="703" s="2" customFormat="1">
      <c r="A703" s="37"/>
      <c r="B703" s="38"/>
      <c r="C703" s="39"/>
      <c r="D703" s="199" t="s">
        <v>157</v>
      </c>
      <c r="E703" s="39"/>
      <c r="F703" s="200" t="s">
        <v>1687</v>
      </c>
      <c r="G703" s="39"/>
      <c r="H703" s="39"/>
      <c r="I703" s="201"/>
      <c r="J703" s="39"/>
      <c r="K703" s="39"/>
      <c r="L703" s="43"/>
      <c r="M703" s="202"/>
      <c r="N703" s="203"/>
      <c r="O703" s="83"/>
      <c r="P703" s="83"/>
      <c r="Q703" s="83"/>
      <c r="R703" s="83"/>
      <c r="S703" s="83"/>
      <c r="T703" s="84"/>
      <c r="U703" s="37"/>
      <c r="V703" s="37"/>
      <c r="W703" s="37"/>
      <c r="X703" s="37"/>
      <c r="Y703" s="37"/>
      <c r="Z703" s="37"/>
      <c r="AA703" s="37"/>
      <c r="AB703" s="37"/>
      <c r="AC703" s="37"/>
      <c r="AD703" s="37"/>
      <c r="AE703" s="37"/>
      <c r="AT703" s="16" t="s">
        <v>157</v>
      </c>
      <c r="AU703" s="16" t="s">
        <v>70</v>
      </c>
    </row>
    <row r="704" s="2" customFormat="1" ht="66.75" customHeight="1">
      <c r="A704" s="37"/>
      <c r="B704" s="38"/>
      <c r="C704" s="185" t="s">
        <v>1750</v>
      </c>
      <c r="D704" s="185" t="s">
        <v>123</v>
      </c>
      <c r="E704" s="186" t="s">
        <v>1751</v>
      </c>
      <c r="F704" s="187" t="s">
        <v>1752</v>
      </c>
      <c r="G704" s="188" t="s">
        <v>426</v>
      </c>
      <c r="H704" s="189">
        <v>20</v>
      </c>
      <c r="I704" s="190"/>
      <c r="J704" s="191">
        <f>ROUND(I704*H704,2)</f>
        <v>0</v>
      </c>
      <c r="K704" s="192"/>
      <c r="L704" s="43"/>
      <c r="M704" s="193" t="s">
        <v>19</v>
      </c>
      <c r="N704" s="194" t="s">
        <v>41</v>
      </c>
      <c r="O704" s="83"/>
      <c r="P704" s="195">
        <f>O704*H704</f>
        <v>0</v>
      </c>
      <c r="Q704" s="195">
        <v>0</v>
      </c>
      <c r="R704" s="195">
        <f>Q704*H704</f>
        <v>0</v>
      </c>
      <c r="S704" s="195">
        <v>0</v>
      </c>
      <c r="T704" s="196">
        <f>S704*H704</f>
        <v>0</v>
      </c>
      <c r="U704" s="37"/>
      <c r="V704" s="37"/>
      <c r="W704" s="37"/>
      <c r="X704" s="37"/>
      <c r="Y704" s="37"/>
      <c r="Z704" s="37"/>
      <c r="AA704" s="37"/>
      <c r="AB704" s="37"/>
      <c r="AC704" s="37"/>
      <c r="AD704" s="37"/>
      <c r="AE704" s="37"/>
      <c r="AR704" s="197" t="s">
        <v>127</v>
      </c>
      <c r="AT704" s="197" t="s">
        <v>123</v>
      </c>
      <c r="AU704" s="197" t="s">
        <v>70</v>
      </c>
      <c r="AY704" s="16" t="s">
        <v>128</v>
      </c>
      <c r="BE704" s="198">
        <f>IF(N704="základní",J704,0)</f>
        <v>0</v>
      </c>
      <c r="BF704" s="198">
        <f>IF(N704="snížená",J704,0)</f>
        <v>0</v>
      </c>
      <c r="BG704" s="198">
        <f>IF(N704="zákl. přenesená",J704,0)</f>
        <v>0</v>
      </c>
      <c r="BH704" s="198">
        <f>IF(N704="sníž. přenesená",J704,0)</f>
        <v>0</v>
      </c>
      <c r="BI704" s="198">
        <f>IF(N704="nulová",J704,0)</f>
        <v>0</v>
      </c>
      <c r="BJ704" s="16" t="s">
        <v>14</v>
      </c>
      <c r="BK704" s="198">
        <f>ROUND(I704*H704,2)</f>
        <v>0</v>
      </c>
      <c r="BL704" s="16" t="s">
        <v>127</v>
      </c>
      <c r="BM704" s="197" t="s">
        <v>1753</v>
      </c>
    </row>
    <row r="705" s="2" customFormat="1">
      <c r="A705" s="37"/>
      <c r="B705" s="38"/>
      <c r="C705" s="39"/>
      <c r="D705" s="199" t="s">
        <v>157</v>
      </c>
      <c r="E705" s="39"/>
      <c r="F705" s="200" t="s">
        <v>1658</v>
      </c>
      <c r="G705" s="39"/>
      <c r="H705" s="39"/>
      <c r="I705" s="201"/>
      <c r="J705" s="39"/>
      <c r="K705" s="39"/>
      <c r="L705" s="43"/>
      <c r="M705" s="202"/>
      <c r="N705" s="203"/>
      <c r="O705" s="83"/>
      <c r="P705" s="83"/>
      <c r="Q705" s="83"/>
      <c r="R705" s="83"/>
      <c r="S705" s="83"/>
      <c r="T705" s="84"/>
      <c r="U705" s="37"/>
      <c r="V705" s="37"/>
      <c r="W705" s="37"/>
      <c r="X705" s="37"/>
      <c r="Y705" s="37"/>
      <c r="Z705" s="37"/>
      <c r="AA705" s="37"/>
      <c r="AB705" s="37"/>
      <c r="AC705" s="37"/>
      <c r="AD705" s="37"/>
      <c r="AE705" s="37"/>
      <c r="AT705" s="16" t="s">
        <v>157</v>
      </c>
      <c r="AU705" s="16" t="s">
        <v>70</v>
      </c>
    </row>
    <row r="706" s="2" customFormat="1" ht="66.75" customHeight="1">
      <c r="A706" s="37"/>
      <c r="B706" s="38"/>
      <c r="C706" s="185" t="s">
        <v>1754</v>
      </c>
      <c r="D706" s="185" t="s">
        <v>123</v>
      </c>
      <c r="E706" s="186" t="s">
        <v>1755</v>
      </c>
      <c r="F706" s="187" t="s">
        <v>1756</v>
      </c>
      <c r="G706" s="188" t="s">
        <v>426</v>
      </c>
      <c r="H706" s="189">
        <v>20</v>
      </c>
      <c r="I706" s="190"/>
      <c r="J706" s="191">
        <f>ROUND(I706*H706,2)</f>
        <v>0</v>
      </c>
      <c r="K706" s="192"/>
      <c r="L706" s="43"/>
      <c r="M706" s="193" t="s">
        <v>19</v>
      </c>
      <c r="N706" s="194" t="s">
        <v>41</v>
      </c>
      <c r="O706" s="83"/>
      <c r="P706" s="195">
        <f>O706*H706</f>
        <v>0</v>
      </c>
      <c r="Q706" s="195">
        <v>0</v>
      </c>
      <c r="R706" s="195">
        <f>Q706*H706</f>
        <v>0</v>
      </c>
      <c r="S706" s="195">
        <v>0</v>
      </c>
      <c r="T706" s="196">
        <f>S706*H706</f>
        <v>0</v>
      </c>
      <c r="U706" s="37"/>
      <c r="V706" s="37"/>
      <c r="W706" s="37"/>
      <c r="X706" s="37"/>
      <c r="Y706" s="37"/>
      <c r="Z706" s="37"/>
      <c r="AA706" s="37"/>
      <c r="AB706" s="37"/>
      <c r="AC706" s="37"/>
      <c r="AD706" s="37"/>
      <c r="AE706" s="37"/>
      <c r="AR706" s="197" t="s">
        <v>127</v>
      </c>
      <c r="AT706" s="197" t="s">
        <v>123</v>
      </c>
      <c r="AU706" s="197" t="s">
        <v>70</v>
      </c>
      <c r="AY706" s="16" t="s">
        <v>128</v>
      </c>
      <c r="BE706" s="198">
        <f>IF(N706="základní",J706,0)</f>
        <v>0</v>
      </c>
      <c r="BF706" s="198">
        <f>IF(N706="snížená",J706,0)</f>
        <v>0</v>
      </c>
      <c r="BG706" s="198">
        <f>IF(N706="zákl. přenesená",J706,0)</f>
        <v>0</v>
      </c>
      <c r="BH706" s="198">
        <f>IF(N706="sníž. přenesená",J706,0)</f>
        <v>0</v>
      </c>
      <c r="BI706" s="198">
        <f>IF(N706="nulová",J706,0)</f>
        <v>0</v>
      </c>
      <c r="BJ706" s="16" t="s">
        <v>14</v>
      </c>
      <c r="BK706" s="198">
        <f>ROUND(I706*H706,2)</f>
        <v>0</v>
      </c>
      <c r="BL706" s="16" t="s">
        <v>127</v>
      </c>
      <c r="BM706" s="197" t="s">
        <v>1757</v>
      </c>
    </row>
    <row r="707" s="2" customFormat="1">
      <c r="A707" s="37"/>
      <c r="B707" s="38"/>
      <c r="C707" s="39"/>
      <c r="D707" s="199" t="s">
        <v>157</v>
      </c>
      <c r="E707" s="39"/>
      <c r="F707" s="200" t="s">
        <v>1658</v>
      </c>
      <c r="G707" s="39"/>
      <c r="H707" s="39"/>
      <c r="I707" s="201"/>
      <c r="J707" s="39"/>
      <c r="K707" s="39"/>
      <c r="L707" s="43"/>
      <c r="M707" s="202"/>
      <c r="N707" s="203"/>
      <c r="O707" s="83"/>
      <c r="P707" s="83"/>
      <c r="Q707" s="83"/>
      <c r="R707" s="83"/>
      <c r="S707" s="83"/>
      <c r="T707" s="84"/>
      <c r="U707" s="37"/>
      <c r="V707" s="37"/>
      <c r="W707" s="37"/>
      <c r="X707" s="37"/>
      <c r="Y707" s="37"/>
      <c r="Z707" s="37"/>
      <c r="AA707" s="37"/>
      <c r="AB707" s="37"/>
      <c r="AC707" s="37"/>
      <c r="AD707" s="37"/>
      <c r="AE707" s="37"/>
      <c r="AT707" s="16" t="s">
        <v>157</v>
      </c>
      <c r="AU707" s="16" t="s">
        <v>70</v>
      </c>
    </row>
    <row r="708" s="2" customFormat="1" ht="66.75" customHeight="1">
      <c r="A708" s="37"/>
      <c r="B708" s="38"/>
      <c r="C708" s="185" t="s">
        <v>1758</v>
      </c>
      <c r="D708" s="185" t="s">
        <v>123</v>
      </c>
      <c r="E708" s="186" t="s">
        <v>1759</v>
      </c>
      <c r="F708" s="187" t="s">
        <v>1760</v>
      </c>
      <c r="G708" s="188" t="s">
        <v>426</v>
      </c>
      <c r="H708" s="189">
        <v>20</v>
      </c>
      <c r="I708" s="190"/>
      <c r="J708" s="191">
        <f>ROUND(I708*H708,2)</f>
        <v>0</v>
      </c>
      <c r="K708" s="192"/>
      <c r="L708" s="43"/>
      <c r="M708" s="193" t="s">
        <v>19</v>
      </c>
      <c r="N708" s="194" t="s">
        <v>41</v>
      </c>
      <c r="O708" s="83"/>
      <c r="P708" s="195">
        <f>O708*H708</f>
        <v>0</v>
      </c>
      <c r="Q708" s="195">
        <v>0</v>
      </c>
      <c r="R708" s="195">
        <f>Q708*H708</f>
        <v>0</v>
      </c>
      <c r="S708" s="195">
        <v>0</v>
      </c>
      <c r="T708" s="196">
        <f>S708*H708</f>
        <v>0</v>
      </c>
      <c r="U708" s="37"/>
      <c r="V708" s="37"/>
      <c r="W708" s="37"/>
      <c r="X708" s="37"/>
      <c r="Y708" s="37"/>
      <c r="Z708" s="37"/>
      <c r="AA708" s="37"/>
      <c r="AB708" s="37"/>
      <c r="AC708" s="37"/>
      <c r="AD708" s="37"/>
      <c r="AE708" s="37"/>
      <c r="AR708" s="197" t="s">
        <v>127</v>
      </c>
      <c r="AT708" s="197" t="s">
        <v>123</v>
      </c>
      <c r="AU708" s="197" t="s">
        <v>70</v>
      </c>
      <c r="AY708" s="16" t="s">
        <v>128</v>
      </c>
      <c r="BE708" s="198">
        <f>IF(N708="základní",J708,0)</f>
        <v>0</v>
      </c>
      <c r="BF708" s="198">
        <f>IF(N708="snížená",J708,0)</f>
        <v>0</v>
      </c>
      <c r="BG708" s="198">
        <f>IF(N708="zákl. přenesená",J708,0)</f>
        <v>0</v>
      </c>
      <c r="BH708" s="198">
        <f>IF(N708="sníž. přenesená",J708,0)</f>
        <v>0</v>
      </c>
      <c r="BI708" s="198">
        <f>IF(N708="nulová",J708,0)</f>
        <v>0</v>
      </c>
      <c r="BJ708" s="16" t="s">
        <v>14</v>
      </c>
      <c r="BK708" s="198">
        <f>ROUND(I708*H708,2)</f>
        <v>0</v>
      </c>
      <c r="BL708" s="16" t="s">
        <v>127</v>
      </c>
      <c r="BM708" s="197" t="s">
        <v>1761</v>
      </c>
    </row>
    <row r="709" s="2" customFormat="1">
      <c r="A709" s="37"/>
      <c r="B709" s="38"/>
      <c r="C709" s="39"/>
      <c r="D709" s="199" t="s">
        <v>157</v>
      </c>
      <c r="E709" s="39"/>
      <c r="F709" s="200" t="s">
        <v>1721</v>
      </c>
      <c r="G709" s="39"/>
      <c r="H709" s="39"/>
      <c r="I709" s="201"/>
      <c r="J709" s="39"/>
      <c r="K709" s="39"/>
      <c r="L709" s="43"/>
      <c r="M709" s="202"/>
      <c r="N709" s="203"/>
      <c r="O709" s="83"/>
      <c r="P709" s="83"/>
      <c r="Q709" s="83"/>
      <c r="R709" s="83"/>
      <c r="S709" s="83"/>
      <c r="T709" s="84"/>
      <c r="U709" s="37"/>
      <c r="V709" s="37"/>
      <c r="W709" s="37"/>
      <c r="X709" s="37"/>
      <c r="Y709" s="37"/>
      <c r="Z709" s="37"/>
      <c r="AA709" s="37"/>
      <c r="AB709" s="37"/>
      <c r="AC709" s="37"/>
      <c r="AD709" s="37"/>
      <c r="AE709" s="37"/>
      <c r="AT709" s="16" t="s">
        <v>157</v>
      </c>
      <c r="AU709" s="16" t="s">
        <v>70</v>
      </c>
    </row>
    <row r="710" s="2" customFormat="1" ht="66.75" customHeight="1">
      <c r="A710" s="37"/>
      <c r="B710" s="38"/>
      <c r="C710" s="185" t="s">
        <v>1762</v>
      </c>
      <c r="D710" s="185" t="s">
        <v>123</v>
      </c>
      <c r="E710" s="186" t="s">
        <v>1763</v>
      </c>
      <c r="F710" s="187" t="s">
        <v>1764</v>
      </c>
      <c r="G710" s="188" t="s">
        <v>426</v>
      </c>
      <c r="H710" s="189">
        <v>20</v>
      </c>
      <c r="I710" s="190"/>
      <c r="J710" s="191">
        <f>ROUND(I710*H710,2)</f>
        <v>0</v>
      </c>
      <c r="K710" s="192"/>
      <c r="L710" s="43"/>
      <c r="M710" s="193" t="s">
        <v>19</v>
      </c>
      <c r="N710" s="194" t="s">
        <v>41</v>
      </c>
      <c r="O710" s="83"/>
      <c r="P710" s="195">
        <f>O710*H710</f>
        <v>0</v>
      </c>
      <c r="Q710" s="195">
        <v>0</v>
      </c>
      <c r="R710" s="195">
        <f>Q710*H710</f>
        <v>0</v>
      </c>
      <c r="S710" s="195">
        <v>0</v>
      </c>
      <c r="T710" s="196">
        <f>S710*H710</f>
        <v>0</v>
      </c>
      <c r="U710" s="37"/>
      <c r="V710" s="37"/>
      <c r="W710" s="37"/>
      <c r="X710" s="37"/>
      <c r="Y710" s="37"/>
      <c r="Z710" s="37"/>
      <c r="AA710" s="37"/>
      <c r="AB710" s="37"/>
      <c r="AC710" s="37"/>
      <c r="AD710" s="37"/>
      <c r="AE710" s="37"/>
      <c r="AR710" s="197" t="s">
        <v>127</v>
      </c>
      <c r="AT710" s="197" t="s">
        <v>123</v>
      </c>
      <c r="AU710" s="197" t="s">
        <v>70</v>
      </c>
      <c r="AY710" s="16" t="s">
        <v>128</v>
      </c>
      <c r="BE710" s="198">
        <f>IF(N710="základní",J710,0)</f>
        <v>0</v>
      </c>
      <c r="BF710" s="198">
        <f>IF(N710="snížená",J710,0)</f>
        <v>0</v>
      </c>
      <c r="BG710" s="198">
        <f>IF(N710="zákl. přenesená",J710,0)</f>
        <v>0</v>
      </c>
      <c r="BH710" s="198">
        <f>IF(N710="sníž. přenesená",J710,0)</f>
        <v>0</v>
      </c>
      <c r="BI710" s="198">
        <f>IF(N710="nulová",J710,0)</f>
        <v>0</v>
      </c>
      <c r="BJ710" s="16" t="s">
        <v>14</v>
      </c>
      <c r="BK710" s="198">
        <f>ROUND(I710*H710,2)</f>
        <v>0</v>
      </c>
      <c r="BL710" s="16" t="s">
        <v>127</v>
      </c>
      <c r="BM710" s="197" t="s">
        <v>1765</v>
      </c>
    </row>
    <row r="711" s="2" customFormat="1">
      <c r="A711" s="37"/>
      <c r="B711" s="38"/>
      <c r="C711" s="39"/>
      <c r="D711" s="199" t="s">
        <v>157</v>
      </c>
      <c r="E711" s="39"/>
      <c r="F711" s="200" t="s">
        <v>1721</v>
      </c>
      <c r="G711" s="39"/>
      <c r="H711" s="39"/>
      <c r="I711" s="201"/>
      <c r="J711" s="39"/>
      <c r="K711" s="39"/>
      <c r="L711" s="43"/>
      <c r="M711" s="202"/>
      <c r="N711" s="203"/>
      <c r="O711" s="83"/>
      <c r="P711" s="83"/>
      <c r="Q711" s="83"/>
      <c r="R711" s="83"/>
      <c r="S711" s="83"/>
      <c r="T711" s="84"/>
      <c r="U711" s="37"/>
      <c r="V711" s="37"/>
      <c r="W711" s="37"/>
      <c r="X711" s="37"/>
      <c r="Y711" s="37"/>
      <c r="Z711" s="37"/>
      <c r="AA711" s="37"/>
      <c r="AB711" s="37"/>
      <c r="AC711" s="37"/>
      <c r="AD711" s="37"/>
      <c r="AE711" s="37"/>
      <c r="AT711" s="16" t="s">
        <v>157</v>
      </c>
      <c r="AU711" s="16" t="s">
        <v>70</v>
      </c>
    </row>
    <row r="712" s="2" customFormat="1" ht="66.75" customHeight="1">
      <c r="A712" s="37"/>
      <c r="B712" s="38"/>
      <c r="C712" s="185" t="s">
        <v>1766</v>
      </c>
      <c r="D712" s="185" t="s">
        <v>123</v>
      </c>
      <c r="E712" s="186" t="s">
        <v>1767</v>
      </c>
      <c r="F712" s="187" t="s">
        <v>1768</v>
      </c>
      <c r="G712" s="188" t="s">
        <v>426</v>
      </c>
      <c r="H712" s="189">
        <v>20</v>
      </c>
      <c r="I712" s="190"/>
      <c r="J712" s="191">
        <f>ROUND(I712*H712,2)</f>
        <v>0</v>
      </c>
      <c r="K712" s="192"/>
      <c r="L712" s="43"/>
      <c r="M712" s="193" t="s">
        <v>19</v>
      </c>
      <c r="N712" s="194" t="s">
        <v>41</v>
      </c>
      <c r="O712" s="83"/>
      <c r="P712" s="195">
        <f>O712*H712</f>
        <v>0</v>
      </c>
      <c r="Q712" s="195">
        <v>0</v>
      </c>
      <c r="R712" s="195">
        <f>Q712*H712</f>
        <v>0</v>
      </c>
      <c r="S712" s="195">
        <v>0</v>
      </c>
      <c r="T712" s="196">
        <f>S712*H712</f>
        <v>0</v>
      </c>
      <c r="U712" s="37"/>
      <c r="V712" s="37"/>
      <c r="W712" s="37"/>
      <c r="X712" s="37"/>
      <c r="Y712" s="37"/>
      <c r="Z712" s="37"/>
      <c r="AA712" s="37"/>
      <c r="AB712" s="37"/>
      <c r="AC712" s="37"/>
      <c r="AD712" s="37"/>
      <c r="AE712" s="37"/>
      <c r="AR712" s="197" t="s">
        <v>127</v>
      </c>
      <c r="AT712" s="197" t="s">
        <v>123</v>
      </c>
      <c r="AU712" s="197" t="s">
        <v>70</v>
      </c>
      <c r="AY712" s="16" t="s">
        <v>128</v>
      </c>
      <c r="BE712" s="198">
        <f>IF(N712="základní",J712,0)</f>
        <v>0</v>
      </c>
      <c r="BF712" s="198">
        <f>IF(N712="snížená",J712,0)</f>
        <v>0</v>
      </c>
      <c r="BG712" s="198">
        <f>IF(N712="zákl. přenesená",J712,0)</f>
        <v>0</v>
      </c>
      <c r="BH712" s="198">
        <f>IF(N712="sníž. přenesená",J712,0)</f>
        <v>0</v>
      </c>
      <c r="BI712" s="198">
        <f>IF(N712="nulová",J712,0)</f>
        <v>0</v>
      </c>
      <c r="BJ712" s="16" t="s">
        <v>14</v>
      </c>
      <c r="BK712" s="198">
        <f>ROUND(I712*H712,2)</f>
        <v>0</v>
      </c>
      <c r="BL712" s="16" t="s">
        <v>127</v>
      </c>
      <c r="BM712" s="197" t="s">
        <v>1769</v>
      </c>
    </row>
    <row r="713" s="2" customFormat="1">
      <c r="A713" s="37"/>
      <c r="B713" s="38"/>
      <c r="C713" s="39"/>
      <c r="D713" s="199" t="s">
        <v>157</v>
      </c>
      <c r="E713" s="39"/>
      <c r="F713" s="200" t="s">
        <v>1687</v>
      </c>
      <c r="G713" s="39"/>
      <c r="H713" s="39"/>
      <c r="I713" s="201"/>
      <c r="J713" s="39"/>
      <c r="K713" s="39"/>
      <c r="L713" s="43"/>
      <c r="M713" s="202"/>
      <c r="N713" s="203"/>
      <c r="O713" s="83"/>
      <c r="P713" s="83"/>
      <c r="Q713" s="83"/>
      <c r="R713" s="83"/>
      <c r="S713" s="83"/>
      <c r="T713" s="84"/>
      <c r="U713" s="37"/>
      <c r="V713" s="37"/>
      <c r="W713" s="37"/>
      <c r="X713" s="37"/>
      <c r="Y713" s="37"/>
      <c r="Z713" s="37"/>
      <c r="AA713" s="37"/>
      <c r="AB713" s="37"/>
      <c r="AC713" s="37"/>
      <c r="AD713" s="37"/>
      <c r="AE713" s="37"/>
      <c r="AT713" s="16" t="s">
        <v>157</v>
      </c>
      <c r="AU713" s="16" t="s">
        <v>70</v>
      </c>
    </row>
    <row r="714" s="2" customFormat="1" ht="66.75" customHeight="1">
      <c r="A714" s="37"/>
      <c r="B714" s="38"/>
      <c r="C714" s="185" t="s">
        <v>1770</v>
      </c>
      <c r="D714" s="185" t="s">
        <v>123</v>
      </c>
      <c r="E714" s="186" t="s">
        <v>1771</v>
      </c>
      <c r="F714" s="187" t="s">
        <v>1772</v>
      </c>
      <c r="G714" s="188" t="s">
        <v>426</v>
      </c>
      <c r="H714" s="189">
        <v>20</v>
      </c>
      <c r="I714" s="190"/>
      <c r="J714" s="191">
        <f>ROUND(I714*H714,2)</f>
        <v>0</v>
      </c>
      <c r="K714" s="192"/>
      <c r="L714" s="43"/>
      <c r="M714" s="193" t="s">
        <v>19</v>
      </c>
      <c r="N714" s="194" t="s">
        <v>41</v>
      </c>
      <c r="O714" s="83"/>
      <c r="P714" s="195">
        <f>O714*H714</f>
        <v>0</v>
      </c>
      <c r="Q714" s="195">
        <v>0</v>
      </c>
      <c r="R714" s="195">
        <f>Q714*H714</f>
        <v>0</v>
      </c>
      <c r="S714" s="195">
        <v>0</v>
      </c>
      <c r="T714" s="196">
        <f>S714*H714</f>
        <v>0</v>
      </c>
      <c r="U714" s="37"/>
      <c r="V714" s="37"/>
      <c r="W714" s="37"/>
      <c r="X714" s="37"/>
      <c r="Y714" s="37"/>
      <c r="Z714" s="37"/>
      <c r="AA714" s="37"/>
      <c r="AB714" s="37"/>
      <c r="AC714" s="37"/>
      <c r="AD714" s="37"/>
      <c r="AE714" s="37"/>
      <c r="AR714" s="197" t="s">
        <v>127</v>
      </c>
      <c r="AT714" s="197" t="s">
        <v>123</v>
      </c>
      <c r="AU714" s="197" t="s">
        <v>70</v>
      </c>
      <c r="AY714" s="16" t="s">
        <v>128</v>
      </c>
      <c r="BE714" s="198">
        <f>IF(N714="základní",J714,0)</f>
        <v>0</v>
      </c>
      <c r="BF714" s="198">
        <f>IF(N714="snížená",J714,0)</f>
        <v>0</v>
      </c>
      <c r="BG714" s="198">
        <f>IF(N714="zákl. přenesená",J714,0)</f>
        <v>0</v>
      </c>
      <c r="BH714" s="198">
        <f>IF(N714="sníž. přenesená",J714,0)</f>
        <v>0</v>
      </c>
      <c r="BI714" s="198">
        <f>IF(N714="nulová",J714,0)</f>
        <v>0</v>
      </c>
      <c r="BJ714" s="16" t="s">
        <v>14</v>
      </c>
      <c r="BK714" s="198">
        <f>ROUND(I714*H714,2)</f>
        <v>0</v>
      </c>
      <c r="BL714" s="16" t="s">
        <v>127</v>
      </c>
      <c r="BM714" s="197" t="s">
        <v>1773</v>
      </c>
    </row>
    <row r="715" s="2" customFormat="1">
      <c r="A715" s="37"/>
      <c r="B715" s="38"/>
      <c r="C715" s="39"/>
      <c r="D715" s="199" t="s">
        <v>157</v>
      </c>
      <c r="E715" s="39"/>
      <c r="F715" s="200" t="s">
        <v>1704</v>
      </c>
      <c r="G715" s="39"/>
      <c r="H715" s="39"/>
      <c r="I715" s="201"/>
      <c r="J715" s="39"/>
      <c r="K715" s="39"/>
      <c r="L715" s="43"/>
      <c r="M715" s="202"/>
      <c r="N715" s="203"/>
      <c r="O715" s="83"/>
      <c r="P715" s="83"/>
      <c r="Q715" s="83"/>
      <c r="R715" s="83"/>
      <c r="S715" s="83"/>
      <c r="T715" s="84"/>
      <c r="U715" s="37"/>
      <c r="V715" s="37"/>
      <c r="W715" s="37"/>
      <c r="X715" s="37"/>
      <c r="Y715" s="37"/>
      <c r="Z715" s="37"/>
      <c r="AA715" s="37"/>
      <c r="AB715" s="37"/>
      <c r="AC715" s="37"/>
      <c r="AD715" s="37"/>
      <c r="AE715" s="37"/>
      <c r="AT715" s="16" t="s">
        <v>157</v>
      </c>
      <c r="AU715" s="16" t="s">
        <v>70</v>
      </c>
    </row>
    <row r="716" s="2" customFormat="1" ht="66.75" customHeight="1">
      <c r="A716" s="37"/>
      <c r="B716" s="38"/>
      <c r="C716" s="185" t="s">
        <v>1774</v>
      </c>
      <c r="D716" s="185" t="s">
        <v>123</v>
      </c>
      <c r="E716" s="186" t="s">
        <v>1775</v>
      </c>
      <c r="F716" s="187" t="s">
        <v>1776</v>
      </c>
      <c r="G716" s="188" t="s">
        <v>426</v>
      </c>
      <c r="H716" s="189">
        <v>20</v>
      </c>
      <c r="I716" s="190"/>
      <c r="J716" s="191">
        <f>ROUND(I716*H716,2)</f>
        <v>0</v>
      </c>
      <c r="K716" s="192"/>
      <c r="L716" s="43"/>
      <c r="M716" s="193" t="s">
        <v>19</v>
      </c>
      <c r="N716" s="194" t="s">
        <v>41</v>
      </c>
      <c r="O716" s="83"/>
      <c r="P716" s="195">
        <f>O716*H716</f>
        <v>0</v>
      </c>
      <c r="Q716" s="195">
        <v>0</v>
      </c>
      <c r="R716" s="195">
        <f>Q716*H716</f>
        <v>0</v>
      </c>
      <c r="S716" s="195">
        <v>0</v>
      </c>
      <c r="T716" s="196">
        <f>S716*H716</f>
        <v>0</v>
      </c>
      <c r="U716" s="37"/>
      <c r="V716" s="37"/>
      <c r="W716" s="37"/>
      <c r="X716" s="37"/>
      <c r="Y716" s="37"/>
      <c r="Z716" s="37"/>
      <c r="AA716" s="37"/>
      <c r="AB716" s="37"/>
      <c r="AC716" s="37"/>
      <c r="AD716" s="37"/>
      <c r="AE716" s="37"/>
      <c r="AR716" s="197" t="s">
        <v>127</v>
      </c>
      <c r="AT716" s="197" t="s">
        <v>123</v>
      </c>
      <c r="AU716" s="197" t="s">
        <v>70</v>
      </c>
      <c r="AY716" s="16" t="s">
        <v>128</v>
      </c>
      <c r="BE716" s="198">
        <f>IF(N716="základní",J716,0)</f>
        <v>0</v>
      </c>
      <c r="BF716" s="198">
        <f>IF(N716="snížená",J716,0)</f>
        <v>0</v>
      </c>
      <c r="BG716" s="198">
        <f>IF(N716="zákl. přenesená",J716,0)</f>
        <v>0</v>
      </c>
      <c r="BH716" s="198">
        <f>IF(N716="sníž. přenesená",J716,0)</f>
        <v>0</v>
      </c>
      <c r="BI716" s="198">
        <f>IF(N716="nulová",J716,0)</f>
        <v>0</v>
      </c>
      <c r="BJ716" s="16" t="s">
        <v>14</v>
      </c>
      <c r="BK716" s="198">
        <f>ROUND(I716*H716,2)</f>
        <v>0</v>
      </c>
      <c r="BL716" s="16" t="s">
        <v>127</v>
      </c>
      <c r="BM716" s="197" t="s">
        <v>1777</v>
      </c>
    </row>
    <row r="717" s="2" customFormat="1">
      <c r="A717" s="37"/>
      <c r="B717" s="38"/>
      <c r="C717" s="39"/>
      <c r="D717" s="199" t="s">
        <v>157</v>
      </c>
      <c r="E717" s="39"/>
      <c r="F717" s="200" t="s">
        <v>1658</v>
      </c>
      <c r="G717" s="39"/>
      <c r="H717" s="39"/>
      <c r="I717" s="201"/>
      <c r="J717" s="39"/>
      <c r="K717" s="39"/>
      <c r="L717" s="43"/>
      <c r="M717" s="202"/>
      <c r="N717" s="203"/>
      <c r="O717" s="83"/>
      <c r="P717" s="83"/>
      <c r="Q717" s="83"/>
      <c r="R717" s="83"/>
      <c r="S717" s="83"/>
      <c r="T717" s="84"/>
      <c r="U717" s="37"/>
      <c r="V717" s="37"/>
      <c r="W717" s="37"/>
      <c r="X717" s="37"/>
      <c r="Y717" s="37"/>
      <c r="Z717" s="37"/>
      <c r="AA717" s="37"/>
      <c r="AB717" s="37"/>
      <c r="AC717" s="37"/>
      <c r="AD717" s="37"/>
      <c r="AE717" s="37"/>
      <c r="AT717" s="16" t="s">
        <v>157</v>
      </c>
      <c r="AU717" s="16" t="s">
        <v>70</v>
      </c>
    </row>
    <row r="718" s="2" customFormat="1" ht="66.75" customHeight="1">
      <c r="A718" s="37"/>
      <c r="B718" s="38"/>
      <c r="C718" s="185" t="s">
        <v>1778</v>
      </c>
      <c r="D718" s="185" t="s">
        <v>123</v>
      </c>
      <c r="E718" s="186" t="s">
        <v>1779</v>
      </c>
      <c r="F718" s="187" t="s">
        <v>1780</v>
      </c>
      <c r="G718" s="188" t="s">
        <v>426</v>
      </c>
      <c r="H718" s="189">
        <v>20</v>
      </c>
      <c r="I718" s="190"/>
      <c r="J718" s="191">
        <f>ROUND(I718*H718,2)</f>
        <v>0</v>
      </c>
      <c r="K718" s="192"/>
      <c r="L718" s="43"/>
      <c r="M718" s="193" t="s">
        <v>19</v>
      </c>
      <c r="N718" s="194" t="s">
        <v>41</v>
      </c>
      <c r="O718" s="83"/>
      <c r="P718" s="195">
        <f>O718*H718</f>
        <v>0</v>
      </c>
      <c r="Q718" s="195">
        <v>0</v>
      </c>
      <c r="R718" s="195">
        <f>Q718*H718</f>
        <v>0</v>
      </c>
      <c r="S718" s="195">
        <v>0</v>
      </c>
      <c r="T718" s="196">
        <f>S718*H718</f>
        <v>0</v>
      </c>
      <c r="U718" s="37"/>
      <c r="V718" s="37"/>
      <c r="W718" s="37"/>
      <c r="X718" s="37"/>
      <c r="Y718" s="37"/>
      <c r="Z718" s="37"/>
      <c r="AA718" s="37"/>
      <c r="AB718" s="37"/>
      <c r="AC718" s="37"/>
      <c r="AD718" s="37"/>
      <c r="AE718" s="37"/>
      <c r="AR718" s="197" t="s">
        <v>127</v>
      </c>
      <c r="AT718" s="197" t="s">
        <v>123</v>
      </c>
      <c r="AU718" s="197" t="s">
        <v>70</v>
      </c>
      <c r="AY718" s="16" t="s">
        <v>128</v>
      </c>
      <c r="BE718" s="198">
        <f>IF(N718="základní",J718,0)</f>
        <v>0</v>
      </c>
      <c r="BF718" s="198">
        <f>IF(N718="snížená",J718,0)</f>
        <v>0</v>
      </c>
      <c r="BG718" s="198">
        <f>IF(N718="zákl. přenesená",J718,0)</f>
        <v>0</v>
      </c>
      <c r="BH718" s="198">
        <f>IF(N718="sníž. přenesená",J718,0)</f>
        <v>0</v>
      </c>
      <c r="BI718" s="198">
        <f>IF(N718="nulová",J718,0)</f>
        <v>0</v>
      </c>
      <c r="BJ718" s="16" t="s">
        <v>14</v>
      </c>
      <c r="BK718" s="198">
        <f>ROUND(I718*H718,2)</f>
        <v>0</v>
      </c>
      <c r="BL718" s="16" t="s">
        <v>127</v>
      </c>
      <c r="BM718" s="197" t="s">
        <v>1781</v>
      </c>
    </row>
    <row r="719" s="2" customFormat="1">
      <c r="A719" s="37"/>
      <c r="B719" s="38"/>
      <c r="C719" s="39"/>
      <c r="D719" s="199" t="s">
        <v>157</v>
      </c>
      <c r="E719" s="39"/>
      <c r="F719" s="200" t="s">
        <v>1721</v>
      </c>
      <c r="G719" s="39"/>
      <c r="H719" s="39"/>
      <c r="I719" s="201"/>
      <c r="J719" s="39"/>
      <c r="K719" s="39"/>
      <c r="L719" s="43"/>
      <c r="M719" s="202"/>
      <c r="N719" s="203"/>
      <c r="O719" s="83"/>
      <c r="P719" s="83"/>
      <c r="Q719" s="83"/>
      <c r="R719" s="83"/>
      <c r="S719" s="83"/>
      <c r="T719" s="84"/>
      <c r="U719" s="37"/>
      <c r="V719" s="37"/>
      <c r="W719" s="37"/>
      <c r="X719" s="37"/>
      <c r="Y719" s="37"/>
      <c r="Z719" s="37"/>
      <c r="AA719" s="37"/>
      <c r="AB719" s="37"/>
      <c r="AC719" s="37"/>
      <c r="AD719" s="37"/>
      <c r="AE719" s="37"/>
      <c r="AT719" s="16" t="s">
        <v>157</v>
      </c>
      <c r="AU719" s="16" t="s">
        <v>70</v>
      </c>
    </row>
    <row r="720" s="2" customFormat="1" ht="55.5" customHeight="1">
      <c r="A720" s="37"/>
      <c r="B720" s="38"/>
      <c r="C720" s="185" t="s">
        <v>1782</v>
      </c>
      <c r="D720" s="185" t="s">
        <v>123</v>
      </c>
      <c r="E720" s="186" t="s">
        <v>1783</v>
      </c>
      <c r="F720" s="187" t="s">
        <v>1784</v>
      </c>
      <c r="G720" s="188" t="s">
        <v>426</v>
      </c>
      <c r="H720" s="189">
        <v>20</v>
      </c>
      <c r="I720" s="190"/>
      <c r="J720" s="191">
        <f>ROUND(I720*H720,2)</f>
        <v>0</v>
      </c>
      <c r="K720" s="192"/>
      <c r="L720" s="43"/>
      <c r="M720" s="193" t="s">
        <v>19</v>
      </c>
      <c r="N720" s="194" t="s">
        <v>41</v>
      </c>
      <c r="O720" s="83"/>
      <c r="P720" s="195">
        <f>O720*H720</f>
        <v>0</v>
      </c>
      <c r="Q720" s="195">
        <v>0</v>
      </c>
      <c r="R720" s="195">
        <f>Q720*H720</f>
        <v>0</v>
      </c>
      <c r="S720" s="195">
        <v>0</v>
      </c>
      <c r="T720" s="196">
        <f>S720*H720</f>
        <v>0</v>
      </c>
      <c r="U720" s="37"/>
      <c r="V720" s="37"/>
      <c r="W720" s="37"/>
      <c r="X720" s="37"/>
      <c r="Y720" s="37"/>
      <c r="Z720" s="37"/>
      <c r="AA720" s="37"/>
      <c r="AB720" s="37"/>
      <c r="AC720" s="37"/>
      <c r="AD720" s="37"/>
      <c r="AE720" s="37"/>
      <c r="AR720" s="197" t="s">
        <v>127</v>
      </c>
      <c r="AT720" s="197" t="s">
        <v>123</v>
      </c>
      <c r="AU720" s="197" t="s">
        <v>70</v>
      </c>
      <c r="AY720" s="16" t="s">
        <v>128</v>
      </c>
      <c r="BE720" s="198">
        <f>IF(N720="základní",J720,0)</f>
        <v>0</v>
      </c>
      <c r="BF720" s="198">
        <f>IF(N720="snížená",J720,0)</f>
        <v>0</v>
      </c>
      <c r="BG720" s="198">
        <f>IF(N720="zákl. přenesená",J720,0)</f>
        <v>0</v>
      </c>
      <c r="BH720" s="198">
        <f>IF(N720="sníž. přenesená",J720,0)</f>
        <v>0</v>
      </c>
      <c r="BI720" s="198">
        <f>IF(N720="nulová",J720,0)</f>
        <v>0</v>
      </c>
      <c r="BJ720" s="16" t="s">
        <v>14</v>
      </c>
      <c r="BK720" s="198">
        <f>ROUND(I720*H720,2)</f>
        <v>0</v>
      </c>
      <c r="BL720" s="16" t="s">
        <v>127</v>
      </c>
      <c r="BM720" s="197" t="s">
        <v>1785</v>
      </c>
    </row>
    <row r="721" s="2" customFormat="1">
      <c r="A721" s="37"/>
      <c r="B721" s="38"/>
      <c r="C721" s="39"/>
      <c r="D721" s="199" t="s">
        <v>157</v>
      </c>
      <c r="E721" s="39"/>
      <c r="F721" s="200" t="s">
        <v>1786</v>
      </c>
      <c r="G721" s="39"/>
      <c r="H721" s="39"/>
      <c r="I721" s="201"/>
      <c r="J721" s="39"/>
      <c r="K721" s="39"/>
      <c r="L721" s="43"/>
      <c r="M721" s="202"/>
      <c r="N721" s="203"/>
      <c r="O721" s="83"/>
      <c r="P721" s="83"/>
      <c r="Q721" s="83"/>
      <c r="R721" s="83"/>
      <c r="S721" s="83"/>
      <c r="T721" s="84"/>
      <c r="U721" s="37"/>
      <c r="V721" s="37"/>
      <c r="W721" s="37"/>
      <c r="X721" s="37"/>
      <c r="Y721" s="37"/>
      <c r="Z721" s="37"/>
      <c r="AA721" s="37"/>
      <c r="AB721" s="37"/>
      <c r="AC721" s="37"/>
      <c r="AD721" s="37"/>
      <c r="AE721" s="37"/>
      <c r="AT721" s="16" t="s">
        <v>157</v>
      </c>
      <c r="AU721" s="16" t="s">
        <v>70</v>
      </c>
    </row>
    <row r="722" s="2" customFormat="1" ht="55.5" customHeight="1">
      <c r="A722" s="37"/>
      <c r="B722" s="38"/>
      <c r="C722" s="185" t="s">
        <v>1787</v>
      </c>
      <c r="D722" s="185" t="s">
        <v>123</v>
      </c>
      <c r="E722" s="186" t="s">
        <v>1788</v>
      </c>
      <c r="F722" s="187" t="s">
        <v>1789</v>
      </c>
      <c r="G722" s="188" t="s">
        <v>426</v>
      </c>
      <c r="H722" s="189">
        <v>20</v>
      </c>
      <c r="I722" s="190"/>
      <c r="J722" s="191">
        <f>ROUND(I722*H722,2)</f>
        <v>0</v>
      </c>
      <c r="K722" s="192"/>
      <c r="L722" s="43"/>
      <c r="M722" s="193" t="s">
        <v>19</v>
      </c>
      <c r="N722" s="194" t="s">
        <v>41</v>
      </c>
      <c r="O722" s="83"/>
      <c r="P722" s="195">
        <f>O722*H722</f>
        <v>0</v>
      </c>
      <c r="Q722" s="195">
        <v>0</v>
      </c>
      <c r="R722" s="195">
        <f>Q722*H722</f>
        <v>0</v>
      </c>
      <c r="S722" s="195">
        <v>0</v>
      </c>
      <c r="T722" s="196">
        <f>S722*H722</f>
        <v>0</v>
      </c>
      <c r="U722" s="37"/>
      <c r="V722" s="37"/>
      <c r="W722" s="37"/>
      <c r="X722" s="37"/>
      <c r="Y722" s="37"/>
      <c r="Z722" s="37"/>
      <c r="AA722" s="37"/>
      <c r="AB722" s="37"/>
      <c r="AC722" s="37"/>
      <c r="AD722" s="37"/>
      <c r="AE722" s="37"/>
      <c r="AR722" s="197" t="s">
        <v>127</v>
      </c>
      <c r="AT722" s="197" t="s">
        <v>123</v>
      </c>
      <c r="AU722" s="197" t="s">
        <v>70</v>
      </c>
      <c r="AY722" s="16" t="s">
        <v>128</v>
      </c>
      <c r="BE722" s="198">
        <f>IF(N722="základní",J722,0)</f>
        <v>0</v>
      </c>
      <c r="BF722" s="198">
        <f>IF(N722="snížená",J722,0)</f>
        <v>0</v>
      </c>
      <c r="BG722" s="198">
        <f>IF(N722="zákl. přenesená",J722,0)</f>
        <v>0</v>
      </c>
      <c r="BH722" s="198">
        <f>IF(N722="sníž. přenesená",J722,0)</f>
        <v>0</v>
      </c>
      <c r="BI722" s="198">
        <f>IF(N722="nulová",J722,0)</f>
        <v>0</v>
      </c>
      <c r="BJ722" s="16" t="s">
        <v>14</v>
      </c>
      <c r="BK722" s="198">
        <f>ROUND(I722*H722,2)</f>
        <v>0</v>
      </c>
      <c r="BL722" s="16" t="s">
        <v>127</v>
      </c>
      <c r="BM722" s="197" t="s">
        <v>1790</v>
      </c>
    </row>
    <row r="723" s="2" customFormat="1">
      <c r="A723" s="37"/>
      <c r="B723" s="38"/>
      <c r="C723" s="39"/>
      <c r="D723" s="199" t="s">
        <v>157</v>
      </c>
      <c r="E723" s="39"/>
      <c r="F723" s="200" t="s">
        <v>1786</v>
      </c>
      <c r="G723" s="39"/>
      <c r="H723" s="39"/>
      <c r="I723" s="201"/>
      <c r="J723" s="39"/>
      <c r="K723" s="39"/>
      <c r="L723" s="43"/>
      <c r="M723" s="202"/>
      <c r="N723" s="203"/>
      <c r="O723" s="83"/>
      <c r="P723" s="83"/>
      <c r="Q723" s="83"/>
      <c r="R723" s="83"/>
      <c r="S723" s="83"/>
      <c r="T723" s="84"/>
      <c r="U723" s="37"/>
      <c r="V723" s="37"/>
      <c r="W723" s="37"/>
      <c r="X723" s="37"/>
      <c r="Y723" s="37"/>
      <c r="Z723" s="37"/>
      <c r="AA723" s="37"/>
      <c r="AB723" s="37"/>
      <c r="AC723" s="37"/>
      <c r="AD723" s="37"/>
      <c r="AE723" s="37"/>
      <c r="AT723" s="16" t="s">
        <v>157</v>
      </c>
      <c r="AU723" s="16" t="s">
        <v>70</v>
      </c>
    </row>
    <row r="724" s="2" customFormat="1" ht="55.5" customHeight="1">
      <c r="A724" s="37"/>
      <c r="B724" s="38"/>
      <c r="C724" s="185" t="s">
        <v>1791</v>
      </c>
      <c r="D724" s="185" t="s">
        <v>123</v>
      </c>
      <c r="E724" s="186" t="s">
        <v>1792</v>
      </c>
      <c r="F724" s="187" t="s">
        <v>1793</v>
      </c>
      <c r="G724" s="188" t="s">
        <v>426</v>
      </c>
      <c r="H724" s="189">
        <v>20</v>
      </c>
      <c r="I724" s="190"/>
      <c r="J724" s="191">
        <f>ROUND(I724*H724,2)</f>
        <v>0</v>
      </c>
      <c r="K724" s="192"/>
      <c r="L724" s="43"/>
      <c r="M724" s="193" t="s">
        <v>19</v>
      </c>
      <c r="N724" s="194" t="s">
        <v>41</v>
      </c>
      <c r="O724" s="83"/>
      <c r="P724" s="195">
        <f>O724*H724</f>
        <v>0</v>
      </c>
      <c r="Q724" s="195">
        <v>0</v>
      </c>
      <c r="R724" s="195">
        <f>Q724*H724</f>
        <v>0</v>
      </c>
      <c r="S724" s="195">
        <v>0</v>
      </c>
      <c r="T724" s="196">
        <f>S724*H724</f>
        <v>0</v>
      </c>
      <c r="U724" s="37"/>
      <c r="V724" s="37"/>
      <c r="W724" s="37"/>
      <c r="X724" s="37"/>
      <c r="Y724" s="37"/>
      <c r="Z724" s="37"/>
      <c r="AA724" s="37"/>
      <c r="AB724" s="37"/>
      <c r="AC724" s="37"/>
      <c r="AD724" s="37"/>
      <c r="AE724" s="37"/>
      <c r="AR724" s="197" t="s">
        <v>127</v>
      </c>
      <c r="AT724" s="197" t="s">
        <v>123</v>
      </c>
      <c r="AU724" s="197" t="s">
        <v>70</v>
      </c>
      <c r="AY724" s="16" t="s">
        <v>128</v>
      </c>
      <c r="BE724" s="198">
        <f>IF(N724="základní",J724,0)</f>
        <v>0</v>
      </c>
      <c r="BF724" s="198">
        <f>IF(N724="snížená",J724,0)</f>
        <v>0</v>
      </c>
      <c r="BG724" s="198">
        <f>IF(N724="zákl. přenesená",J724,0)</f>
        <v>0</v>
      </c>
      <c r="BH724" s="198">
        <f>IF(N724="sníž. přenesená",J724,0)</f>
        <v>0</v>
      </c>
      <c r="BI724" s="198">
        <f>IF(N724="nulová",J724,0)</f>
        <v>0</v>
      </c>
      <c r="BJ724" s="16" t="s">
        <v>14</v>
      </c>
      <c r="BK724" s="198">
        <f>ROUND(I724*H724,2)</f>
        <v>0</v>
      </c>
      <c r="BL724" s="16" t="s">
        <v>127</v>
      </c>
      <c r="BM724" s="197" t="s">
        <v>1794</v>
      </c>
    </row>
    <row r="725" s="2" customFormat="1">
      <c r="A725" s="37"/>
      <c r="B725" s="38"/>
      <c r="C725" s="39"/>
      <c r="D725" s="199" t="s">
        <v>157</v>
      </c>
      <c r="E725" s="39"/>
      <c r="F725" s="200" t="s">
        <v>1786</v>
      </c>
      <c r="G725" s="39"/>
      <c r="H725" s="39"/>
      <c r="I725" s="201"/>
      <c r="J725" s="39"/>
      <c r="K725" s="39"/>
      <c r="L725" s="43"/>
      <c r="M725" s="202"/>
      <c r="N725" s="203"/>
      <c r="O725" s="83"/>
      <c r="P725" s="83"/>
      <c r="Q725" s="83"/>
      <c r="R725" s="83"/>
      <c r="S725" s="83"/>
      <c r="T725" s="84"/>
      <c r="U725" s="37"/>
      <c r="V725" s="37"/>
      <c r="W725" s="37"/>
      <c r="X725" s="37"/>
      <c r="Y725" s="37"/>
      <c r="Z725" s="37"/>
      <c r="AA725" s="37"/>
      <c r="AB725" s="37"/>
      <c r="AC725" s="37"/>
      <c r="AD725" s="37"/>
      <c r="AE725" s="37"/>
      <c r="AT725" s="16" t="s">
        <v>157</v>
      </c>
      <c r="AU725" s="16" t="s">
        <v>70</v>
      </c>
    </row>
    <row r="726" s="2" customFormat="1" ht="55.5" customHeight="1">
      <c r="A726" s="37"/>
      <c r="B726" s="38"/>
      <c r="C726" s="185" t="s">
        <v>1795</v>
      </c>
      <c r="D726" s="185" t="s">
        <v>123</v>
      </c>
      <c r="E726" s="186" t="s">
        <v>1796</v>
      </c>
      <c r="F726" s="187" t="s">
        <v>1797</v>
      </c>
      <c r="G726" s="188" t="s">
        <v>426</v>
      </c>
      <c r="H726" s="189">
        <v>20</v>
      </c>
      <c r="I726" s="190"/>
      <c r="J726" s="191">
        <f>ROUND(I726*H726,2)</f>
        <v>0</v>
      </c>
      <c r="K726" s="192"/>
      <c r="L726" s="43"/>
      <c r="M726" s="193" t="s">
        <v>19</v>
      </c>
      <c r="N726" s="194" t="s">
        <v>41</v>
      </c>
      <c r="O726" s="83"/>
      <c r="P726" s="195">
        <f>O726*H726</f>
        <v>0</v>
      </c>
      <c r="Q726" s="195">
        <v>0</v>
      </c>
      <c r="R726" s="195">
        <f>Q726*H726</f>
        <v>0</v>
      </c>
      <c r="S726" s="195">
        <v>0</v>
      </c>
      <c r="T726" s="196">
        <f>S726*H726</f>
        <v>0</v>
      </c>
      <c r="U726" s="37"/>
      <c r="V726" s="37"/>
      <c r="W726" s="37"/>
      <c r="X726" s="37"/>
      <c r="Y726" s="37"/>
      <c r="Z726" s="37"/>
      <c r="AA726" s="37"/>
      <c r="AB726" s="37"/>
      <c r="AC726" s="37"/>
      <c r="AD726" s="37"/>
      <c r="AE726" s="37"/>
      <c r="AR726" s="197" t="s">
        <v>127</v>
      </c>
      <c r="AT726" s="197" t="s">
        <v>123</v>
      </c>
      <c r="AU726" s="197" t="s">
        <v>70</v>
      </c>
      <c r="AY726" s="16" t="s">
        <v>128</v>
      </c>
      <c r="BE726" s="198">
        <f>IF(N726="základní",J726,0)</f>
        <v>0</v>
      </c>
      <c r="BF726" s="198">
        <f>IF(N726="snížená",J726,0)</f>
        <v>0</v>
      </c>
      <c r="BG726" s="198">
        <f>IF(N726="zákl. přenesená",J726,0)</f>
        <v>0</v>
      </c>
      <c r="BH726" s="198">
        <f>IF(N726="sníž. přenesená",J726,0)</f>
        <v>0</v>
      </c>
      <c r="BI726" s="198">
        <f>IF(N726="nulová",J726,0)</f>
        <v>0</v>
      </c>
      <c r="BJ726" s="16" t="s">
        <v>14</v>
      </c>
      <c r="BK726" s="198">
        <f>ROUND(I726*H726,2)</f>
        <v>0</v>
      </c>
      <c r="BL726" s="16" t="s">
        <v>127</v>
      </c>
      <c r="BM726" s="197" t="s">
        <v>1798</v>
      </c>
    </row>
    <row r="727" s="2" customFormat="1">
      <c r="A727" s="37"/>
      <c r="B727" s="38"/>
      <c r="C727" s="39"/>
      <c r="D727" s="199" t="s">
        <v>157</v>
      </c>
      <c r="E727" s="39"/>
      <c r="F727" s="200" t="s">
        <v>1786</v>
      </c>
      <c r="G727" s="39"/>
      <c r="H727" s="39"/>
      <c r="I727" s="201"/>
      <c r="J727" s="39"/>
      <c r="K727" s="39"/>
      <c r="L727" s="43"/>
      <c r="M727" s="202"/>
      <c r="N727" s="203"/>
      <c r="O727" s="83"/>
      <c r="P727" s="83"/>
      <c r="Q727" s="83"/>
      <c r="R727" s="83"/>
      <c r="S727" s="83"/>
      <c r="T727" s="84"/>
      <c r="U727" s="37"/>
      <c r="V727" s="37"/>
      <c r="W727" s="37"/>
      <c r="X727" s="37"/>
      <c r="Y727" s="37"/>
      <c r="Z727" s="37"/>
      <c r="AA727" s="37"/>
      <c r="AB727" s="37"/>
      <c r="AC727" s="37"/>
      <c r="AD727" s="37"/>
      <c r="AE727" s="37"/>
      <c r="AT727" s="16" t="s">
        <v>157</v>
      </c>
      <c r="AU727" s="16" t="s">
        <v>70</v>
      </c>
    </row>
    <row r="728" s="2" customFormat="1" ht="55.5" customHeight="1">
      <c r="A728" s="37"/>
      <c r="B728" s="38"/>
      <c r="C728" s="185" t="s">
        <v>1799</v>
      </c>
      <c r="D728" s="185" t="s">
        <v>123</v>
      </c>
      <c r="E728" s="186" t="s">
        <v>1800</v>
      </c>
      <c r="F728" s="187" t="s">
        <v>1801</v>
      </c>
      <c r="G728" s="188" t="s">
        <v>426</v>
      </c>
      <c r="H728" s="189">
        <v>20</v>
      </c>
      <c r="I728" s="190"/>
      <c r="J728" s="191">
        <f>ROUND(I728*H728,2)</f>
        <v>0</v>
      </c>
      <c r="K728" s="192"/>
      <c r="L728" s="43"/>
      <c r="M728" s="193" t="s">
        <v>19</v>
      </c>
      <c r="N728" s="194" t="s">
        <v>41</v>
      </c>
      <c r="O728" s="83"/>
      <c r="P728" s="195">
        <f>O728*H728</f>
        <v>0</v>
      </c>
      <c r="Q728" s="195">
        <v>0</v>
      </c>
      <c r="R728" s="195">
        <f>Q728*H728</f>
        <v>0</v>
      </c>
      <c r="S728" s="195">
        <v>0</v>
      </c>
      <c r="T728" s="196">
        <f>S728*H728</f>
        <v>0</v>
      </c>
      <c r="U728" s="37"/>
      <c r="V728" s="37"/>
      <c r="W728" s="37"/>
      <c r="X728" s="37"/>
      <c r="Y728" s="37"/>
      <c r="Z728" s="37"/>
      <c r="AA728" s="37"/>
      <c r="AB728" s="37"/>
      <c r="AC728" s="37"/>
      <c r="AD728" s="37"/>
      <c r="AE728" s="37"/>
      <c r="AR728" s="197" t="s">
        <v>127</v>
      </c>
      <c r="AT728" s="197" t="s">
        <v>123</v>
      </c>
      <c r="AU728" s="197" t="s">
        <v>70</v>
      </c>
      <c r="AY728" s="16" t="s">
        <v>128</v>
      </c>
      <c r="BE728" s="198">
        <f>IF(N728="základní",J728,0)</f>
        <v>0</v>
      </c>
      <c r="BF728" s="198">
        <f>IF(N728="snížená",J728,0)</f>
        <v>0</v>
      </c>
      <c r="BG728" s="198">
        <f>IF(N728="zákl. přenesená",J728,0)</f>
        <v>0</v>
      </c>
      <c r="BH728" s="198">
        <f>IF(N728="sníž. přenesená",J728,0)</f>
        <v>0</v>
      </c>
      <c r="BI728" s="198">
        <f>IF(N728="nulová",J728,0)</f>
        <v>0</v>
      </c>
      <c r="BJ728" s="16" t="s">
        <v>14</v>
      </c>
      <c r="BK728" s="198">
        <f>ROUND(I728*H728,2)</f>
        <v>0</v>
      </c>
      <c r="BL728" s="16" t="s">
        <v>127</v>
      </c>
      <c r="BM728" s="197" t="s">
        <v>1802</v>
      </c>
    </row>
    <row r="729" s="2" customFormat="1">
      <c r="A729" s="37"/>
      <c r="B729" s="38"/>
      <c r="C729" s="39"/>
      <c r="D729" s="199" t="s">
        <v>157</v>
      </c>
      <c r="E729" s="39"/>
      <c r="F729" s="200" t="s">
        <v>1786</v>
      </c>
      <c r="G729" s="39"/>
      <c r="H729" s="39"/>
      <c r="I729" s="201"/>
      <c r="J729" s="39"/>
      <c r="K729" s="39"/>
      <c r="L729" s="43"/>
      <c r="M729" s="202"/>
      <c r="N729" s="203"/>
      <c r="O729" s="83"/>
      <c r="P729" s="83"/>
      <c r="Q729" s="83"/>
      <c r="R729" s="83"/>
      <c r="S729" s="83"/>
      <c r="T729" s="84"/>
      <c r="U729" s="37"/>
      <c r="V729" s="37"/>
      <c r="W729" s="37"/>
      <c r="X729" s="37"/>
      <c r="Y729" s="37"/>
      <c r="Z729" s="37"/>
      <c r="AA729" s="37"/>
      <c r="AB729" s="37"/>
      <c r="AC729" s="37"/>
      <c r="AD729" s="37"/>
      <c r="AE729" s="37"/>
      <c r="AT729" s="16" t="s">
        <v>157</v>
      </c>
      <c r="AU729" s="16" t="s">
        <v>70</v>
      </c>
    </row>
    <row r="730" s="2" customFormat="1" ht="49.05" customHeight="1">
      <c r="A730" s="37"/>
      <c r="B730" s="38"/>
      <c r="C730" s="185" t="s">
        <v>1803</v>
      </c>
      <c r="D730" s="185" t="s">
        <v>123</v>
      </c>
      <c r="E730" s="186" t="s">
        <v>1804</v>
      </c>
      <c r="F730" s="187" t="s">
        <v>1805</v>
      </c>
      <c r="G730" s="188" t="s">
        <v>1806</v>
      </c>
      <c r="H730" s="189">
        <v>1</v>
      </c>
      <c r="I730" s="190"/>
      <c r="J730" s="191">
        <f>ROUND(I730*H730,2)</f>
        <v>0</v>
      </c>
      <c r="K730" s="192"/>
      <c r="L730" s="43"/>
      <c r="M730" s="193" t="s">
        <v>19</v>
      </c>
      <c r="N730" s="194" t="s">
        <v>41</v>
      </c>
      <c r="O730" s="83"/>
      <c r="P730" s="195">
        <f>O730*H730</f>
        <v>0</v>
      </c>
      <c r="Q730" s="195">
        <v>0</v>
      </c>
      <c r="R730" s="195">
        <f>Q730*H730</f>
        <v>0</v>
      </c>
      <c r="S730" s="195">
        <v>0</v>
      </c>
      <c r="T730" s="196">
        <f>S730*H730</f>
        <v>0</v>
      </c>
      <c r="U730" s="37"/>
      <c r="V730" s="37"/>
      <c r="W730" s="37"/>
      <c r="X730" s="37"/>
      <c r="Y730" s="37"/>
      <c r="Z730" s="37"/>
      <c r="AA730" s="37"/>
      <c r="AB730" s="37"/>
      <c r="AC730" s="37"/>
      <c r="AD730" s="37"/>
      <c r="AE730" s="37"/>
      <c r="AR730" s="197" t="s">
        <v>127</v>
      </c>
      <c r="AT730" s="197" t="s">
        <v>123</v>
      </c>
      <c r="AU730" s="197" t="s">
        <v>70</v>
      </c>
      <c r="AY730" s="16" t="s">
        <v>128</v>
      </c>
      <c r="BE730" s="198">
        <f>IF(N730="základní",J730,0)</f>
        <v>0</v>
      </c>
      <c r="BF730" s="198">
        <f>IF(N730="snížená",J730,0)</f>
        <v>0</v>
      </c>
      <c r="BG730" s="198">
        <f>IF(N730="zákl. přenesená",J730,0)</f>
        <v>0</v>
      </c>
      <c r="BH730" s="198">
        <f>IF(N730="sníž. přenesená",J730,0)</f>
        <v>0</v>
      </c>
      <c r="BI730" s="198">
        <f>IF(N730="nulová",J730,0)</f>
        <v>0</v>
      </c>
      <c r="BJ730" s="16" t="s">
        <v>14</v>
      </c>
      <c r="BK730" s="198">
        <f>ROUND(I730*H730,2)</f>
        <v>0</v>
      </c>
      <c r="BL730" s="16" t="s">
        <v>127</v>
      </c>
      <c r="BM730" s="197" t="s">
        <v>1807</v>
      </c>
    </row>
    <row r="731" s="2" customFormat="1">
      <c r="A731" s="37"/>
      <c r="B731" s="38"/>
      <c r="C731" s="39"/>
      <c r="D731" s="199" t="s">
        <v>157</v>
      </c>
      <c r="E731" s="39"/>
      <c r="F731" s="200" t="s">
        <v>1808</v>
      </c>
      <c r="G731" s="39"/>
      <c r="H731" s="39"/>
      <c r="I731" s="201"/>
      <c r="J731" s="39"/>
      <c r="K731" s="39"/>
      <c r="L731" s="43"/>
      <c r="M731" s="202"/>
      <c r="N731" s="203"/>
      <c r="O731" s="83"/>
      <c r="P731" s="83"/>
      <c r="Q731" s="83"/>
      <c r="R731" s="83"/>
      <c r="S731" s="83"/>
      <c r="T731" s="84"/>
      <c r="U731" s="37"/>
      <c r="V731" s="37"/>
      <c r="W731" s="37"/>
      <c r="X731" s="37"/>
      <c r="Y731" s="37"/>
      <c r="Z731" s="37"/>
      <c r="AA731" s="37"/>
      <c r="AB731" s="37"/>
      <c r="AC731" s="37"/>
      <c r="AD731" s="37"/>
      <c r="AE731" s="37"/>
      <c r="AT731" s="16" t="s">
        <v>157</v>
      </c>
      <c r="AU731" s="16" t="s">
        <v>70</v>
      </c>
    </row>
    <row r="732" s="2" customFormat="1" ht="49.05" customHeight="1">
      <c r="A732" s="37"/>
      <c r="B732" s="38"/>
      <c r="C732" s="185" t="s">
        <v>1809</v>
      </c>
      <c r="D732" s="185" t="s">
        <v>123</v>
      </c>
      <c r="E732" s="186" t="s">
        <v>1810</v>
      </c>
      <c r="F732" s="187" t="s">
        <v>1811</v>
      </c>
      <c r="G732" s="188" t="s">
        <v>1806</v>
      </c>
      <c r="H732" s="189">
        <v>1</v>
      </c>
      <c r="I732" s="190"/>
      <c r="J732" s="191">
        <f>ROUND(I732*H732,2)</f>
        <v>0</v>
      </c>
      <c r="K732" s="192"/>
      <c r="L732" s="43"/>
      <c r="M732" s="193" t="s">
        <v>19</v>
      </c>
      <c r="N732" s="194" t="s">
        <v>41</v>
      </c>
      <c r="O732" s="83"/>
      <c r="P732" s="195">
        <f>O732*H732</f>
        <v>0</v>
      </c>
      <c r="Q732" s="195">
        <v>0</v>
      </c>
      <c r="R732" s="195">
        <f>Q732*H732</f>
        <v>0</v>
      </c>
      <c r="S732" s="195">
        <v>0</v>
      </c>
      <c r="T732" s="196">
        <f>S732*H732</f>
        <v>0</v>
      </c>
      <c r="U732" s="37"/>
      <c r="V732" s="37"/>
      <c r="W732" s="37"/>
      <c r="X732" s="37"/>
      <c r="Y732" s="37"/>
      <c r="Z732" s="37"/>
      <c r="AA732" s="37"/>
      <c r="AB732" s="37"/>
      <c r="AC732" s="37"/>
      <c r="AD732" s="37"/>
      <c r="AE732" s="37"/>
      <c r="AR732" s="197" t="s">
        <v>127</v>
      </c>
      <c r="AT732" s="197" t="s">
        <v>123</v>
      </c>
      <c r="AU732" s="197" t="s">
        <v>70</v>
      </c>
      <c r="AY732" s="16" t="s">
        <v>128</v>
      </c>
      <c r="BE732" s="198">
        <f>IF(N732="základní",J732,0)</f>
        <v>0</v>
      </c>
      <c r="BF732" s="198">
        <f>IF(N732="snížená",J732,0)</f>
        <v>0</v>
      </c>
      <c r="BG732" s="198">
        <f>IF(N732="zákl. přenesená",J732,0)</f>
        <v>0</v>
      </c>
      <c r="BH732" s="198">
        <f>IF(N732="sníž. přenesená",J732,0)</f>
        <v>0</v>
      </c>
      <c r="BI732" s="198">
        <f>IF(N732="nulová",J732,0)</f>
        <v>0</v>
      </c>
      <c r="BJ732" s="16" t="s">
        <v>14</v>
      </c>
      <c r="BK732" s="198">
        <f>ROUND(I732*H732,2)</f>
        <v>0</v>
      </c>
      <c r="BL732" s="16" t="s">
        <v>127</v>
      </c>
      <c r="BM732" s="197" t="s">
        <v>1812</v>
      </c>
    </row>
    <row r="733" s="2" customFormat="1">
      <c r="A733" s="37"/>
      <c r="B733" s="38"/>
      <c r="C733" s="39"/>
      <c r="D733" s="199" t="s">
        <v>157</v>
      </c>
      <c r="E733" s="39"/>
      <c r="F733" s="200" t="s">
        <v>1808</v>
      </c>
      <c r="G733" s="39"/>
      <c r="H733" s="39"/>
      <c r="I733" s="201"/>
      <c r="J733" s="39"/>
      <c r="K733" s="39"/>
      <c r="L733" s="43"/>
      <c r="M733" s="202"/>
      <c r="N733" s="203"/>
      <c r="O733" s="83"/>
      <c r="P733" s="83"/>
      <c r="Q733" s="83"/>
      <c r="R733" s="83"/>
      <c r="S733" s="83"/>
      <c r="T733" s="84"/>
      <c r="U733" s="37"/>
      <c r="V733" s="37"/>
      <c r="W733" s="37"/>
      <c r="X733" s="37"/>
      <c r="Y733" s="37"/>
      <c r="Z733" s="37"/>
      <c r="AA733" s="37"/>
      <c r="AB733" s="37"/>
      <c r="AC733" s="37"/>
      <c r="AD733" s="37"/>
      <c r="AE733" s="37"/>
      <c r="AT733" s="16" t="s">
        <v>157</v>
      </c>
      <c r="AU733" s="16" t="s">
        <v>70</v>
      </c>
    </row>
    <row r="734" s="2" customFormat="1" ht="49.05" customHeight="1">
      <c r="A734" s="37"/>
      <c r="B734" s="38"/>
      <c r="C734" s="185" t="s">
        <v>1813</v>
      </c>
      <c r="D734" s="185" t="s">
        <v>123</v>
      </c>
      <c r="E734" s="186" t="s">
        <v>1814</v>
      </c>
      <c r="F734" s="187" t="s">
        <v>1815</v>
      </c>
      <c r="G734" s="188" t="s">
        <v>1806</v>
      </c>
      <c r="H734" s="189">
        <v>1</v>
      </c>
      <c r="I734" s="190"/>
      <c r="J734" s="191">
        <f>ROUND(I734*H734,2)</f>
        <v>0</v>
      </c>
      <c r="K734" s="192"/>
      <c r="L734" s="43"/>
      <c r="M734" s="193" t="s">
        <v>19</v>
      </c>
      <c r="N734" s="194" t="s">
        <v>41</v>
      </c>
      <c r="O734" s="83"/>
      <c r="P734" s="195">
        <f>O734*H734</f>
        <v>0</v>
      </c>
      <c r="Q734" s="195">
        <v>0</v>
      </c>
      <c r="R734" s="195">
        <f>Q734*H734</f>
        <v>0</v>
      </c>
      <c r="S734" s="195">
        <v>0</v>
      </c>
      <c r="T734" s="196">
        <f>S734*H734</f>
        <v>0</v>
      </c>
      <c r="U734" s="37"/>
      <c r="V734" s="37"/>
      <c r="W734" s="37"/>
      <c r="X734" s="37"/>
      <c r="Y734" s="37"/>
      <c r="Z734" s="37"/>
      <c r="AA734" s="37"/>
      <c r="AB734" s="37"/>
      <c r="AC734" s="37"/>
      <c r="AD734" s="37"/>
      <c r="AE734" s="37"/>
      <c r="AR734" s="197" t="s">
        <v>127</v>
      </c>
      <c r="AT734" s="197" t="s">
        <v>123</v>
      </c>
      <c r="AU734" s="197" t="s">
        <v>70</v>
      </c>
      <c r="AY734" s="16" t="s">
        <v>128</v>
      </c>
      <c r="BE734" s="198">
        <f>IF(N734="základní",J734,0)</f>
        <v>0</v>
      </c>
      <c r="BF734" s="198">
        <f>IF(N734="snížená",J734,0)</f>
        <v>0</v>
      </c>
      <c r="BG734" s="198">
        <f>IF(N734="zákl. přenesená",J734,0)</f>
        <v>0</v>
      </c>
      <c r="BH734" s="198">
        <f>IF(N734="sníž. přenesená",J734,0)</f>
        <v>0</v>
      </c>
      <c r="BI734" s="198">
        <f>IF(N734="nulová",J734,0)</f>
        <v>0</v>
      </c>
      <c r="BJ734" s="16" t="s">
        <v>14</v>
      </c>
      <c r="BK734" s="198">
        <f>ROUND(I734*H734,2)</f>
        <v>0</v>
      </c>
      <c r="BL734" s="16" t="s">
        <v>127</v>
      </c>
      <c r="BM734" s="197" t="s">
        <v>1816</v>
      </c>
    </row>
    <row r="735" s="2" customFormat="1">
      <c r="A735" s="37"/>
      <c r="B735" s="38"/>
      <c r="C735" s="39"/>
      <c r="D735" s="199" t="s">
        <v>157</v>
      </c>
      <c r="E735" s="39"/>
      <c r="F735" s="200" t="s">
        <v>1808</v>
      </c>
      <c r="G735" s="39"/>
      <c r="H735" s="39"/>
      <c r="I735" s="201"/>
      <c r="J735" s="39"/>
      <c r="K735" s="39"/>
      <c r="L735" s="43"/>
      <c r="M735" s="202"/>
      <c r="N735" s="203"/>
      <c r="O735" s="83"/>
      <c r="P735" s="83"/>
      <c r="Q735" s="83"/>
      <c r="R735" s="83"/>
      <c r="S735" s="83"/>
      <c r="T735" s="84"/>
      <c r="U735" s="37"/>
      <c r="V735" s="37"/>
      <c r="W735" s="37"/>
      <c r="X735" s="37"/>
      <c r="Y735" s="37"/>
      <c r="Z735" s="37"/>
      <c r="AA735" s="37"/>
      <c r="AB735" s="37"/>
      <c r="AC735" s="37"/>
      <c r="AD735" s="37"/>
      <c r="AE735" s="37"/>
      <c r="AT735" s="16" t="s">
        <v>157</v>
      </c>
      <c r="AU735" s="16" t="s">
        <v>70</v>
      </c>
    </row>
    <row r="736" s="2" customFormat="1" ht="49.05" customHeight="1">
      <c r="A736" s="37"/>
      <c r="B736" s="38"/>
      <c r="C736" s="185" t="s">
        <v>1817</v>
      </c>
      <c r="D736" s="185" t="s">
        <v>123</v>
      </c>
      <c r="E736" s="186" t="s">
        <v>1818</v>
      </c>
      <c r="F736" s="187" t="s">
        <v>1819</v>
      </c>
      <c r="G736" s="188" t="s">
        <v>1806</v>
      </c>
      <c r="H736" s="189">
        <v>1</v>
      </c>
      <c r="I736" s="190"/>
      <c r="J736" s="191">
        <f>ROUND(I736*H736,2)</f>
        <v>0</v>
      </c>
      <c r="K736" s="192"/>
      <c r="L736" s="43"/>
      <c r="M736" s="193" t="s">
        <v>19</v>
      </c>
      <c r="N736" s="194" t="s">
        <v>41</v>
      </c>
      <c r="O736" s="83"/>
      <c r="P736" s="195">
        <f>O736*H736</f>
        <v>0</v>
      </c>
      <c r="Q736" s="195">
        <v>0</v>
      </c>
      <c r="R736" s="195">
        <f>Q736*H736</f>
        <v>0</v>
      </c>
      <c r="S736" s="195">
        <v>0</v>
      </c>
      <c r="T736" s="196">
        <f>S736*H736</f>
        <v>0</v>
      </c>
      <c r="U736" s="37"/>
      <c r="V736" s="37"/>
      <c r="W736" s="37"/>
      <c r="X736" s="37"/>
      <c r="Y736" s="37"/>
      <c r="Z736" s="37"/>
      <c r="AA736" s="37"/>
      <c r="AB736" s="37"/>
      <c r="AC736" s="37"/>
      <c r="AD736" s="37"/>
      <c r="AE736" s="37"/>
      <c r="AR736" s="197" t="s">
        <v>127</v>
      </c>
      <c r="AT736" s="197" t="s">
        <v>123</v>
      </c>
      <c r="AU736" s="197" t="s">
        <v>70</v>
      </c>
      <c r="AY736" s="16" t="s">
        <v>128</v>
      </c>
      <c r="BE736" s="198">
        <f>IF(N736="základní",J736,0)</f>
        <v>0</v>
      </c>
      <c r="BF736" s="198">
        <f>IF(N736="snížená",J736,0)</f>
        <v>0</v>
      </c>
      <c r="BG736" s="198">
        <f>IF(N736="zákl. přenesená",J736,0)</f>
        <v>0</v>
      </c>
      <c r="BH736" s="198">
        <f>IF(N736="sníž. přenesená",J736,0)</f>
        <v>0</v>
      </c>
      <c r="BI736" s="198">
        <f>IF(N736="nulová",J736,0)</f>
        <v>0</v>
      </c>
      <c r="BJ736" s="16" t="s">
        <v>14</v>
      </c>
      <c r="BK736" s="198">
        <f>ROUND(I736*H736,2)</f>
        <v>0</v>
      </c>
      <c r="BL736" s="16" t="s">
        <v>127</v>
      </c>
      <c r="BM736" s="197" t="s">
        <v>1820</v>
      </c>
    </row>
    <row r="737" s="2" customFormat="1">
      <c r="A737" s="37"/>
      <c r="B737" s="38"/>
      <c r="C737" s="39"/>
      <c r="D737" s="199" t="s">
        <v>157</v>
      </c>
      <c r="E737" s="39"/>
      <c r="F737" s="200" t="s">
        <v>1808</v>
      </c>
      <c r="G737" s="39"/>
      <c r="H737" s="39"/>
      <c r="I737" s="201"/>
      <c r="J737" s="39"/>
      <c r="K737" s="39"/>
      <c r="L737" s="43"/>
      <c r="M737" s="202"/>
      <c r="N737" s="203"/>
      <c r="O737" s="83"/>
      <c r="P737" s="83"/>
      <c r="Q737" s="83"/>
      <c r="R737" s="83"/>
      <c r="S737" s="83"/>
      <c r="T737" s="84"/>
      <c r="U737" s="37"/>
      <c r="V737" s="37"/>
      <c r="W737" s="37"/>
      <c r="X737" s="37"/>
      <c r="Y737" s="37"/>
      <c r="Z737" s="37"/>
      <c r="AA737" s="37"/>
      <c r="AB737" s="37"/>
      <c r="AC737" s="37"/>
      <c r="AD737" s="37"/>
      <c r="AE737" s="37"/>
      <c r="AT737" s="16" t="s">
        <v>157</v>
      </c>
      <c r="AU737" s="16" t="s">
        <v>70</v>
      </c>
    </row>
    <row r="738" s="2" customFormat="1" ht="49.05" customHeight="1">
      <c r="A738" s="37"/>
      <c r="B738" s="38"/>
      <c r="C738" s="185" t="s">
        <v>1821</v>
      </c>
      <c r="D738" s="185" t="s">
        <v>123</v>
      </c>
      <c r="E738" s="186" t="s">
        <v>1822</v>
      </c>
      <c r="F738" s="187" t="s">
        <v>1823</v>
      </c>
      <c r="G738" s="188" t="s">
        <v>1806</v>
      </c>
      <c r="H738" s="189">
        <v>1</v>
      </c>
      <c r="I738" s="190"/>
      <c r="J738" s="191">
        <f>ROUND(I738*H738,2)</f>
        <v>0</v>
      </c>
      <c r="K738" s="192"/>
      <c r="L738" s="43"/>
      <c r="M738" s="193" t="s">
        <v>19</v>
      </c>
      <c r="N738" s="194" t="s">
        <v>41</v>
      </c>
      <c r="O738" s="83"/>
      <c r="P738" s="195">
        <f>O738*H738</f>
        <v>0</v>
      </c>
      <c r="Q738" s="195">
        <v>0</v>
      </c>
      <c r="R738" s="195">
        <f>Q738*H738</f>
        <v>0</v>
      </c>
      <c r="S738" s="195">
        <v>0</v>
      </c>
      <c r="T738" s="196">
        <f>S738*H738</f>
        <v>0</v>
      </c>
      <c r="U738" s="37"/>
      <c r="V738" s="37"/>
      <c r="W738" s="37"/>
      <c r="X738" s="37"/>
      <c r="Y738" s="37"/>
      <c r="Z738" s="37"/>
      <c r="AA738" s="37"/>
      <c r="AB738" s="37"/>
      <c r="AC738" s="37"/>
      <c r="AD738" s="37"/>
      <c r="AE738" s="37"/>
      <c r="AR738" s="197" t="s">
        <v>127</v>
      </c>
      <c r="AT738" s="197" t="s">
        <v>123</v>
      </c>
      <c r="AU738" s="197" t="s">
        <v>70</v>
      </c>
      <c r="AY738" s="16" t="s">
        <v>128</v>
      </c>
      <c r="BE738" s="198">
        <f>IF(N738="základní",J738,0)</f>
        <v>0</v>
      </c>
      <c r="BF738" s="198">
        <f>IF(N738="snížená",J738,0)</f>
        <v>0</v>
      </c>
      <c r="BG738" s="198">
        <f>IF(N738="zákl. přenesená",J738,0)</f>
        <v>0</v>
      </c>
      <c r="BH738" s="198">
        <f>IF(N738="sníž. přenesená",J738,0)</f>
        <v>0</v>
      </c>
      <c r="BI738" s="198">
        <f>IF(N738="nulová",J738,0)</f>
        <v>0</v>
      </c>
      <c r="BJ738" s="16" t="s">
        <v>14</v>
      </c>
      <c r="BK738" s="198">
        <f>ROUND(I738*H738,2)</f>
        <v>0</v>
      </c>
      <c r="BL738" s="16" t="s">
        <v>127</v>
      </c>
      <c r="BM738" s="197" t="s">
        <v>1824</v>
      </c>
    </row>
    <row r="739" s="2" customFormat="1">
      <c r="A739" s="37"/>
      <c r="B739" s="38"/>
      <c r="C739" s="39"/>
      <c r="D739" s="199" t="s">
        <v>157</v>
      </c>
      <c r="E739" s="39"/>
      <c r="F739" s="200" t="s">
        <v>1808</v>
      </c>
      <c r="G739" s="39"/>
      <c r="H739" s="39"/>
      <c r="I739" s="201"/>
      <c r="J739" s="39"/>
      <c r="K739" s="39"/>
      <c r="L739" s="43"/>
      <c r="M739" s="202"/>
      <c r="N739" s="203"/>
      <c r="O739" s="83"/>
      <c r="P739" s="83"/>
      <c r="Q739" s="83"/>
      <c r="R739" s="83"/>
      <c r="S739" s="83"/>
      <c r="T739" s="84"/>
      <c r="U739" s="37"/>
      <c r="V739" s="37"/>
      <c r="W739" s="37"/>
      <c r="X739" s="37"/>
      <c r="Y739" s="37"/>
      <c r="Z739" s="37"/>
      <c r="AA739" s="37"/>
      <c r="AB739" s="37"/>
      <c r="AC739" s="37"/>
      <c r="AD739" s="37"/>
      <c r="AE739" s="37"/>
      <c r="AT739" s="16" t="s">
        <v>157</v>
      </c>
      <c r="AU739" s="16" t="s">
        <v>70</v>
      </c>
    </row>
    <row r="740" s="2" customFormat="1" ht="49.05" customHeight="1">
      <c r="A740" s="37"/>
      <c r="B740" s="38"/>
      <c r="C740" s="185" t="s">
        <v>1825</v>
      </c>
      <c r="D740" s="185" t="s">
        <v>123</v>
      </c>
      <c r="E740" s="186" t="s">
        <v>1826</v>
      </c>
      <c r="F740" s="187" t="s">
        <v>1827</v>
      </c>
      <c r="G740" s="188" t="s">
        <v>1806</v>
      </c>
      <c r="H740" s="189">
        <v>1</v>
      </c>
      <c r="I740" s="190"/>
      <c r="J740" s="191">
        <f>ROUND(I740*H740,2)</f>
        <v>0</v>
      </c>
      <c r="K740" s="192"/>
      <c r="L740" s="43"/>
      <c r="M740" s="193" t="s">
        <v>19</v>
      </c>
      <c r="N740" s="194" t="s">
        <v>41</v>
      </c>
      <c r="O740" s="83"/>
      <c r="P740" s="195">
        <f>O740*H740</f>
        <v>0</v>
      </c>
      <c r="Q740" s="195">
        <v>0</v>
      </c>
      <c r="R740" s="195">
        <f>Q740*H740</f>
        <v>0</v>
      </c>
      <c r="S740" s="195">
        <v>0</v>
      </c>
      <c r="T740" s="196">
        <f>S740*H740</f>
        <v>0</v>
      </c>
      <c r="U740" s="37"/>
      <c r="V740" s="37"/>
      <c r="W740" s="37"/>
      <c r="X740" s="37"/>
      <c r="Y740" s="37"/>
      <c r="Z740" s="37"/>
      <c r="AA740" s="37"/>
      <c r="AB740" s="37"/>
      <c r="AC740" s="37"/>
      <c r="AD740" s="37"/>
      <c r="AE740" s="37"/>
      <c r="AR740" s="197" t="s">
        <v>127</v>
      </c>
      <c r="AT740" s="197" t="s">
        <v>123</v>
      </c>
      <c r="AU740" s="197" t="s">
        <v>70</v>
      </c>
      <c r="AY740" s="16" t="s">
        <v>128</v>
      </c>
      <c r="BE740" s="198">
        <f>IF(N740="základní",J740,0)</f>
        <v>0</v>
      </c>
      <c r="BF740" s="198">
        <f>IF(N740="snížená",J740,0)</f>
        <v>0</v>
      </c>
      <c r="BG740" s="198">
        <f>IF(N740="zákl. přenesená",J740,0)</f>
        <v>0</v>
      </c>
      <c r="BH740" s="198">
        <f>IF(N740="sníž. přenesená",J740,0)</f>
        <v>0</v>
      </c>
      <c r="BI740" s="198">
        <f>IF(N740="nulová",J740,0)</f>
        <v>0</v>
      </c>
      <c r="BJ740" s="16" t="s">
        <v>14</v>
      </c>
      <c r="BK740" s="198">
        <f>ROUND(I740*H740,2)</f>
        <v>0</v>
      </c>
      <c r="BL740" s="16" t="s">
        <v>127</v>
      </c>
      <c r="BM740" s="197" t="s">
        <v>1828</v>
      </c>
    </row>
    <row r="741" s="2" customFormat="1">
      <c r="A741" s="37"/>
      <c r="B741" s="38"/>
      <c r="C741" s="39"/>
      <c r="D741" s="199" t="s">
        <v>157</v>
      </c>
      <c r="E741" s="39"/>
      <c r="F741" s="200" t="s">
        <v>1808</v>
      </c>
      <c r="G741" s="39"/>
      <c r="H741" s="39"/>
      <c r="I741" s="201"/>
      <c r="J741" s="39"/>
      <c r="K741" s="39"/>
      <c r="L741" s="43"/>
      <c r="M741" s="202"/>
      <c r="N741" s="203"/>
      <c r="O741" s="83"/>
      <c r="P741" s="83"/>
      <c r="Q741" s="83"/>
      <c r="R741" s="83"/>
      <c r="S741" s="83"/>
      <c r="T741" s="84"/>
      <c r="U741" s="37"/>
      <c r="V741" s="37"/>
      <c r="W741" s="37"/>
      <c r="X741" s="37"/>
      <c r="Y741" s="37"/>
      <c r="Z741" s="37"/>
      <c r="AA741" s="37"/>
      <c r="AB741" s="37"/>
      <c r="AC741" s="37"/>
      <c r="AD741" s="37"/>
      <c r="AE741" s="37"/>
      <c r="AT741" s="16" t="s">
        <v>157</v>
      </c>
      <c r="AU741" s="16" t="s">
        <v>70</v>
      </c>
    </row>
    <row r="742" s="2" customFormat="1" ht="49.05" customHeight="1">
      <c r="A742" s="37"/>
      <c r="B742" s="38"/>
      <c r="C742" s="185" t="s">
        <v>1829</v>
      </c>
      <c r="D742" s="185" t="s">
        <v>123</v>
      </c>
      <c r="E742" s="186" t="s">
        <v>1830</v>
      </c>
      <c r="F742" s="187" t="s">
        <v>1831</v>
      </c>
      <c r="G742" s="188" t="s">
        <v>1806</v>
      </c>
      <c r="H742" s="189">
        <v>1</v>
      </c>
      <c r="I742" s="190"/>
      <c r="J742" s="191">
        <f>ROUND(I742*H742,2)</f>
        <v>0</v>
      </c>
      <c r="K742" s="192"/>
      <c r="L742" s="43"/>
      <c r="M742" s="193" t="s">
        <v>19</v>
      </c>
      <c r="N742" s="194" t="s">
        <v>41</v>
      </c>
      <c r="O742" s="83"/>
      <c r="P742" s="195">
        <f>O742*H742</f>
        <v>0</v>
      </c>
      <c r="Q742" s="195">
        <v>0</v>
      </c>
      <c r="R742" s="195">
        <f>Q742*H742</f>
        <v>0</v>
      </c>
      <c r="S742" s="195">
        <v>0</v>
      </c>
      <c r="T742" s="196">
        <f>S742*H742</f>
        <v>0</v>
      </c>
      <c r="U742" s="37"/>
      <c r="V742" s="37"/>
      <c r="W742" s="37"/>
      <c r="X742" s="37"/>
      <c r="Y742" s="37"/>
      <c r="Z742" s="37"/>
      <c r="AA742" s="37"/>
      <c r="AB742" s="37"/>
      <c r="AC742" s="37"/>
      <c r="AD742" s="37"/>
      <c r="AE742" s="37"/>
      <c r="AR742" s="197" t="s">
        <v>127</v>
      </c>
      <c r="AT742" s="197" t="s">
        <v>123</v>
      </c>
      <c r="AU742" s="197" t="s">
        <v>70</v>
      </c>
      <c r="AY742" s="16" t="s">
        <v>128</v>
      </c>
      <c r="BE742" s="198">
        <f>IF(N742="základní",J742,0)</f>
        <v>0</v>
      </c>
      <c r="BF742" s="198">
        <f>IF(N742="snížená",J742,0)</f>
        <v>0</v>
      </c>
      <c r="BG742" s="198">
        <f>IF(N742="zákl. přenesená",J742,0)</f>
        <v>0</v>
      </c>
      <c r="BH742" s="198">
        <f>IF(N742="sníž. přenesená",J742,0)</f>
        <v>0</v>
      </c>
      <c r="BI742" s="198">
        <f>IF(N742="nulová",J742,0)</f>
        <v>0</v>
      </c>
      <c r="BJ742" s="16" t="s">
        <v>14</v>
      </c>
      <c r="BK742" s="198">
        <f>ROUND(I742*H742,2)</f>
        <v>0</v>
      </c>
      <c r="BL742" s="16" t="s">
        <v>127</v>
      </c>
      <c r="BM742" s="197" t="s">
        <v>1832</v>
      </c>
    </row>
    <row r="743" s="2" customFormat="1">
      <c r="A743" s="37"/>
      <c r="B743" s="38"/>
      <c r="C743" s="39"/>
      <c r="D743" s="199" t="s">
        <v>157</v>
      </c>
      <c r="E743" s="39"/>
      <c r="F743" s="200" t="s">
        <v>1808</v>
      </c>
      <c r="G743" s="39"/>
      <c r="H743" s="39"/>
      <c r="I743" s="201"/>
      <c r="J743" s="39"/>
      <c r="K743" s="39"/>
      <c r="L743" s="43"/>
      <c r="M743" s="202"/>
      <c r="N743" s="203"/>
      <c r="O743" s="83"/>
      <c r="P743" s="83"/>
      <c r="Q743" s="83"/>
      <c r="R743" s="83"/>
      <c r="S743" s="83"/>
      <c r="T743" s="84"/>
      <c r="U743" s="37"/>
      <c r="V743" s="37"/>
      <c r="W743" s="37"/>
      <c r="X743" s="37"/>
      <c r="Y743" s="37"/>
      <c r="Z743" s="37"/>
      <c r="AA743" s="37"/>
      <c r="AB743" s="37"/>
      <c r="AC743" s="37"/>
      <c r="AD743" s="37"/>
      <c r="AE743" s="37"/>
      <c r="AT743" s="16" t="s">
        <v>157</v>
      </c>
      <c r="AU743" s="16" t="s">
        <v>70</v>
      </c>
    </row>
    <row r="744" s="2" customFormat="1" ht="49.05" customHeight="1">
      <c r="A744" s="37"/>
      <c r="B744" s="38"/>
      <c r="C744" s="185" t="s">
        <v>1833</v>
      </c>
      <c r="D744" s="185" t="s">
        <v>123</v>
      </c>
      <c r="E744" s="186" t="s">
        <v>1834</v>
      </c>
      <c r="F744" s="187" t="s">
        <v>1835</v>
      </c>
      <c r="G744" s="188" t="s">
        <v>1806</v>
      </c>
      <c r="H744" s="189">
        <v>1</v>
      </c>
      <c r="I744" s="190"/>
      <c r="J744" s="191">
        <f>ROUND(I744*H744,2)</f>
        <v>0</v>
      </c>
      <c r="K744" s="192"/>
      <c r="L744" s="43"/>
      <c r="M744" s="193" t="s">
        <v>19</v>
      </c>
      <c r="N744" s="194" t="s">
        <v>41</v>
      </c>
      <c r="O744" s="83"/>
      <c r="P744" s="195">
        <f>O744*H744</f>
        <v>0</v>
      </c>
      <c r="Q744" s="195">
        <v>0</v>
      </c>
      <c r="R744" s="195">
        <f>Q744*H744</f>
        <v>0</v>
      </c>
      <c r="S744" s="195">
        <v>0</v>
      </c>
      <c r="T744" s="196">
        <f>S744*H744</f>
        <v>0</v>
      </c>
      <c r="U744" s="37"/>
      <c r="V744" s="37"/>
      <c r="W744" s="37"/>
      <c r="X744" s="37"/>
      <c r="Y744" s="37"/>
      <c r="Z744" s="37"/>
      <c r="AA744" s="37"/>
      <c r="AB744" s="37"/>
      <c r="AC744" s="37"/>
      <c r="AD744" s="37"/>
      <c r="AE744" s="37"/>
      <c r="AR744" s="197" t="s">
        <v>127</v>
      </c>
      <c r="AT744" s="197" t="s">
        <v>123</v>
      </c>
      <c r="AU744" s="197" t="s">
        <v>70</v>
      </c>
      <c r="AY744" s="16" t="s">
        <v>128</v>
      </c>
      <c r="BE744" s="198">
        <f>IF(N744="základní",J744,0)</f>
        <v>0</v>
      </c>
      <c r="BF744" s="198">
        <f>IF(N744="snížená",J744,0)</f>
        <v>0</v>
      </c>
      <c r="BG744" s="198">
        <f>IF(N744="zákl. přenesená",J744,0)</f>
        <v>0</v>
      </c>
      <c r="BH744" s="198">
        <f>IF(N744="sníž. přenesená",J744,0)</f>
        <v>0</v>
      </c>
      <c r="BI744" s="198">
        <f>IF(N744="nulová",J744,0)</f>
        <v>0</v>
      </c>
      <c r="BJ744" s="16" t="s">
        <v>14</v>
      </c>
      <c r="BK744" s="198">
        <f>ROUND(I744*H744,2)</f>
        <v>0</v>
      </c>
      <c r="BL744" s="16" t="s">
        <v>127</v>
      </c>
      <c r="BM744" s="197" t="s">
        <v>1836</v>
      </c>
    </row>
    <row r="745" s="2" customFormat="1">
      <c r="A745" s="37"/>
      <c r="B745" s="38"/>
      <c r="C745" s="39"/>
      <c r="D745" s="199" t="s">
        <v>157</v>
      </c>
      <c r="E745" s="39"/>
      <c r="F745" s="200" t="s">
        <v>1808</v>
      </c>
      <c r="G745" s="39"/>
      <c r="H745" s="39"/>
      <c r="I745" s="201"/>
      <c r="J745" s="39"/>
      <c r="K745" s="39"/>
      <c r="L745" s="43"/>
      <c r="M745" s="202"/>
      <c r="N745" s="203"/>
      <c r="O745" s="83"/>
      <c r="P745" s="83"/>
      <c r="Q745" s="83"/>
      <c r="R745" s="83"/>
      <c r="S745" s="83"/>
      <c r="T745" s="84"/>
      <c r="U745" s="37"/>
      <c r="V745" s="37"/>
      <c r="W745" s="37"/>
      <c r="X745" s="37"/>
      <c r="Y745" s="37"/>
      <c r="Z745" s="37"/>
      <c r="AA745" s="37"/>
      <c r="AB745" s="37"/>
      <c r="AC745" s="37"/>
      <c r="AD745" s="37"/>
      <c r="AE745" s="37"/>
      <c r="AT745" s="16" t="s">
        <v>157</v>
      </c>
      <c r="AU745" s="16" t="s">
        <v>70</v>
      </c>
    </row>
    <row r="746" s="2" customFormat="1" ht="55.5" customHeight="1">
      <c r="A746" s="37"/>
      <c r="B746" s="38"/>
      <c r="C746" s="185" t="s">
        <v>1837</v>
      </c>
      <c r="D746" s="185" t="s">
        <v>123</v>
      </c>
      <c r="E746" s="186" t="s">
        <v>1838</v>
      </c>
      <c r="F746" s="187" t="s">
        <v>1839</v>
      </c>
      <c r="G746" s="188" t="s">
        <v>1806</v>
      </c>
      <c r="H746" s="189">
        <v>1</v>
      </c>
      <c r="I746" s="190"/>
      <c r="J746" s="191">
        <f>ROUND(I746*H746,2)</f>
        <v>0</v>
      </c>
      <c r="K746" s="192"/>
      <c r="L746" s="43"/>
      <c r="M746" s="193" t="s">
        <v>19</v>
      </c>
      <c r="N746" s="194" t="s">
        <v>41</v>
      </c>
      <c r="O746" s="83"/>
      <c r="P746" s="195">
        <f>O746*H746</f>
        <v>0</v>
      </c>
      <c r="Q746" s="195">
        <v>0</v>
      </c>
      <c r="R746" s="195">
        <f>Q746*H746</f>
        <v>0</v>
      </c>
      <c r="S746" s="195">
        <v>0</v>
      </c>
      <c r="T746" s="196">
        <f>S746*H746</f>
        <v>0</v>
      </c>
      <c r="U746" s="37"/>
      <c r="V746" s="37"/>
      <c r="W746" s="37"/>
      <c r="X746" s="37"/>
      <c r="Y746" s="37"/>
      <c r="Z746" s="37"/>
      <c r="AA746" s="37"/>
      <c r="AB746" s="37"/>
      <c r="AC746" s="37"/>
      <c r="AD746" s="37"/>
      <c r="AE746" s="37"/>
      <c r="AR746" s="197" t="s">
        <v>127</v>
      </c>
      <c r="AT746" s="197" t="s">
        <v>123</v>
      </c>
      <c r="AU746" s="197" t="s">
        <v>70</v>
      </c>
      <c r="AY746" s="16" t="s">
        <v>128</v>
      </c>
      <c r="BE746" s="198">
        <f>IF(N746="základní",J746,0)</f>
        <v>0</v>
      </c>
      <c r="BF746" s="198">
        <f>IF(N746="snížená",J746,0)</f>
        <v>0</v>
      </c>
      <c r="BG746" s="198">
        <f>IF(N746="zákl. přenesená",J746,0)</f>
        <v>0</v>
      </c>
      <c r="BH746" s="198">
        <f>IF(N746="sníž. přenesená",J746,0)</f>
        <v>0</v>
      </c>
      <c r="BI746" s="198">
        <f>IF(N746="nulová",J746,0)</f>
        <v>0</v>
      </c>
      <c r="BJ746" s="16" t="s">
        <v>14</v>
      </c>
      <c r="BK746" s="198">
        <f>ROUND(I746*H746,2)</f>
        <v>0</v>
      </c>
      <c r="BL746" s="16" t="s">
        <v>127</v>
      </c>
      <c r="BM746" s="197" t="s">
        <v>1840</v>
      </c>
    </row>
    <row r="747" s="2" customFormat="1">
      <c r="A747" s="37"/>
      <c r="B747" s="38"/>
      <c r="C747" s="39"/>
      <c r="D747" s="199" t="s">
        <v>157</v>
      </c>
      <c r="E747" s="39"/>
      <c r="F747" s="200" t="s">
        <v>1808</v>
      </c>
      <c r="G747" s="39"/>
      <c r="H747" s="39"/>
      <c r="I747" s="201"/>
      <c r="J747" s="39"/>
      <c r="K747" s="39"/>
      <c r="L747" s="43"/>
      <c r="M747" s="202"/>
      <c r="N747" s="203"/>
      <c r="O747" s="83"/>
      <c r="P747" s="83"/>
      <c r="Q747" s="83"/>
      <c r="R747" s="83"/>
      <c r="S747" s="83"/>
      <c r="T747" s="84"/>
      <c r="U747" s="37"/>
      <c r="V747" s="37"/>
      <c r="W747" s="37"/>
      <c r="X747" s="37"/>
      <c r="Y747" s="37"/>
      <c r="Z747" s="37"/>
      <c r="AA747" s="37"/>
      <c r="AB747" s="37"/>
      <c r="AC747" s="37"/>
      <c r="AD747" s="37"/>
      <c r="AE747" s="37"/>
      <c r="AT747" s="16" t="s">
        <v>157</v>
      </c>
      <c r="AU747" s="16" t="s">
        <v>70</v>
      </c>
    </row>
    <row r="748" s="2" customFormat="1" ht="55.5" customHeight="1">
      <c r="A748" s="37"/>
      <c r="B748" s="38"/>
      <c r="C748" s="185" t="s">
        <v>1841</v>
      </c>
      <c r="D748" s="185" t="s">
        <v>123</v>
      </c>
      <c r="E748" s="186" t="s">
        <v>1842</v>
      </c>
      <c r="F748" s="187" t="s">
        <v>1843</v>
      </c>
      <c r="G748" s="188" t="s">
        <v>1806</v>
      </c>
      <c r="H748" s="189">
        <v>1</v>
      </c>
      <c r="I748" s="190"/>
      <c r="J748" s="191">
        <f>ROUND(I748*H748,2)</f>
        <v>0</v>
      </c>
      <c r="K748" s="192"/>
      <c r="L748" s="43"/>
      <c r="M748" s="193" t="s">
        <v>19</v>
      </c>
      <c r="N748" s="194" t="s">
        <v>41</v>
      </c>
      <c r="O748" s="83"/>
      <c r="P748" s="195">
        <f>O748*H748</f>
        <v>0</v>
      </c>
      <c r="Q748" s="195">
        <v>0</v>
      </c>
      <c r="R748" s="195">
        <f>Q748*H748</f>
        <v>0</v>
      </c>
      <c r="S748" s="195">
        <v>0</v>
      </c>
      <c r="T748" s="196">
        <f>S748*H748</f>
        <v>0</v>
      </c>
      <c r="U748" s="37"/>
      <c r="V748" s="37"/>
      <c r="W748" s="37"/>
      <c r="X748" s="37"/>
      <c r="Y748" s="37"/>
      <c r="Z748" s="37"/>
      <c r="AA748" s="37"/>
      <c r="AB748" s="37"/>
      <c r="AC748" s="37"/>
      <c r="AD748" s="37"/>
      <c r="AE748" s="37"/>
      <c r="AR748" s="197" t="s">
        <v>127</v>
      </c>
      <c r="AT748" s="197" t="s">
        <v>123</v>
      </c>
      <c r="AU748" s="197" t="s">
        <v>70</v>
      </c>
      <c r="AY748" s="16" t="s">
        <v>128</v>
      </c>
      <c r="BE748" s="198">
        <f>IF(N748="základní",J748,0)</f>
        <v>0</v>
      </c>
      <c r="BF748" s="198">
        <f>IF(N748="snížená",J748,0)</f>
        <v>0</v>
      </c>
      <c r="BG748" s="198">
        <f>IF(N748="zákl. přenesená",J748,0)</f>
        <v>0</v>
      </c>
      <c r="BH748" s="198">
        <f>IF(N748="sníž. přenesená",J748,0)</f>
        <v>0</v>
      </c>
      <c r="BI748" s="198">
        <f>IF(N748="nulová",J748,0)</f>
        <v>0</v>
      </c>
      <c r="BJ748" s="16" t="s">
        <v>14</v>
      </c>
      <c r="BK748" s="198">
        <f>ROUND(I748*H748,2)</f>
        <v>0</v>
      </c>
      <c r="BL748" s="16" t="s">
        <v>127</v>
      </c>
      <c r="BM748" s="197" t="s">
        <v>1844</v>
      </c>
    </row>
    <row r="749" s="2" customFormat="1">
      <c r="A749" s="37"/>
      <c r="B749" s="38"/>
      <c r="C749" s="39"/>
      <c r="D749" s="199" t="s">
        <v>157</v>
      </c>
      <c r="E749" s="39"/>
      <c r="F749" s="200" t="s">
        <v>1808</v>
      </c>
      <c r="G749" s="39"/>
      <c r="H749" s="39"/>
      <c r="I749" s="201"/>
      <c r="J749" s="39"/>
      <c r="K749" s="39"/>
      <c r="L749" s="43"/>
      <c r="M749" s="202"/>
      <c r="N749" s="203"/>
      <c r="O749" s="83"/>
      <c r="P749" s="83"/>
      <c r="Q749" s="83"/>
      <c r="R749" s="83"/>
      <c r="S749" s="83"/>
      <c r="T749" s="84"/>
      <c r="U749" s="37"/>
      <c r="V749" s="37"/>
      <c r="W749" s="37"/>
      <c r="X749" s="37"/>
      <c r="Y749" s="37"/>
      <c r="Z749" s="37"/>
      <c r="AA749" s="37"/>
      <c r="AB749" s="37"/>
      <c r="AC749" s="37"/>
      <c r="AD749" s="37"/>
      <c r="AE749" s="37"/>
      <c r="AT749" s="16" t="s">
        <v>157</v>
      </c>
      <c r="AU749" s="16" t="s">
        <v>70</v>
      </c>
    </row>
    <row r="750" s="2" customFormat="1" ht="37.8" customHeight="1">
      <c r="A750" s="37"/>
      <c r="B750" s="38"/>
      <c r="C750" s="185" t="s">
        <v>1845</v>
      </c>
      <c r="D750" s="185" t="s">
        <v>123</v>
      </c>
      <c r="E750" s="186" t="s">
        <v>1846</v>
      </c>
      <c r="F750" s="187" t="s">
        <v>1847</v>
      </c>
      <c r="G750" s="188" t="s">
        <v>426</v>
      </c>
      <c r="H750" s="189">
        <v>20</v>
      </c>
      <c r="I750" s="190"/>
      <c r="J750" s="191">
        <f>ROUND(I750*H750,2)</f>
        <v>0</v>
      </c>
      <c r="K750" s="192"/>
      <c r="L750" s="43"/>
      <c r="M750" s="193" t="s">
        <v>19</v>
      </c>
      <c r="N750" s="194" t="s">
        <v>41</v>
      </c>
      <c r="O750" s="83"/>
      <c r="P750" s="195">
        <f>O750*H750</f>
        <v>0</v>
      </c>
      <c r="Q750" s="195">
        <v>0</v>
      </c>
      <c r="R750" s="195">
        <f>Q750*H750</f>
        <v>0</v>
      </c>
      <c r="S750" s="195">
        <v>0</v>
      </c>
      <c r="T750" s="196">
        <f>S750*H750</f>
        <v>0</v>
      </c>
      <c r="U750" s="37"/>
      <c r="V750" s="37"/>
      <c r="W750" s="37"/>
      <c r="X750" s="37"/>
      <c r="Y750" s="37"/>
      <c r="Z750" s="37"/>
      <c r="AA750" s="37"/>
      <c r="AB750" s="37"/>
      <c r="AC750" s="37"/>
      <c r="AD750" s="37"/>
      <c r="AE750" s="37"/>
      <c r="AR750" s="197" t="s">
        <v>127</v>
      </c>
      <c r="AT750" s="197" t="s">
        <v>123</v>
      </c>
      <c r="AU750" s="197" t="s">
        <v>70</v>
      </c>
      <c r="AY750" s="16" t="s">
        <v>128</v>
      </c>
      <c r="BE750" s="198">
        <f>IF(N750="základní",J750,0)</f>
        <v>0</v>
      </c>
      <c r="BF750" s="198">
        <f>IF(N750="snížená",J750,0)</f>
        <v>0</v>
      </c>
      <c r="BG750" s="198">
        <f>IF(N750="zákl. přenesená",J750,0)</f>
        <v>0</v>
      </c>
      <c r="BH750" s="198">
        <f>IF(N750="sníž. přenesená",J750,0)</f>
        <v>0</v>
      </c>
      <c r="BI750" s="198">
        <f>IF(N750="nulová",J750,0)</f>
        <v>0</v>
      </c>
      <c r="BJ750" s="16" t="s">
        <v>14</v>
      </c>
      <c r="BK750" s="198">
        <f>ROUND(I750*H750,2)</f>
        <v>0</v>
      </c>
      <c r="BL750" s="16" t="s">
        <v>127</v>
      </c>
      <c r="BM750" s="197" t="s">
        <v>1848</v>
      </c>
    </row>
    <row r="751" s="2" customFormat="1">
      <c r="A751" s="37"/>
      <c r="B751" s="38"/>
      <c r="C751" s="39"/>
      <c r="D751" s="199" t="s">
        <v>157</v>
      </c>
      <c r="E751" s="39"/>
      <c r="F751" s="200" t="s">
        <v>1849</v>
      </c>
      <c r="G751" s="39"/>
      <c r="H751" s="39"/>
      <c r="I751" s="201"/>
      <c r="J751" s="39"/>
      <c r="K751" s="39"/>
      <c r="L751" s="43"/>
      <c r="M751" s="202"/>
      <c r="N751" s="203"/>
      <c r="O751" s="83"/>
      <c r="P751" s="83"/>
      <c r="Q751" s="83"/>
      <c r="R751" s="83"/>
      <c r="S751" s="83"/>
      <c r="T751" s="84"/>
      <c r="U751" s="37"/>
      <c r="V751" s="37"/>
      <c r="W751" s="37"/>
      <c r="X751" s="37"/>
      <c r="Y751" s="37"/>
      <c r="Z751" s="37"/>
      <c r="AA751" s="37"/>
      <c r="AB751" s="37"/>
      <c r="AC751" s="37"/>
      <c r="AD751" s="37"/>
      <c r="AE751" s="37"/>
      <c r="AT751" s="16" t="s">
        <v>157</v>
      </c>
      <c r="AU751" s="16" t="s">
        <v>70</v>
      </c>
    </row>
    <row r="752" s="2" customFormat="1" ht="37.8" customHeight="1">
      <c r="A752" s="37"/>
      <c r="B752" s="38"/>
      <c r="C752" s="185" t="s">
        <v>1850</v>
      </c>
      <c r="D752" s="185" t="s">
        <v>123</v>
      </c>
      <c r="E752" s="186" t="s">
        <v>1851</v>
      </c>
      <c r="F752" s="187" t="s">
        <v>1852</v>
      </c>
      <c r="G752" s="188" t="s">
        <v>426</v>
      </c>
      <c r="H752" s="189">
        <v>20</v>
      </c>
      <c r="I752" s="190"/>
      <c r="J752" s="191">
        <f>ROUND(I752*H752,2)</f>
        <v>0</v>
      </c>
      <c r="K752" s="192"/>
      <c r="L752" s="43"/>
      <c r="M752" s="193" t="s">
        <v>19</v>
      </c>
      <c r="N752" s="194" t="s">
        <v>41</v>
      </c>
      <c r="O752" s="83"/>
      <c r="P752" s="195">
        <f>O752*H752</f>
        <v>0</v>
      </c>
      <c r="Q752" s="195">
        <v>0</v>
      </c>
      <c r="R752" s="195">
        <f>Q752*H752</f>
        <v>0</v>
      </c>
      <c r="S752" s="195">
        <v>0</v>
      </c>
      <c r="T752" s="196">
        <f>S752*H752</f>
        <v>0</v>
      </c>
      <c r="U752" s="37"/>
      <c r="V752" s="37"/>
      <c r="W752" s="37"/>
      <c r="X752" s="37"/>
      <c r="Y752" s="37"/>
      <c r="Z752" s="37"/>
      <c r="AA752" s="37"/>
      <c r="AB752" s="37"/>
      <c r="AC752" s="37"/>
      <c r="AD752" s="37"/>
      <c r="AE752" s="37"/>
      <c r="AR752" s="197" t="s">
        <v>127</v>
      </c>
      <c r="AT752" s="197" t="s">
        <v>123</v>
      </c>
      <c r="AU752" s="197" t="s">
        <v>70</v>
      </c>
      <c r="AY752" s="16" t="s">
        <v>128</v>
      </c>
      <c r="BE752" s="198">
        <f>IF(N752="základní",J752,0)</f>
        <v>0</v>
      </c>
      <c r="BF752" s="198">
        <f>IF(N752="snížená",J752,0)</f>
        <v>0</v>
      </c>
      <c r="BG752" s="198">
        <f>IF(N752="zákl. přenesená",J752,0)</f>
        <v>0</v>
      </c>
      <c r="BH752" s="198">
        <f>IF(N752="sníž. přenesená",J752,0)</f>
        <v>0</v>
      </c>
      <c r="BI752" s="198">
        <f>IF(N752="nulová",J752,0)</f>
        <v>0</v>
      </c>
      <c r="BJ752" s="16" t="s">
        <v>14</v>
      </c>
      <c r="BK752" s="198">
        <f>ROUND(I752*H752,2)</f>
        <v>0</v>
      </c>
      <c r="BL752" s="16" t="s">
        <v>127</v>
      </c>
      <c r="BM752" s="197" t="s">
        <v>1853</v>
      </c>
    </row>
    <row r="753" s="2" customFormat="1">
      <c r="A753" s="37"/>
      <c r="B753" s="38"/>
      <c r="C753" s="39"/>
      <c r="D753" s="199" t="s">
        <v>157</v>
      </c>
      <c r="E753" s="39"/>
      <c r="F753" s="200" t="s">
        <v>1849</v>
      </c>
      <c r="G753" s="39"/>
      <c r="H753" s="39"/>
      <c r="I753" s="201"/>
      <c r="J753" s="39"/>
      <c r="K753" s="39"/>
      <c r="L753" s="43"/>
      <c r="M753" s="202"/>
      <c r="N753" s="203"/>
      <c r="O753" s="83"/>
      <c r="P753" s="83"/>
      <c r="Q753" s="83"/>
      <c r="R753" s="83"/>
      <c r="S753" s="83"/>
      <c r="T753" s="84"/>
      <c r="U753" s="37"/>
      <c r="V753" s="37"/>
      <c r="W753" s="37"/>
      <c r="X753" s="37"/>
      <c r="Y753" s="37"/>
      <c r="Z753" s="37"/>
      <c r="AA753" s="37"/>
      <c r="AB753" s="37"/>
      <c r="AC753" s="37"/>
      <c r="AD753" s="37"/>
      <c r="AE753" s="37"/>
      <c r="AT753" s="16" t="s">
        <v>157</v>
      </c>
      <c r="AU753" s="16" t="s">
        <v>70</v>
      </c>
    </row>
    <row r="754" s="2" customFormat="1" ht="37.8" customHeight="1">
      <c r="A754" s="37"/>
      <c r="B754" s="38"/>
      <c r="C754" s="185" t="s">
        <v>1854</v>
      </c>
      <c r="D754" s="185" t="s">
        <v>123</v>
      </c>
      <c r="E754" s="186" t="s">
        <v>1855</v>
      </c>
      <c r="F754" s="187" t="s">
        <v>1856</v>
      </c>
      <c r="G754" s="188" t="s">
        <v>426</v>
      </c>
      <c r="H754" s="189">
        <v>20</v>
      </c>
      <c r="I754" s="190"/>
      <c r="J754" s="191">
        <f>ROUND(I754*H754,2)</f>
        <v>0</v>
      </c>
      <c r="K754" s="192"/>
      <c r="L754" s="43"/>
      <c r="M754" s="193" t="s">
        <v>19</v>
      </c>
      <c r="N754" s="194" t="s">
        <v>41</v>
      </c>
      <c r="O754" s="83"/>
      <c r="P754" s="195">
        <f>O754*H754</f>
        <v>0</v>
      </c>
      <c r="Q754" s="195">
        <v>0</v>
      </c>
      <c r="R754" s="195">
        <f>Q754*H754</f>
        <v>0</v>
      </c>
      <c r="S754" s="195">
        <v>0</v>
      </c>
      <c r="T754" s="196">
        <f>S754*H754</f>
        <v>0</v>
      </c>
      <c r="U754" s="37"/>
      <c r="V754" s="37"/>
      <c r="W754" s="37"/>
      <c r="X754" s="37"/>
      <c r="Y754" s="37"/>
      <c r="Z754" s="37"/>
      <c r="AA754" s="37"/>
      <c r="AB754" s="37"/>
      <c r="AC754" s="37"/>
      <c r="AD754" s="37"/>
      <c r="AE754" s="37"/>
      <c r="AR754" s="197" t="s">
        <v>127</v>
      </c>
      <c r="AT754" s="197" t="s">
        <v>123</v>
      </c>
      <c r="AU754" s="197" t="s">
        <v>70</v>
      </c>
      <c r="AY754" s="16" t="s">
        <v>128</v>
      </c>
      <c r="BE754" s="198">
        <f>IF(N754="základní",J754,0)</f>
        <v>0</v>
      </c>
      <c r="BF754" s="198">
        <f>IF(N754="snížená",J754,0)</f>
        <v>0</v>
      </c>
      <c r="BG754" s="198">
        <f>IF(N754="zákl. přenesená",J754,0)</f>
        <v>0</v>
      </c>
      <c r="BH754" s="198">
        <f>IF(N754="sníž. přenesená",J754,0)</f>
        <v>0</v>
      </c>
      <c r="BI754" s="198">
        <f>IF(N754="nulová",J754,0)</f>
        <v>0</v>
      </c>
      <c r="BJ754" s="16" t="s">
        <v>14</v>
      </c>
      <c r="BK754" s="198">
        <f>ROUND(I754*H754,2)</f>
        <v>0</v>
      </c>
      <c r="BL754" s="16" t="s">
        <v>127</v>
      </c>
      <c r="BM754" s="197" t="s">
        <v>1857</v>
      </c>
    </row>
    <row r="755" s="2" customFormat="1">
      <c r="A755" s="37"/>
      <c r="B755" s="38"/>
      <c r="C755" s="39"/>
      <c r="D755" s="199" t="s">
        <v>157</v>
      </c>
      <c r="E755" s="39"/>
      <c r="F755" s="200" t="s">
        <v>1849</v>
      </c>
      <c r="G755" s="39"/>
      <c r="H755" s="39"/>
      <c r="I755" s="201"/>
      <c r="J755" s="39"/>
      <c r="K755" s="39"/>
      <c r="L755" s="43"/>
      <c r="M755" s="202"/>
      <c r="N755" s="203"/>
      <c r="O755" s="83"/>
      <c r="P755" s="83"/>
      <c r="Q755" s="83"/>
      <c r="R755" s="83"/>
      <c r="S755" s="83"/>
      <c r="T755" s="84"/>
      <c r="U755" s="37"/>
      <c r="V755" s="37"/>
      <c r="W755" s="37"/>
      <c r="X755" s="37"/>
      <c r="Y755" s="37"/>
      <c r="Z755" s="37"/>
      <c r="AA755" s="37"/>
      <c r="AB755" s="37"/>
      <c r="AC755" s="37"/>
      <c r="AD755" s="37"/>
      <c r="AE755" s="37"/>
      <c r="AT755" s="16" t="s">
        <v>157</v>
      </c>
      <c r="AU755" s="16" t="s">
        <v>70</v>
      </c>
    </row>
    <row r="756" s="2" customFormat="1" ht="37.8" customHeight="1">
      <c r="A756" s="37"/>
      <c r="B756" s="38"/>
      <c r="C756" s="185" t="s">
        <v>1858</v>
      </c>
      <c r="D756" s="185" t="s">
        <v>123</v>
      </c>
      <c r="E756" s="186" t="s">
        <v>1859</v>
      </c>
      <c r="F756" s="187" t="s">
        <v>1860</v>
      </c>
      <c r="G756" s="188" t="s">
        <v>426</v>
      </c>
      <c r="H756" s="189">
        <v>20</v>
      </c>
      <c r="I756" s="190"/>
      <c r="J756" s="191">
        <f>ROUND(I756*H756,2)</f>
        <v>0</v>
      </c>
      <c r="K756" s="192"/>
      <c r="L756" s="43"/>
      <c r="M756" s="193" t="s">
        <v>19</v>
      </c>
      <c r="N756" s="194" t="s">
        <v>41</v>
      </c>
      <c r="O756" s="83"/>
      <c r="P756" s="195">
        <f>O756*H756</f>
        <v>0</v>
      </c>
      <c r="Q756" s="195">
        <v>0</v>
      </c>
      <c r="R756" s="195">
        <f>Q756*H756</f>
        <v>0</v>
      </c>
      <c r="S756" s="195">
        <v>0</v>
      </c>
      <c r="T756" s="196">
        <f>S756*H756</f>
        <v>0</v>
      </c>
      <c r="U756" s="37"/>
      <c r="V756" s="37"/>
      <c r="W756" s="37"/>
      <c r="X756" s="37"/>
      <c r="Y756" s="37"/>
      <c r="Z756" s="37"/>
      <c r="AA756" s="37"/>
      <c r="AB756" s="37"/>
      <c r="AC756" s="37"/>
      <c r="AD756" s="37"/>
      <c r="AE756" s="37"/>
      <c r="AR756" s="197" t="s">
        <v>127</v>
      </c>
      <c r="AT756" s="197" t="s">
        <v>123</v>
      </c>
      <c r="AU756" s="197" t="s">
        <v>70</v>
      </c>
      <c r="AY756" s="16" t="s">
        <v>128</v>
      </c>
      <c r="BE756" s="198">
        <f>IF(N756="základní",J756,0)</f>
        <v>0</v>
      </c>
      <c r="BF756" s="198">
        <f>IF(N756="snížená",J756,0)</f>
        <v>0</v>
      </c>
      <c r="BG756" s="198">
        <f>IF(N756="zákl. přenesená",J756,0)</f>
        <v>0</v>
      </c>
      <c r="BH756" s="198">
        <f>IF(N756="sníž. přenesená",J756,0)</f>
        <v>0</v>
      </c>
      <c r="BI756" s="198">
        <f>IF(N756="nulová",J756,0)</f>
        <v>0</v>
      </c>
      <c r="BJ756" s="16" t="s">
        <v>14</v>
      </c>
      <c r="BK756" s="198">
        <f>ROUND(I756*H756,2)</f>
        <v>0</v>
      </c>
      <c r="BL756" s="16" t="s">
        <v>127</v>
      </c>
      <c r="BM756" s="197" t="s">
        <v>1861</v>
      </c>
    </row>
    <row r="757" s="2" customFormat="1">
      <c r="A757" s="37"/>
      <c r="B757" s="38"/>
      <c r="C757" s="39"/>
      <c r="D757" s="199" t="s">
        <v>157</v>
      </c>
      <c r="E757" s="39"/>
      <c r="F757" s="200" t="s">
        <v>1849</v>
      </c>
      <c r="G757" s="39"/>
      <c r="H757" s="39"/>
      <c r="I757" s="201"/>
      <c r="J757" s="39"/>
      <c r="K757" s="39"/>
      <c r="L757" s="43"/>
      <c r="M757" s="202"/>
      <c r="N757" s="203"/>
      <c r="O757" s="83"/>
      <c r="P757" s="83"/>
      <c r="Q757" s="83"/>
      <c r="R757" s="83"/>
      <c r="S757" s="83"/>
      <c r="T757" s="84"/>
      <c r="U757" s="37"/>
      <c r="V757" s="37"/>
      <c r="W757" s="37"/>
      <c r="X757" s="37"/>
      <c r="Y757" s="37"/>
      <c r="Z757" s="37"/>
      <c r="AA757" s="37"/>
      <c r="AB757" s="37"/>
      <c r="AC757" s="37"/>
      <c r="AD757" s="37"/>
      <c r="AE757" s="37"/>
      <c r="AT757" s="16" t="s">
        <v>157</v>
      </c>
      <c r="AU757" s="16" t="s">
        <v>70</v>
      </c>
    </row>
    <row r="758" s="2" customFormat="1" ht="37.8" customHeight="1">
      <c r="A758" s="37"/>
      <c r="B758" s="38"/>
      <c r="C758" s="185" t="s">
        <v>1862</v>
      </c>
      <c r="D758" s="185" t="s">
        <v>123</v>
      </c>
      <c r="E758" s="186" t="s">
        <v>1863</v>
      </c>
      <c r="F758" s="187" t="s">
        <v>1864</v>
      </c>
      <c r="G758" s="188" t="s">
        <v>426</v>
      </c>
      <c r="H758" s="189">
        <v>12</v>
      </c>
      <c r="I758" s="190"/>
      <c r="J758" s="191">
        <f>ROUND(I758*H758,2)</f>
        <v>0</v>
      </c>
      <c r="K758" s="192"/>
      <c r="L758" s="43"/>
      <c r="M758" s="193" t="s">
        <v>19</v>
      </c>
      <c r="N758" s="194" t="s">
        <v>41</v>
      </c>
      <c r="O758" s="83"/>
      <c r="P758" s="195">
        <f>O758*H758</f>
        <v>0</v>
      </c>
      <c r="Q758" s="195">
        <v>0</v>
      </c>
      <c r="R758" s="195">
        <f>Q758*H758</f>
        <v>0</v>
      </c>
      <c r="S758" s="195">
        <v>0</v>
      </c>
      <c r="T758" s="196">
        <f>S758*H758</f>
        <v>0</v>
      </c>
      <c r="U758" s="37"/>
      <c r="V758" s="37"/>
      <c r="W758" s="37"/>
      <c r="X758" s="37"/>
      <c r="Y758" s="37"/>
      <c r="Z758" s="37"/>
      <c r="AA758" s="37"/>
      <c r="AB758" s="37"/>
      <c r="AC758" s="37"/>
      <c r="AD758" s="37"/>
      <c r="AE758" s="37"/>
      <c r="AR758" s="197" t="s">
        <v>127</v>
      </c>
      <c r="AT758" s="197" t="s">
        <v>123</v>
      </c>
      <c r="AU758" s="197" t="s">
        <v>70</v>
      </c>
      <c r="AY758" s="16" t="s">
        <v>128</v>
      </c>
      <c r="BE758" s="198">
        <f>IF(N758="základní",J758,0)</f>
        <v>0</v>
      </c>
      <c r="BF758" s="198">
        <f>IF(N758="snížená",J758,0)</f>
        <v>0</v>
      </c>
      <c r="BG758" s="198">
        <f>IF(N758="zákl. přenesená",J758,0)</f>
        <v>0</v>
      </c>
      <c r="BH758" s="198">
        <f>IF(N758="sníž. přenesená",J758,0)</f>
        <v>0</v>
      </c>
      <c r="BI758" s="198">
        <f>IF(N758="nulová",J758,0)</f>
        <v>0</v>
      </c>
      <c r="BJ758" s="16" t="s">
        <v>14</v>
      </c>
      <c r="BK758" s="198">
        <f>ROUND(I758*H758,2)</f>
        <v>0</v>
      </c>
      <c r="BL758" s="16" t="s">
        <v>127</v>
      </c>
      <c r="BM758" s="197" t="s">
        <v>1865</v>
      </c>
    </row>
    <row r="759" s="2" customFormat="1">
      <c r="A759" s="37"/>
      <c r="B759" s="38"/>
      <c r="C759" s="39"/>
      <c r="D759" s="199" t="s">
        <v>157</v>
      </c>
      <c r="E759" s="39"/>
      <c r="F759" s="200" t="s">
        <v>1849</v>
      </c>
      <c r="G759" s="39"/>
      <c r="H759" s="39"/>
      <c r="I759" s="201"/>
      <c r="J759" s="39"/>
      <c r="K759" s="39"/>
      <c r="L759" s="43"/>
      <c r="M759" s="202"/>
      <c r="N759" s="203"/>
      <c r="O759" s="83"/>
      <c r="P759" s="83"/>
      <c r="Q759" s="83"/>
      <c r="R759" s="83"/>
      <c r="S759" s="83"/>
      <c r="T759" s="84"/>
      <c r="U759" s="37"/>
      <c r="V759" s="37"/>
      <c r="W759" s="37"/>
      <c r="X759" s="37"/>
      <c r="Y759" s="37"/>
      <c r="Z759" s="37"/>
      <c r="AA759" s="37"/>
      <c r="AB759" s="37"/>
      <c r="AC759" s="37"/>
      <c r="AD759" s="37"/>
      <c r="AE759" s="37"/>
      <c r="AT759" s="16" t="s">
        <v>157</v>
      </c>
      <c r="AU759" s="16" t="s">
        <v>70</v>
      </c>
    </row>
    <row r="760" s="2" customFormat="1" ht="37.8" customHeight="1">
      <c r="A760" s="37"/>
      <c r="B760" s="38"/>
      <c r="C760" s="185" t="s">
        <v>1866</v>
      </c>
      <c r="D760" s="185" t="s">
        <v>123</v>
      </c>
      <c r="E760" s="186" t="s">
        <v>1867</v>
      </c>
      <c r="F760" s="187" t="s">
        <v>1868</v>
      </c>
      <c r="G760" s="188" t="s">
        <v>426</v>
      </c>
      <c r="H760" s="189">
        <v>12</v>
      </c>
      <c r="I760" s="190"/>
      <c r="J760" s="191">
        <f>ROUND(I760*H760,2)</f>
        <v>0</v>
      </c>
      <c r="K760" s="192"/>
      <c r="L760" s="43"/>
      <c r="M760" s="193" t="s">
        <v>19</v>
      </c>
      <c r="N760" s="194" t="s">
        <v>41</v>
      </c>
      <c r="O760" s="83"/>
      <c r="P760" s="195">
        <f>O760*H760</f>
        <v>0</v>
      </c>
      <c r="Q760" s="195">
        <v>0</v>
      </c>
      <c r="R760" s="195">
        <f>Q760*H760</f>
        <v>0</v>
      </c>
      <c r="S760" s="195">
        <v>0</v>
      </c>
      <c r="T760" s="196">
        <f>S760*H760</f>
        <v>0</v>
      </c>
      <c r="U760" s="37"/>
      <c r="V760" s="37"/>
      <c r="W760" s="37"/>
      <c r="X760" s="37"/>
      <c r="Y760" s="37"/>
      <c r="Z760" s="37"/>
      <c r="AA760" s="37"/>
      <c r="AB760" s="37"/>
      <c r="AC760" s="37"/>
      <c r="AD760" s="37"/>
      <c r="AE760" s="37"/>
      <c r="AR760" s="197" t="s">
        <v>127</v>
      </c>
      <c r="AT760" s="197" t="s">
        <v>123</v>
      </c>
      <c r="AU760" s="197" t="s">
        <v>70</v>
      </c>
      <c r="AY760" s="16" t="s">
        <v>128</v>
      </c>
      <c r="BE760" s="198">
        <f>IF(N760="základní",J760,0)</f>
        <v>0</v>
      </c>
      <c r="BF760" s="198">
        <f>IF(N760="snížená",J760,0)</f>
        <v>0</v>
      </c>
      <c r="BG760" s="198">
        <f>IF(N760="zákl. přenesená",J760,0)</f>
        <v>0</v>
      </c>
      <c r="BH760" s="198">
        <f>IF(N760="sníž. přenesená",J760,0)</f>
        <v>0</v>
      </c>
      <c r="BI760" s="198">
        <f>IF(N760="nulová",J760,0)</f>
        <v>0</v>
      </c>
      <c r="BJ760" s="16" t="s">
        <v>14</v>
      </c>
      <c r="BK760" s="198">
        <f>ROUND(I760*H760,2)</f>
        <v>0</v>
      </c>
      <c r="BL760" s="16" t="s">
        <v>127</v>
      </c>
      <c r="BM760" s="197" t="s">
        <v>1869</v>
      </c>
    </row>
    <row r="761" s="2" customFormat="1">
      <c r="A761" s="37"/>
      <c r="B761" s="38"/>
      <c r="C761" s="39"/>
      <c r="D761" s="199" t="s">
        <v>157</v>
      </c>
      <c r="E761" s="39"/>
      <c r="F761" s="200" t="s">
        <v>1849</v>
      </c>
      <c r="G761" s="39"/>
      <c r="H761" s="39"/>
      <c r="I761" s="201"/>
      <c r="J761" s="39"/>
      <c r="K761" s="39"/>
      <c r="L761" s="43"/>
      <c r="M761" s="202"/>
      <c r="N761" s="203"/>
      <c r="O761" s="83"/>
      <c r="P761" s="83"/>
      <c r="Q761" s="83"/>
      <c r="R761" s="83"/>
      <c r="S761" s="83"/>
      <c r="T761" s="84"/>
      <c r="U761" s="37"/>
      <c r="V761" s="37"/>
      <c r="W761" s="37"/>
      <c r="X761" s="37"/>
      <c r="Y761" s="37"/>
      <c r="Z761" s="37"/>
      <c r="AA761" s="37"/>
      <c r="AB761" s="37"/>
      <c r="AC761" s="37"/>
      <c r="AD761" s="37"/>
      <c r="AE761" s="37"/>
      <c r="AT761" s="16" t="s">
        <v>157</v>
      </c>
      <c r="AU761" s="16" t="s">
        <v>70</v>
      </c>
    </row>
    <row r="762" s="2" customFormat="1" ht="37.8" customHeight="1">
      <c r="A762" s="37"/>
      <c r="B762" s="38"/>
      <c r="C762" s="185" t="s">
        <v>1870</v>
      </c>
      <c r="D762" s="185" t="s">
        <v>123</v>
      </c>
      <c r="E762" s="186" t="s">
        <v>1871</v>
      </c>
      <c r="F762" s="187" t="s">
        <v>1872</v>
      </c>
      <c r="G762" s="188" t="s">
        <v>132</v>
      </c>
      <c r="H762" s="189">
        <v>4</v>
      </c>
      <c r="I762" s="190"/>
      <c r="J762" s="191">
        <f>ROUND(I762*H762,2)</f>
        <v>0</v>
      </c>
      <c r="K762" s="192"/>
      <c r="L762" s="43"/>
      <c r="M762" s="193" t="s">
        <v>19</v>
      </c>
      <c r="N762" s="194" t="s">
        <v>41</v>
      </c>
      <c r="O762" s="83"/>
      <c r="P762" s="195">
        <f>O762*H762</f>
        <v>0</v>
      </c>
      <c r="Q762" s="195">
        <v>0</v>
      </c>
      <c r="R762" s="195">
        <f>Q762*H762</f>
        <v>0</v>
      </c>
      <c r="S762" s="195">
        <v>0</v>
      </c>
      <c r="T762" s="196">
        <f>S762*H762</f>
        <v>0</v>
      </c>
      <c r="U762" s="37"/>
      <c r="V762" s="37"/>
      <c r="W762" s="37"/>
      <c r="X762" s="37"/>
      <c r="Y762" s="37"/>
      <c r="Z762" s="37"/>
      <c r="AA762" s="37"/>
      <c r="AB762" s="37"/>
      <c r="AC762" s="37"/>
      <c r="AD762" s="37"/>
      <c r="AE762" s="37"/>
      <c r="AR762" s="197" t="s">
        <v>127</v>
      </c>
      <c r="AT762" s="197" t="s">
        <v>123</v>
      </c>
      <c r="AU762" s="197" t="s">
        <v>70</v>
      </c>
      <c r="AY762" s="16" t="s">
        <v>128</v>
      </c>
      <c r="BE762" s="198">
        <f>IF(N762="základní",J762,0)</f>
        <v>0</v>
      </c>
      <c r="BF762" s="198">
        <f>IF(N762="snížená",J762,0)</f>
        <v>0</v>
      </c>
      <c r="BG762" s="198">
        <f>IF(N762="zákl. přenesená",J762,0)</f>
        <v>0</v>
      </c>
      <c r="BH762" s="198">
        <f>IF(N762="sníž. přenesená",J762,0)</f>
        <v>0</v>
      </c>
      <c r="BI762" s="198">
        <f>IF(N762="nulová",J762,0)</f>
        <v>0</v>
      </c>
      <c r="BJ762" s="16" t="s">
        <v>14</v>
      </c>
      <c r="BK762" s="198">
        <f>ROUND(I762*H762,2)</f>
        <v>0</v>
      </c>
      <c r="BL762" s="16" t="s">
        <v>127</v>
      </c>
      <c r="BM762" s="197" t="s">
        <v>1873</v>
      </c>
    </row>
    <row r="763" s="2" customFormat="1">
      <c r="A763" s="37"/>
      <c r="B763" s="38"/>
      <c r="C763" s="39"/>
      <c r="D763" s="199" t="s">
        <v>157</v>
      </c>
      <c r="E763" s="39"/>
      <c r="F763" s="200" t="s">
        <v>1874</v>
      </c>
      <c r="G763" s="39"/>
      <c r="H763" s="39"/>
      <c r="I763" s="201"/>
      <c r="J763" s="39"/>
      <c r="K763" s="39"/>
      <c r="L763" s="43"/>
      <c r="M763" s="202"/>
      <c r="N763" s="203"/>
      <c r="O763" s="83"/>
      <c r="P763" s="83"/>
      <c r="Q763" s="83"/>
      <c r="R763" s="83"/>
      <c r="S763" s="83"/>
      <c r="T763" s="84"/>
      <c r="U763" s="37"/>
      <c r="V763" s="37"/>
      <c r="W763" s="37"/>
      <c r="X763" s="37"/>
      <c r="Y763" s="37"/>
      <c r="Z763" s="37"/>
      <c r="AA763" s="37"/>
      <c r="AB763" s="37"/>
      <c r="AC763" s="37"/>
      <c r="AD763" s="37"/>
      <c r="AE763" s="37"/>
      <c r="AT763" s="16" t="s">
        <v>157</v>
      </c>
      <c r="AU763" s="16" t="s">
        <v>70</v>
      </c>
    </row>
    <row r="764" s="2" customFormat="1" ht="37.8" customHeight="1">
      <c r="A764" s="37"/>
      <c r="B764" s="38"/>
      <c r="C764" s="185" t="s">
        <v>1875</v>
      </c>
      <c r="D764" s="185" t="s">
        <v>123</v>
      </c>
      <c r="E764" s="186" t="s">
        <v>1876</v>
      </c>
      <c r="F764" s="187" t="s">
        <v>1877</v>
      </c>
      <c r="G764" s="188" t="s">
        <v>426</v>
      </c>
      <c r="H764" s="189">
        <v>10</v>
      </c>
      <c r="I764" s="190"/>
      <c r="J764" s="191">
        <f>ROUND(I764*H764,2)</f>
        <v>0</v>
      </c>
      <c r="K764" s="192"/>
      <c r="L764" s="43"/>
      <c r="M764" s="193" t="s">
        <v>19</v>
      </c>
      <c r="N764" s="194" t="s">
        <v>41</v>
      </c>
      <c r="O764" s="83"/>
      <c r="P764" s="195">
        <f>O764*H764</f>
        <v>0</v>
      </c>
      <c r="Q764" s="195">
        <v>0</v>
      </c>
      <c r="R764" s="195">
        <f>Q764*H764</f>
        <v>0</v>
      </c>
      <c r="S764" s="195">
        <v>0</v>
      </c>
      <c r="T764" s="196">
        <f>S764*H764</f>
        <v>0</v>
      </c>
      <c r="U764" s="37"/>
      <c r="V764" s="37"/>
      <c r="W764" s="37"/>
      <c r="X764" s="37"/>
      <c r="Y764" s="37"/>
      <c r="Z764" s="37"/>
      <c r="AA764" s="37"/>
      <c r="AB764" s="37"/>
      <c r="AC764" s="37"/>
      <c r="AD764" s="37"/>
      <c r="AE764" s="37"/>
      <c r="AR764" s="197" t="s">
        <v>127</v>
      </c>
      <c r="AT764" s="197" t="s">
        <v>123</v>
      </c>
      <c r="AU764" s="197" t="s">
        <v>70</v>
      </c>
      <c r="AY764" s="16" t="s">
        <v>128</v>
      </c>
      <c r="BE764" s="198">
        <f>IF(N764="základní",J764,0)</f>
        <v>0</v>
      </c>
      <c r="BF764" s="198">
        <f>IF(N764="snížená",J764,0)</f>
        <v>0</v>
      </c>
      <c r="BG764" s="198">
        <f>IF(N764="zákl. přenesená",J764,0)</f>
        <v>0</v>
      </c>
      <c r="BH764" s="198">
        <f>IF(N764="sníž. přenesená",J764,0)</f>
        <v>0</v>
      </c>
      <c r="BI764" s="198">
        <f>IF(N764="nulová",J764,0)</f>
        <v>0</v>
      </c>
      <c r="BJ764" s="16" t="s">
        <v>14</v>
      </c>
      <c r="BK764" s="198">
        <f>ROUND(I764*H764,2)</f>
        <v>0</v>
      </c>
      <c r="BL764" s="16" t="s">
        <v>127</v>
      </c>
      <c r="BM764" s="197" t="s">
        <v>1878</v>
      </c>
    </row>
    <row r="765" s="2" customFormat="1">
      <c r="A765" s="37"/>
      <c r="B765" s="38"/>
      <c r="C765" s="39"/>
      <c r="D765" s="199" t="s">
        <v>157</v>
      </c>
      <c r="E765" s="39"/>
      <c r="F765" s="200" t="s">
        <v>1874</v>
      </c>
      <c r="G765" s="39"/>
      <c r="H765" s="39"/>
      <c r="I765" s="201"/>
      <c r="J765" s="39"/>
      <c r="K765" s="39"/>
      <c r="L765" s="43"/>
      <c r="M765" s="202"/>
      <c r="N765" s="203"/>
      <c r="O765" s="83"/>
      <c r="P765" s="83"/>
      <c r="Q765" s="83"/>
      <c r="R765" s="83"/>
      <c r="S765" s="83"/>
      <c r="T765" s="84"/>
      <c r="U765" s="37"/>
      <c r="V765" s="37"/>
      <c r="W765" s="37"/>
      <c r="X765" s="37"/>
      <c r="Y765" s="37"/>
      <c r="Z765" s="37"/>
      <c r="AA765" s="37"/>
      <c r="AB765" s="37"/>
      <c r="AC765" s="37"/>
      <c r="AD765" s="37"/>
      <c r="AE765" s="37"/>
      <c r="AT765" s="16" t="s">
        <v>157</v>
      </c>
      <c r="AU765" s="16" t="s">
        <v>70</v>
      </c>
    </row>
    <row r="766" s="2" customFormat="1" ht="37.8" customHeight="1">
      <c r="A766" s="37"/>
      <c r="B766" s="38"/>
      <c r="C766" s="185" t="s">
        <v>1879</v>
      </c>
      <c r="D766" s="185" t="s">
        <v>123</v>
      </c>
      <c r="E766" s="186" t="s">
        <v>1880</v>
      </c>
      <c r="F766" s="187" t="s">
        <v>1881</v>
      </c>
      <c r="G766" s="188" t="s">
        <v>426</v>
      </c>
      <c r="H766" s="189">
        <v>10</v>
      </c>
      <c r="I766" s="190"/>
      <c r="J766" s="191">
        <f>ROUND(I766*H766,2)</f>
        <v>0</v>
      </c>
      <c r="K766" s="192"/>
      <c r="L766" s="43"/>
      <c r="M766" s="193" t="s">
        <v>19</v>
      </c>
      <c r="N766" s="194" t="s">
        <v>41</v>
      </c>
      <c r="O766" s="83"/>
      <c r="P766" s="195">
        <f>O766*H766</f>
        <v>0</v>
      </c>
      <c r="Q766" s="195">
        <v>0</v>
      </c>
      <c r="R766" s="195">
        <f>Q766*H766</f>
        <v>0</v>
      </c>
      <c r="S766" s="195">
        <v>0</v>
      </c>
      <c r="T766" s="196">
        <f>S766*H766</f>
        <v>0</v>
      </c>
      <c r="U766" s="37"/>
      <c r="V766" s="37"/>
      <c r="W766" s="37"/>
      <c r="X766" s="37"/>
      <c r="Y766" s="37"/>
      <c r="Z766" s="37"/>
      <c r="AA766" s="37"/>
      <c r="AB766" s="37"/>
      <c r="AC766" s="37"/>
      <c r="AD766" s="37"/>
      <c r="AE766" s="37"/>
      <c r="AR766" s="197" t="s">
        <v>127</v>
      </c>
      <c r="AT766" s="197" t="s">
        <v>123</v>
      </c>
      <c r="AU766" s="197" t="s">
        <v>70</v>
      </c>
      <c r="AY766" s="16" t="s">
        <v>128</v>
      </c>
      <c r="BE766" s="198">
        <f>IF(N766="základní",J766,0)</f>
        <v>0</v>
      </c>
      <c r="BF766" s="198">
        <f>IF(N766="snížená",J766,0)</f>
        <v>0</v>
      </c>
      <c r="BG766" s="198">
        <f>IF(N766="zákl. přenesená",J766,0)</f>
        <v>0</v>
      </c>
      <c r="BH766" s="198">
        <f>IF(N766="sníž. přenesená",J766,0)</f>
        <v>0</v>
      </c>
      <c r="BI766" s="198">
        <f>IF(N766="nulová",J766,0)</f>
        <v>0</v>
      </c>
      <c r="BJ766" s="16" t="s">
        <v>14</v>
      </c>
      <c r="BK766" s="198">
        <f>ROUND(I766*H766,2)</f>
        <v>0</v>
      </c>
      <c r="BL766" s="16" t="s">
        <v>127</v>
      </c>
      <c r="BM766" s="197" t="s">
        <v>1882</v>
      </c>
    </row>
    <row r="767" s="2" customFormat="1">
      <c r="A767" s="37"/>
      <c r="B767" s="38"/>
      <c r="C767" s="39"/>
      <c r="D767" s="199" t="s">
        <v>157</v>
      </c>
      <c r="E767" s="39"/>
      <c r="F767" s="200" t="s">
        <v>1874</v>
      </c>
      <c r="G767" s="39"/>
      <c r="H767" s="39"/>
      <c r="I767" s="201"/>
      <c r="J767" s="39"/>
      <c r="K767" s="39"/>
      <c r="L767" s="43"/>
      <c r="M767" s="202"/>
      <c r="N767" s="203"/>
      <c r="O767" s="83"/>
      <c r="P767" s="83"/>
      <c r="Q767" s="83"/>
      <c r="R767" s="83"/>
      <c r="S767" s="83"/>
      <c r="T767" s="84"/>
      <c r="U767" s="37"/>
      <c r="V767" s="37"/>
      <c r="W767" s="37"/>
      <c r="X767" s="37"/>
      <c r="Y767" s="37"/>
      <c r="Z767" s="37"/>
      <c r="AA767" s="37"/>
      <c r="AB767" s="37"/>
      <c r="AC767" s="37"/>
      <c r="AD767" s="37"/>
      <c r="AE767" s="37"/>
      <c r="AT767" s="16" t="s">
        <v>157</v>
      </c>
      <c r="AU767" s="16" t="s">
        <v>70</v>
      </c>
    </row>
    <row r="768" s="2" customFormat="1" ht="62.7" customHeight="1">
      <c r="A768" s="37"/>
      <c r="B768" s="38"/>
      <c r="C768" s="185" t="s">
        <v>1883</v>
      </c>
      <c r="D768" s="185" t="s">
        <v>123</v>
      </c>
      <c r="E768" s="186" t="s">
        <v>1884</v>
      </c>
      <c r="F768" s="187" t="s">
        <v>1885</v>
      </c>
      <c r="G768" s="188" t="s">
        <v>426</v>
      </c>
      <c r="H768" s="189">
        <v>20</v>
      </c>
      <c r="I768" s="190"/>
      <c r="J768" s="191">
        <f>ROUND(I768*H768,2)</f>
        <v>0</v>
      </c>
      <c r="K768" s="192"/>
      <c r="L768" s="43"/>
      <c r="M768" s="193" t="s">
        <v>19</v>
      </c>
      <c r="N768" s="194" t="s">
        <v>41</v>
      </c>
      <c r="O768" s="83"/>
      <c r="P768" s="195">
        <f>O768*H768</f>
        <v>0</v>
      </c>
      <c r="Q768" s="195">
        <v>0</v>
      </c>
      <c r="R768" s="195">
        <f>Q768*H768</f>
        <v>0</v>
      </c>
      <c r="S768" s="195">
        <v>0</v>
      </c>
      <c r="T768" s="196">
        <f>S768*H768</f>
        <v>0</v>
      </c>
      <c r="U768" s="37"/>
      <c r="V768" s="37"/>
      <c r="W768" s="37"/>
      <c r="X768" s="37"/>
      <c r="Y768" s="37"/>
      <c r="Z768" s="37"/>
      <c r="AA768" s="37"/>
      <c r="AB768" s="37"/>
      <c r="AC768" s="37"/>
      <c r="AD768" s="37"/>
      <c r="AE768" s="37"/>
      <c r="AR768" s="197" t="s">
        <v>127</v>
      </c>
      <c r="AT768" s="197" t="s">
        <v>123</v>
      </c>
      <c r="AU768" s="197" t="s">
        <v>70</v>
      </c>
      <c r="AY768" s="16" t="s">
        <v>128</v>
      </c>
      <c r="BE768" s="198">
        <f>IF(N768="základní",J768,0)</f>
        <v>0</v>
      </c>
      <c r="BF768" s="198">
        <f>IF(N768="snížená",J768,0)</f>
        <v>0</v>
      </c>
      <c r="BG768" s="198">
        <f>IF(N768="zákl. přenesená",J768,0)</f>
        <v>0</v>
      </c>
      <c r="BH768" s="198">
        <f>IF(N768="sníž. přenesená",J768,0)</f>
        <v>0</v>
      </c>
      <c r="BI768" s="198">
        <f>IF(N768="nulová",J768,0)</f>
        <v>0</v>
      </c>
      <c r="BJ768" s="16" t="s">
        <v>14</v>
      </c>
      <c r="BK768" s="198">
        <f>ROUND(I768*H768,2)</f>
        <v>0</v>
      </c>
      <c r="BL768" s="16" t="s">
        <v>127</v>
      </c>
      <c r="BM768" s="197" t="s">
        <v>1886</v>
      </c>
    </row>
    <row r="769" s="2" customFormat="1">
      <c r="A769" s="37"/>
      <c r="B769" s="38"/>
      <c r="C769" s="39"/>
      <c r="D769" s="199" t="s">
        <v>157</v>
      </c>
      <c r="E769" s="39"/>
      <c r="F769" s="200" t="s">
        <v>1887</v>
      </c>
      <c r="G769" s="39"/>
      <c r="H769" s="39"/>
      <c r="I769" s="201"/>
      <c r="J769" s="39"/>
      <c r="K769" s="39"/>
      <c r="L769" s="43"/>
      <c r="M769" s="202"/>
      <c r="N769" s="203"/>
      <c r="O769" s="83"/>
      <c r="P769" s="83"/>
      <c r="Q769" s="83"/>
      <c r="R769" s="83"/>
      <c r="S769" s="83"/>
      <c r="T769" s="84"/>
      <c r="U769" s="37"/>
      <c r="V769" s="37"/>
      <c r="W769" s="37"/>
      <c r="X769" s="37"/>
      <c r="Y769" s="37"/>
      <c r="Z769" s="37"/>
      <c r="AA769" s="37"/>
      <c r="AB769" s="37"/>
      <c r="AC769" s="37"/>
      <c r="AD769" s="37"/>
      <c r="AE769" s="37"/>
      <c r="AT769" s="16" t="s">
        <v>157</v>
      </c>
      <c r="AU769" s="16" t="s">
        <v>70</v>
      </c>
    </row>
    <row r="770" s="2" customFormat="1" ht="62.7" customHeight="1">
      <c r="A770" s="37"/>
      <c r="B770" s="38"/>
      <c r="C770" s="185" t="s">
        <v>1888</v>
      </c>
      <c r="D770" s="185" t="s">
        <v>123</v>
      </c>
      <c r="E770" s="186" t="s">
        <v>1889</v>
      </c>
      <c r="F770" s="187" t="s">
        <v>1890</v>
      </c>
      <c r="G770" s="188" t="s">
        <v>426</v>
      </c>
      <c r="H770" s="189">
        <v>20</v>
      </c>
      <c r="I770" s="190"/>
      <c r="J770" s="191">
        <f>ROUND(I770*H770,2)</f>
        <v>0</v>
      </c>
      <c r="K770" s="192"/>
      <c r="L770" s="43"/>
      <c r="M770" s="193" t="s">
        <v>19</v>
      </c>
      <c r="N770" s="194" t="s">
        <v>41</v>
      </c>
      <c r="O770" s="83"/>
      <c r="P770" s="195">
        <f>O770*H770</f>
        <v>0</v>
      </c>
      <c r="Q770" s="195">
        <v>0</v>
      </c>
      <c r="R770" s="195">
        <f>Q770*H770</f>
        <v>0</v>
      </c>
      <c r="S770" s="195">
        <v>0</v>
      </c>
      <c r="T770" s="196">
        <f>S770*H770</f>
        <v>0</v>
      </c>
      <c r="U770" s="37"/>
      <c r="V770" s="37"/>
      <c r="W770" s="37"/>
      <c r="X770" s="37"/>
      <c r="Y770" s="37"/>
      <c r="Z770" s="37"/>
      <c r="AA770" s="37"/>
      <c r="AB770" s="37"/>
      <c r="AC770" s="37"/>
      <c r="AD770" s="37"/>
      <c r="AE770" s="37"/>
      <c r="AR770" s="197" t="s">
        <v>127</v>
      </c>
      <c r="AT770" s="197" t="s">
        <v>123</v>
      </c>
      <c r="AU770" s="197" t="s">
        <v>70</v>
      </c>
      <c r="AY770" s="16" t="s">
        <v>128</v>
      </c>
      <c r="BE770" s="198">
        <f>IF(N770="základní",J770,0)</f>
        <v>0</v>
      </c>
      <c r="BF770" s="198">
        <f>IF(N770="snížená",J770,0)</f>
        <v>0</v>
      </c>
      <c r="BG770" s="198">
        <f>IF(N770="zákl. přenesená",J770,0)</f>
        <v>0</v>
      </c>
      <c r="BH770" s="198">
        <f>IF(N770="sníž. přenesená",J770,0)</f>
        <v>0</v>
      </c>
      <c r="BI770" s="198">
        <f>IF(N770="nulová",J770,0)</f>
        <v>0</v>
      </c>
      <c r="BJ770" s="16" t="s">
        <v>14</v>
      </c>
      <c r="BK770" s="198">
        <f>ROUND(I770*H770,2)</f>
        <v>0</v>
      </c>
      <c r="BL770" s="16" t="s">
        <v>127</v>
      </c>
      <c r="BM770" s="197" t="s">
        <v>1891</v>
      </c>
    </row>
    <row r="771" s="2" customFormat="1">
      <c r="A771" s="37"/>
      <c r="B771" s="38"/>
      <c r="C771" s="39"/>
      <c r="D771" s="199" t="s">
        <v>157</v>
      </c>
      <c r="E771" s="39"/>
      <c r="F771" s="200" t="s">
        <v>1887</v>
      </c>
      <c r="G771" s="39"/>
      <c r="H771" s="39"/>
      <c r="I771" s="201"/>
      <c r="J771" s="39"/>
      <c r="K771" s="39"/>
      <c r="L771" s="43"/>
      <c r="M771" s="202"/>
      <c r="N771" s="203"/>
      <c r="O771" s="83"/>
      <c r="P771" s="83"/>
      <c r="Q771" s="83"/>
      <c r="R771" s="83"/>
      <c r="S771" s="83"/>
      <c r="T771" s="84"/>
      <c r="U771" s="37"/>
      <c r="V771" s="37"/>
      <c r="W771" s="37"/>
      <c r="X771" s="37"/>
      <c r="Y771" s="37"/>
      <c r="Z771" s="37"/>
      <c r="AA771" s="37"/>
      <c r="AB771" s="37"/>
      <c r="AC771" s="37"/>
      <c r="AD771" s="37"/>
      <c r="AE771" s="37"/>
      <c r="AT771" s="16" t="s">
        <v>157</v>
      </c>
      <c r="AU771" s="16" t="s">
        <v>70</v>
      </c>
    </row>
    <row r="772" s="2" customFormat="1" ht="55.5" customHeight="1">
      <c r="A772" s="37"/>
      <c r="B772" s="38"/>
      <c r="C772" s="185" t="s">
        <v>1892</v>
      </c>
      <c r="D772" s="185" t="s">
        <v>123</v>
      </c>
      <c r="E772" s="186" t="s">
        <v>1893</v>
      </c>
      <c r="F772" s="187" t="s">
        <v>1894</v>
      </c>
      <c r="G772" s="188" t="s">
        <v>426</v>
      </c>
      <c r="H772" s="189">
        <v>20</v>
      </c>
      <c r="I772" s="190"/>
      <c r="J772" s="191">
        <f>ROUND(I772*H772,2)</f>
        <v>0</v>
      </c>
      <c r="K772" s="192"/>
      <c r="L772" s="43"/>
      <c r="M772" s="193" t="s">
        <v>19</v>
      </c>
      <c r="N772" s="194" t="s">
        <v>41</v>
      </c>
      <c r="O772" s="83"/>
      <c r="P772" s="195">
        <f>O772*H772</f>
        <v>0</v>
      </c>
      <c r="Q772" s="195">
        <v>0</v>
      </c>
      <c r="R772" s="195">
        <f>Q772*H772</f>
        <v>0</v>
      </c>
      <c r="S772" s="195">
        <v>0</v>
      </c>
      <c r="T772" s="196">
        <f>S772*H772</f>
        <v>0</v>
      </c>
      <c r="U772" s="37"/>
      <c r="V772" s="37"/>
      <c r="W772" s="37"/>
      <c r="X772" s="37"/>
      <c r="Y772" s="37"/>
      <c r="Z772" s="37"/>
      <c r="AA772" s="37"/>
      <c r="AB772" s="37"/>
      <c r="AC772" s="37"/>
      <c r="AD772" s="37"/>
      <c r="AE772" s="37"/>
      <c r="AR772" s="197" t="s">
        <v>127</v>
      </c>
      <c r="AT772" s="197" t="s">
        <v>123</v>
      </c>
      <c r="AU772" s="197" t="s">
        <v>70</v>
      </c>
      <c r="AY772" s="16" t="s">
        <v>128</v>
      </c>
      <c r="BE772" s="198">
        <f>IF(N772="základní",J772,0)</f>
        <v>0</v>
      </c>
      <c r="BF772" s="198">
        <f>IF(N772="snížená",J772,0)</f>
        <v>0</v>
      </c>
      <c r="BG772" s="198">
        <f>IF(N772="zákl. přenesená",J772,0)</f>
        <v>0</v>
      </c>
      <c r="BH772" s="198">
        <f>IF(N772="sníž. přenesená",J772,0)</f>
        <v>0</v>
      </c>
      <c r="BI772" s="198">
        <f>IF(N772="nulová",J772,0)</f>
        <v>0</v>
      </c>
      <c r="BJ772" s="16" t="s">
        <v>14</v>
      </c>
      <c r="BK772" s="198">
        <f>ROUND(I772*H772,2)</f>
        <v>0</v>
      </c>
      <c r="BL772" s="16" t="s">
        <v>127</v>
      </c>
      <c r="BM772" s="197" t="s">
        <v>1895</v>
      </c>
    </row>
    <row r="773" s="2" customFormat="1">
      <c r="A773" s="37"/>
      <c r="B773" s="38"/>
      <c r="C773" s="39"/>
      <c r="D773" s="199" t="s">
        <v>157</v>
      </c>
      <c r="E773" s="39"/>
      <c r="F773" s="200" t="s">
        <v>1887</v>
      </c>
      <c r="G773" s="39"/>
      <c r="H773" s="39"/>
      <c r="I773" s="201"/>
      <c r="J773" s="39"/>
      <c r="K773" s="39"/>
      <c r="L773" s="43"/>
      <c r="M773" s="202"/>
      <c r="N773" s="203"/>
      <c r="O773" s="83"/>
      <c r="P773" s="83"/>
      <c r="Q773" s="83"/>
      <c r="R773" s="83"/>
      <c r="S773" s="83"/>
      <c r="T773" s="84"/>
      <c r="U773" s="37"/>
      <c r="V773" s="37"/>
      <c r="W773" s="37"/>
      <c r="X773" s="37"/>
      <c r="Y773" s="37"/>
      <c r="Z773" s="37"/>
      <c r="AA773" s="37"/>
      <c r="AB773" s="37"/>
      <c r="AC773" s="37"/>
      <c r="AD773" s="37"/>
      <c r="AE773" s="37"/>
      <c r="AT773" s="16" t="s">
        <v>157</v>
      </c>
      <c r="AU773" s="16" t="s">
        <v>70</v>
      </c>
    </row>
    <row r="774" s="2" customFormat="1" ht="55.5" customHeight="1">
      <c r="A774" s="37"/>
      <c r="B774" s="38"/>
      <c r="C774" s="185" t="s">
        <v>1896</v>
      </c>
      <c r="D774" s="185" t="s">
        <v>123</v>
      </c>
      <c r="E774" s="186" t="s">
        <v>1897</v>
      </c>
      <c r="F774" s="187" t="s">
        <v>1898</v>
      </c>
      <c r="G774" s="188" t="s">
        <v>426</v>
      </c>
      <c r="H774" s="189">
        <v>20</v>
      </c>
      <c r="I774" s="190"/>
      <c r="J774" s="191">
        <f>ROUND(I774*H774,2)</f>
        <v>0</v>
      </c>
      <c r="K774" s="192"/>
      <c r="L774" s="43"/>
      <c r="M774" s="193" t="s">
        <v>19</v>
      </c>
      <c r="N774" s="194" t="s">
        <v>41</v>
      </c>
      <c r="O774" s="83"/>
      <c r="P774" s="195">
        <f>O774*H774</f>
        <v>0</v>
      </c>
      <c r="Q774" s="195">
        <v>0</v>
      </c>
      <c r="R774" s="195">
        <f>Q774*H774</f>
        <v>0</v>
      </c>
      <c r="S774" s="195">
        <v>0</v>
      </c>
      <c r="T774" s="196">
        <f>S774*H774</f>
        <v>0</v>
      </c>
      <c r="U774" s="37"/>
      <c r="V774" s="37"/>
      <c r="W774" s="37"/>
      <c r="X774" s="37"/>
      <c r="Y774" s="37"/>
      <c r="Z774" s="37"/>
      <c r="AA774" s="37"/>
      <c r="AB774" s="37"/>
      <c r="AC774" s="37"/>
      <c r="AD774" s="37"/>
      <c r="AE774" s="37"/>
      <c r="AR774" s="197" t="s">
        <v>127</v>
      </c>
      <c r="AT774" s="197" t="s">
        <v>123</v>
      </c>
      <c r="AU774" s="197" t="s">
        <v>70</v>
      </c>
      <c r="AY774" s="16" t="s">
        <v>128</v>
      </c>
      <c r="BE774" s="198">
        <f>IF(N774="základní",J774,0)</f>
        <v>0</v>
      </c>
      <c r="BF774" s="198">
        <f>IF(N774="snížená",J774,0)</f>
        <v>0</v>
      </c>
      <c r="BG774" s="198">
        <f>IF(N774="zákl. přenesená",J774,0)</f>
        <v>0</v>
      </c>
      <c r="BH774" s="198">
        <f>IF(N774="sníž. přenesená",J774,0)</f>
        <v>0</v>
      </c>
      <c r="BI774" s="198">
        <f>IF(N774="nulová",J774,0)</f>
        <v>0</v>
      </c>
      <c r="BJ774" s="16" t="s">
        <v>14</v>
      </c>
      <c r="BK774" s="198">
        <f>ROUND(I774*H774,2)</f>
        <v>0</v>
      </c>
      <c r="BL774" s="16" t="s">
        <v>127</v>
      </c>
      <c r="BM774" s="197" t="s">
        <v>1899</v>
      </c>
    </row>
    <row r="775" s="2" customFormat="1">
      <c r="A775" s="37"/>
      <c r="B775" s="38"/>
      <c r="C775" s="39"/>
      <c r="D775" s="199" t="s">
        <v>157</v>
      </c>
      <c r="E775" s="39"/>
      <c r="F775" s="200" t="s">
        <v>1887</v>
      </c>
      <c r="G775" s="39"/>
      <c r="H775" s="39"/>
      <c r="I775" s="201"/>
      <c r="J775" s="39"/>
      <c r="K775" s="39"/>
      <c r="L775" s="43"/>
      <c r="M775" s="202"/>
      <c r="N775" s="203"/>
      <c r="O775" s="83"/>
      <c r="P775" s="83"/>
      <c r="Q775" s="83"/>
      <c r="R775" s="83"/>
      <c r="S775" s="83"/>
      <c r="T775" s="84"/>
      <c r="U775" s="37"/>
      <c r="V775" s="37"/>
      <c r="W775" s="37"/>
      <c r="X775" s="37"/>
      <c r="Y775" s="37"/>
      <c r="Z775" s="37"/>
      <c r="AA775" s="37"/>
      <c r="AB775" s="37"/>
      <c r="AC775" s="37"/>
      <c r="AD775" s="37"/>
      <c r="AE775" s="37"/>
      <c r="AT775" s="16" t="s">
        <v>157</v>
      </c>
      <c r="AU775" s="16" t="s">
        <v>70</v>
      </c>
    </row>
    <row r="776" s="2" customFormat="1" ht="55.5" customHeight="1">
      <c r="A776" s="37"/>
      <c r="B776" s="38"/>
      <c r="C776" s="185" t="s">
        <v>1900</v>
      </c>
      <c r="D776" s="185" t="s">
        <v>123</v>
      </c>
      <c r="E776" s="186" t="s">
        <v>1901</v>
      </c>
      <c r="F776" s="187" t="s">
        <v>1902</v>
      </c>
      <c r="G776" s="188" t="s">
        <v>132</v>
      </c>
      <c r="H776" s="189">
        <v>4</v>
      </c>
      <c r="I776" s="190"/>
      <c r="J776" s="191">
        <f>ROUND(I776*H776,2)</f>
        <v>0</v>
      </c>
      <c r="K776" s="192"/>
      <c r="L776" s="43"/>
      <c r="M776" s="193" t="s">
        <v>19</v>
      </c>
      <c r="N776" s="194" t="s">
        <v>41</v>
      </c>
      <c r="O776" s="83"/>
      <c r="P776" s="195">
        <f>O776*H776</f>
        <v>0</v>
      </c>
      <c r="Q776" s="195">
        <v>0</v>
      </c>
      <c r="R776" s="195">
        <f>Q776*H776</f>
        <v>0</v>
      </c>
      <c r="S776" s="195">
        <v>0</v>
      </c>
      <c r="T776" s="196">
        <f>S776*H776</f>
        <v>0</v>
      </c>
      <c r="U776" s="37"/>
      <c r="V776" s="37"/>
      <c r="W776" s="37"/>
      <c r="X776" s="37"/>
      <c r="Y776" s="37"/>
      <c r="Z776" s="37"/>
      <c r="AA776" s="37"/>
      <c r="AB776" s="37"/>
      <c r="AC776" s="37"/>
      <c r="AD776" s="37"/>
      <c r="AE776" s="37"/>
      <c r="AR776" s="197" t="s">
        <v>127</v>
      </c>
      <c r="AT776" s="197" t="s">
        <v>123</v>
      </c>
      <c r="AU776" s="197" t="s">
        <v>70</v>
      </c>
      <c r="AY776" s="16" t="s">
        <v>128</v>
      </c>
      <c r="BE776" s="198">
        <f>IF(N776="základní",J776,0)</f>
        <v>0</v>
      </c>
      <c r="BF776" s="198">
        <f>IF(N776="snížená",J776,0)</f>
        <v>0</v>
      </c>
      <c r="BG776" s="198">
        <f>IF(N776="zákl. přenesená",J776,0)</f>
        <v>0</v>
      </c>
      <c r="BH776" s="198">
        <f>IF(N776="sníž. přenesená",J776,0)</f>
        <v>0</v>
      </c>
      <c r="BI776" s="198">
        <f>IF(N776="nulová",J776,0)</f>
        <v>0</v>
      </c>
      <c r="BJ776" s="16" t="s">
        <v>14</v>
      </c>
      <c r="BK776" s="198">
        <f>ROUND(I776*H776,2)</f>
        <v>0</v>
      </c>
      <c r="BL776" s="16" t="s">
        <v>127</v>
      </c>
      <c r="BM776" s="197" t="s">
        <v>1903</v>
      </c>
    </row>
    <row r="777" s="2" customFormat="1">
      <c r="A777" s="37"/>
      <c r="B777" s="38"/>
      <c r="C777" s="39"/>
      <c r="D777" s="199" t="s">
        <v>157</v>
      </c>
      <c r="E777" s="39"/>
      <c r="F777" s="200" t="s">
        <v>1904</v>
      </c>
      <c r="G777" s="39"/>
      <c r="H777" s="39"/>
      <c r="I777" s="201"/>
      <c r="J777" s="39"/>
      <c r="K777" s="39"/>
      <c r="L777" s="43"/>
      <c r="M777" s="202"/>
      <c r="N777" s="203"/>
      <c r="O777" s="83"/>
      <c r="P777" s="83"/>
      <c r="Q777" s="83"/>
      <c r="R777" s="83"/>
      <c r="S777" s="83"/>
      <c r="T777" s="84"/>
      <c r="U777" s="37"/>
      <c r="V777" s="37"/>
      <c r="W777" s="37"/>
      <c r="X777" s="37"/>
      <c r="Y777" s="37"/>
      <c r="Z777" s="37"/>
      <c r="AA777" s="37"/>
      <c r="AB777" s="37"/>
      <c r="AC777" s="37"/>
      <c r="AD777" s="37"/>
      <c r="AE777" s="37"/>
      <c r="AT777" s="16" t="s">
        <v>157</v>
      </c>
      <c r="AU777" s="16" t="s">
        <v>70</v>
      </c>
    </row>
    <row r="778" s="2" customFormat="1" ht="55.5" customHeight="1">
      <c r="A778" s="37"/>
      <c r="B778" s="38"/>
      <c r="C778" s="185" t="s">
        <v>1905</v>
      </c>
      <c r="D778" s="185" t="s">
        <v>123</v>
      </c>
      <c r="E778" s="186" t="s">
        <v>1906</v>
      </c>
      <c r="F778" s="187" t="s">
        <v>1907</v>
      </c>
      <c r="G778" s="188" t="s">
        <v>132</v>
      </c>
      <c r="H778" s="189">
        <v>4</v>
      </c>
      <c r="I778" s="190"/>
      <c r="J778" s="191">
        <f>ROUND(I778*H778,2)</f>
        <v>0</v>
      </c>
      <c r="K778" s="192"/>
      <c r="L778" s="43"/>
      <c r="M778" s="193" t="s">
        <v>19</v>
      </c>
      <c r="N778" s="194" t="s">
        <v>41</v>
      </c>
      <c r="O778" s="83"/>
      <c r="P778" s="195">
        <f>O778*H778</f>
        <v>0</v>
      </c>
      <c r="Q778" s="195">
        <v>0</v>
      </c>
      <c r="R778" s="195">
        <f>Q778*H778</f>
        <v>0</v>
      </c>
      <c r="S778" s="195">
        <v>0</v>
      </c>
      <c r="T778" s="196">
        <f>S778*H778</f>
        <v>0</v>
      </c>
      <c r="U778" s="37"/>
      <c r="V778" s="37"/>
      <c r="W778" s="37"/>
      <c r="X778" s="37"/>
      <c r="Y778" s="37"/>
      <c r="Z778" s="37"/>
      <c r="AA778" s="37"/>
      <c r="AB778" s="37"/>
      <c r="AC778" s="37"/>
      <c r="AD778" s="37"/>
      <c r="AE778" s="37"/>
      <c r="AR778" s="197" t="s">
        <v>127</v>
      </c>
      <c r="AT778" s="197" t="s">
        <v>123</v>
      </c>
      <c r="AU778" s="197" t="s">
        <v>70</v>
      </c>
      <c r="AY778" s="16" t="s">
        <v>128</v>
      </c>
      <c r="BE778" s="198">
        <f>IF(N778="základní",J778,0)</f>
        <v>0</v>
      </c>
      <c r="BF778" s="198">
        <f>IF(N778="snížená",J778,0)</f>
        <v>0</v>
      </c>
      <c r="BG778" s="198">
        <f>IF(N778="zákl. přenesená",J778,0)</f>
        <v>0</v>
      </c>
      <c r="BH778" s="198">
        <f>IF(N778="sníž. přenesená",J778,0)</f>
        <v>0</v>
      </c>
      <c r="BI778" s="198">
        <f>IF(N778="nulová",J778,0)</f>
        <v>0</v>
      </c>
      <c r="BJ778" s="16" t="s">
        <v>14</v>
      </c>
      <c r="BK778" s="198">
        <f>ROUND(I778*H778,2)</f>
        <v>0</v>
      </c>
      <c r="BL778" s="16" t="s">
        <v>127</v>
      </c>
      <c r="BM778" s="197" t="s">
        <v>1908</v>
      </c>
    </row>
    <row r="779" s="2" customFormat="1">
      <c r="A779" s="37"/>
      <c r="B779" s="38"/>
      <c r="C779" s="39"/>
      <c r="D779" s="199" t="s">
        <v>157</v>
      </c>
      <c r="E779" s="39"/>
      <c r="F779" s="200" t="s">
        <v>1904</v>
      </c>
      <c r="G779" s="39"/>
      <c r="H779" s="39"/>
      <c r="I779" s="201"/>
      <c r="J779" s="39"/>
      <c r="K779" s="39"/>
      <c r="L779" s="43"/>
      <c r="M779" s="202"/>
      <c r="N779" s="203"/>
      <c r="O779" s="83"/>
      <c r="P779" s="83"/>
      <c r="Q779" s="83"/>
      <c r="R779" s="83"/>
      <c r="S779" s="83"/>
      <c r="T779" s="84"/>
      <c r="U779" s="37"/>
      <c r="V779" s="37"/>
      <c r="W779" s="37"/>
      <c r="X779" s="37"/>
      <c r="Y779" s="37"/>
      <c r="Z779" s="37"/>
      <c r="AA779" s="37"/>
      <c r="AB779" s="37"/>
      <c r="AC779" s="37"/>
      <c r="AD779" s="37"/>
      <c r="AE779" s="37"/>
      <c r="AT779" s="16" t="s">
        <v>157</v>
      </c>
      <c r="AU779" s="16" t="s">
        <v>70</v>
      </c>
    </row>
    <row r="780" s="2" customFormat="1" ht="55.5" customHeight="1">
      <c r="A780" s="37"/>
      <c r="B780" s="38"/>
      <c r="C780" s="185" t="s">
        <v>1909</v>
      </c>
      <c r="D780" s="185" t="s">
        <v>123</v>
      </c>
      <c r="E780" s="186" t="s">
        <v>1910</v>
      </c>
      <c r="F780" s="187" t="s">
        <v>1911</v>
      </c>
      <c r="G780" s="188" t="s">
        <v>132</v>
      </c>
      <c r="H780" s="189">
        <v>4</v>
      </c>
      <c r="I780" s="190"/>
      <c r="J780" s="191">
        <f>ROUND(I780*H780,2)</f>
        <v>0</v>
      </c>
      <c r="K780" s="192"/>
      <c r="L780" s="43"/>
      <c r="M780" s="193" t="s">
        <v>19</v>
      </c>
      <c r="N780" s="194" t="s">
        <v>41</v>
      </c>
      <c r="O780" s="83"/>
      <c r="P780" s="195">
        <f>O780*H780</f>
        <v>0</v>
      </c>
      <c r="Q780" s="195">
        <v>0</v>
      </c>
      <c r="R780" s="195">
        <f>Q780*H780</f>
        <v>0</v>
      </c>
      <c r="S780" s="195">
        <v>0</v>
      </c>
      <c r="T780" s="196">
        <f>S780*H780</f>
        <v>0</v>
      </c>
      <c r="U780" s="37"/>
      <c r="V780" s="37"/>
      <c r="W780" s="37"/>
      <c r="X780" s="37"/>
      <c r="Y780" s="37"/>
      <c r="Z780" s="37"/>
      <c r="AA780" s="37"/>
      <c r="AB780" s="37"/>
      <c r="AC780" s="37"/>
      <c r="AD780" s="37"/>
      <c r="AE780" s="37"/>
      <c r="AR780" s="197" t="s">
        <v>127</v>
      </c>
      <c r="AT780" s="197" t="s">
        <v>123</v>
      </c>
      <c r="AU780" s="197" t="s">
        <v>70</v>
      </c>
      <c r="AY780" s="16" t="s">
        <v>128</v>
      </c>
      <c r="BE780" s="198">
        <f>IF(N780="základní",J780,0)</f>
        <v>0</v>
      </c>
      <c r="BF780" s="198">
        <f>IF(N780="snížená",J780,0)</f>
        <v>0</v>
      </c>
      <c r="BG780" s="198">
        <f>IF(N780="zákl. přenesená",J780,0)</f>
        <v>0</v>
      </c>
      <c r="BH780" s="198">
        <f>IF(N780="sníž. přenesená",J780,0)</f>
        <v>0</v>
      </c>
      <c r="BI780" s="198">
        <f>IF(N780="nulová",J780,0)</f>
        <v>0</v>
      </c>
      <c r="BJ780" s="16" t="s">
        <v>14</v>
      </c>
      <c r="BK780" s="198">
        <f>ROUND(I780*H780,2)</f>
        <v>0</v>
      </c>
      <c r="BL780" s="16" t="s">
        <v>127</v>
      </c>
      <c r="BM780" s="197" t="s">
        <v>1912</v>
      </c>
    </row>
    <row r="781" s="2" customFormat="1">
      <c r="A781" s="37"/>
      <c r="B781" s="38"/>
      <c r="C781" s="39"/>
      <c r="D781" s="199" t="s">
        <v>157</v>
      </c>
      <c r="E781" s="39"/>
      <c r="F781" s="200" t="s">
        <v>1904</v>
      </c>
      <c r="G781" s="39"/>
      <c r="H781" s="39"/>
      <c r="I781" s="201"/>
      <c r="J781" s="39"/>
      <c r="K781" s="39"/>
      <c r="L781" s="43"/>
      <c r="M781" s="202"/>
      <c r="N781" s="203"/>
      <c r="O781" s="83"/>
      <c r="P781" s="83"/>
      <c r="Q781" s="83"/>
      <c r="R781" s="83"/>
      <c r="S781" s="83"/>
      <c r="T781" s="84"/>
      <c r="U781" s="37"/>
      <c r="V781" s="37"/>
      <c r="W781" s="37"/>
      <c r="X781" s="37"/>
      <c r="Y781" s="37"/>
      <c r="Z781" s="37"/>
      <c r="AA781" s="37"/>
      <c r="AB781" s="37"/>
      <c r="AC781" s="37"/>
      <c r="AD781" s="37"/>
      <c r="AE781" s="37"/>
      <c r="AT781" s="16" t="s">
        <v>157</v>
      </c>
      <c r="AU781" s="16" t="s">
        <v>70</v>
      </c>
    </row>
    <row r="782" s="2" customFormat="1" ht="66.75" customHeight="1">
      <c r="A782" s="37"/>
      <c r="B782" s="38"/>
      <c r="C782" s="185" t="s">
        <v>1913</v>
      </c>
      <c r="D782" s="185" t="s">
        <v>123</v>
      </c>
      <c r="E782" s="186" t="s">
        <v>1914</v>
      </c>
      <c r="F782" s="187" t="s">
        <v>1915</v>
      </c>
      <c r="G782" s="188" t="s">
        <v>426</v>
      </c>
      <c r="H782" s="189">
        <v>26</v>
      </c>
      <c r="I782" s="190"/>
      <c r="J782" s="191">
        <f>ROUND(I782*H782,2)</f>
        <v>0</v>
      </c>
      <c r="K782" s="192"/>
      <c r="L782" s="43"/>
      <c r="M782" s="193" t="s">
        <v>19</v>
      </c>
      <c r="N782" s="194" t="s">
        <v>41</v>
      </c>
      <c r="O782" s="83"/>
      <c r="P782" s="195">
        <f>O782*H782</f>
        <v>0</v>
      </c>
      <c r="Q782" s="195">
        <v>0</v>
      </c>
      <c r="R782" s="195">
        <f>Q782*H782</f>
        <v>0</v>
      </c>
      <c r="S782" s="195">
        <v>0</v>
      </c>
      <c r="T782" s="196">
        <f>S782*H782</f>
        <v>0</v>
      </c>
      <c r="U782" s="37"/>
      <c r="V782" s="37"/>
      <c r="W782" s="37"/>
      <c r="X782" s="37"/>
      <c r="Y782" s="37"/>
      <c r="Z782" s="37"/>
      <c r="AA782" s="37"/>
      <c r="AB782" s="37"/>
      <c r="AC782" s="37"/>
      <c r="AD782" s="37"/>
      <c r="AE782" s="37"/>
      <c r="AR782" s="197" t="s">
        <v>127</v>
      </c>
      <c r="AT782" s="197" t="s">
        <v>123</v>
      </c>
      <c r="AU782" s="197" t="s">
        <v>70</v>
      </c>
      <c r="AY782" s="16" t="s">
        <v>128</v>
      </c>
      <c r="BE782" s="198">
        <f>IF(N782="základní",J782,0)</f>
        <v>0</v>
      </c>
      <c r="BF782" s="198">
        <f>IF(N782="snížená",J782,0)</f>
        <v>0</v>
      </c>
      <c r="BG782" s="198">
        <f>IF(N782="zákl. přenesená",J782,0)</f>
        <v>0</v>
      </c>
      <c r="BH782" s="198">
        <f>IF(N782="sníž. přenesená",J782,0)</f>
        <v>0</v>
      </c>
      <c r="BI782" s="198">
        <f>IF(N782="nulová",J782,0)</f>
        <v>0</v>
      </c>
      <c r="BJ782" s="16" t="s">
        <v>14</v>
      </c>
      <c r="BK782" s="198">
        <f>ROUND(I782*H782,2)</f>
        <v>0</v>
      </c>
      <c r="BL782" s="16" t="s">
        <v>127</v>
      </c>
      <c r="BM782" s="197" t="s">
        <v>1916</v>
      </c>
    </row>
    <row r="783" s="2" customFormat="1">
      <c r="A783" s="37"/>
      <c r="B783" s="38"/>
      <c r="C783" s="39"/>
      <c r="D783" s="199" t="s">
        <v>157</v>
      </c>
      <c r="E783" s="39"/>
      <c r="F783" s="200" t="s">
        <v>1917</v>
      </c>
      <c r="G783" s="39"/>
      <c r="H783" s="39"/>
      <c r="I783" s="201"/>
      <c r="J783" s="39"/>
      <c r="K783" s="39"/>
      <c r="L783" s="43"/>
      <c r="M783" s="202"/>
      <c r="N783" s="203"/>
      <c r="O783" s="83"/>
      <c r="P783" s="83"/>
      <c r="Q783" s="83"/>
      <c r="R783" s="83"/>
      <c r="S783" s="83"/>
      <c r="T783" s="84"/>
      <c r="U783" s="37"/>
      <c r="V783" s="37"/>
      <c r="W783" s="37"/>
      <c r="X783" s="37"/>
      <c r="Y783" s="37"/>
      <c r="Z783" s="37"/>
      <c r="AA783" s="37"/>
      <c r="AB783" s="37"/>
      <c r="AC783" s="37"/>
      <c r="AD783" s="37"/>
      <c r="AE783" s="37"/>
      <c r="AT783" s="16" t="s">
        <v>157</v>
      </c>
      <c r="AU783" s="16" t="s">
        <v>70</v>
      </c>
    </row>
    <row r="784" s="2" customFormat="1" ht="37.8" customHeight="1">
      <c r="A784" s="37"/>
      <c r="B784" s="38"/>
      <c r="C784" s="185" t="s">
        <v>1918</v>
      </c>
      <c r="D784" s="185" t="s">
        <v>123</v>
      </c>
      <c r="E784" s="186" t="s">
        <v>1919</v>
      </c>
      <c r="F784" s="187" t="s">
        <v>1920</v>
      </c>
      <c r="G784" s="188" t="s">
        <v>132</v>
      </c>
      <c r="H784" s="189">
        <v>1</v>
      </c>
      <c r="I784" s="190"/>
      <c r="J784" s="191">
        <f>ROUND(I784*H784,2)</f>
        <v>0</v>
      </c>
      <c r="K784" s="192"/>
      <c r="L784" s="43"/>
      <c r="M784" s="193" t="s">
        <v>19</v>
      </c>
      <c r="N784" s="194" t="s">
        <v>41</v>
      </c>
      <c r="O784" s="83"/>
      <c r="P784" s="195">
        <f>O784*H784</f>
        <v>0</v>
      </c>
      <c r="Q784" s="195">
        <v>0</v>
      </c>
      <c r="R784" s="195">
        <f>Q784*H784</f>
        <v>0</v>
      </c>
      <c r="S784" s="195">
        <v>0</v>
      </c>
      <c r="T784" s="196">
        <f>S784*H784</f>
        <v>0</v>
      </c>
      <c r="U784" s="37"/>
      <c r="V784" s="37"/>
      <c r="W784" s="37"/>
      <c r="X784" s="37"/>
      <c r="Y784" s="37"/>
      <c r="Z784" s="37"/>
      <c r="AA784" s="37"/>
      <c r="AB784" s="37"/>
      <c r="AC784" s="37"/>
      <c r="AD784" s="37"/>
      <c r="AE784" s="37"/>
      <c r="AR784" s="197" t="s">
        <v>127</v>
      </c>
      <c r="AT784" s="197" t="s">
        <v>123</v>
      </c>
      <c r="AU784" s="197" t="s">
        <v>70</v>
      </c>
      <c r="AY784" s="16" t="s">
        <v>128</v>
      </c>
      <c r="BE784" s="198">
        <f>IF(N784="základní",J784,0)</f>
        <v>0</v>
      </c>
      <c r="BF784" s="198">
        <f>IF(N784="snížená",J784,0)</f>
        <v>0</v>
      </c>
      <c r="BG784" s="198">
        <f>IF(N784="zákl. přenesená",J784,0)</f>
        <v>0</v>
      </c>
      <c r="BH784" s="198">
        <f>IF(N784="sníž. přenesená",J784,0)</f>
        <v>0</v>
      </c>
      <c r="BI784" s="198">
        <f>IF(N784="nulová",J784,0)</f>
        <v>0</v>
      </c>
      <c r="BJ784" s="16" t="s">
        <v>14</v>
      </c>
      <c r="BK784" s="198">
        <f>ROUND(I784*H784,2)</f>
        <v>0</v>
      </c>
      <c r="BL784" s="16" t="s">
        <v>127</v>
      </c>
      <c r="BM784" s="197" t="s">
        <v>1921</v>
      </c>
    </row>
    <row r="785" s="2" customFormat="1">
      <c r="A785" s="37"/>
      <c r="B785" s="38"/>
      <c r="C785" s="39"/>
      <c r="D785" s="199" t="s">
        <v>157</v>
      </c>
      <c r="E785" s="39"/>
      <c r="F785" s="200" t="s">
        <v>1922</v>
      </c>
      <c r="G785" s="39"/>
      <c r="H785" s="39"/>
      <c r="I785" s="201"/>
      <c r="J785" s="39"/>
      <c r="K785" s="39"/>
      <c r="L785" s="43"/>
      <c r="M785" s="202"/>
      <c r="N785" s="203"/>
      <c r="O785" s="83"/>
      <c r="P785" s="83"/>
      <c r="Q785" s="83"/>
      <c r="R785" s="83"/>
      <c r="S785" s="83"/>
      <c r="T785" s="84"/>
      <c r="U785" s="37"/>
      <c r="V785" s="37"/>
      <c r="W785" s="37"/>
      <c r="X785" s="37"/>
      <c r="Y785" s="37"/>
      <c r="Z785" s="37"/>
      <c r="AA785" s="37"/>
      <c r="AB785" s="37"/>
      <c r="AC785" s="37"/>
      <c r="AD785" s="37"/>
      <c r="AE785" s="37"/>
      <c r="AT785" s="16" t="s">
        <v>157</v>
      </c>
      <c r="AU785" s="16" t="s">
        <v>70</v>
      </c>
    </row>
    <row r="786" s="2" customFormat="1" ht="37.8" customHeight="1">
      <c r="A786" s="37"/>
      <c r="B786" s="38"/>
      <c r="C786" s="185" t="s">
        <v>1923</v>
      </c>
      <c r="D786" s="185" t="s">
        <v>123</v>
      </c>
      <c r="E786" s="186" t="s">
        <v>1924</v>
      </c>
      <c r="F786" s="187" t="s">
        <v>1925</v>
      </c>
      <c r="G786" s="188" t="s">
        <v>132</v>
      </c>
      <c r="H786" s="189">
        <v>1</v>
      </c>
      <c r="I786" s="190"/>
      <c r="J786" s="191">
        <f>ROUND(I786*H786,2)</f>
        <v>0</v>
      </c>
      <c r="K786" s="192"/>
      <c r="L786" s="43"/>
      <c r="M786" s="193" t="s">
        <v>19</v>
      </c>
      <c r="N786" s="194" t="s">
        <v>41</v>
      </c>
      <c r="O786" s="83"/>
      <c r="P786" s="195">
        <f>O786*H786</f>
        <v>0</v>
      </c>
      <c r="Q786" s="195">
        <v>0</v>
      </c>
      <c r="R786" s="195">
        <f>Q786*H786</f>
        <v>0</v>
      </c>
      <c r="S786" s="195">
        <v>0</v>
      </c>
      <c r="T786" s="196">
        <f>S786*H786</f>
        <v>0</v>
      </c>
      <c r="U786" s="37"/>
      <c r="V786" s="37"/>
      <c r="W786" s="37"/>
      <c r="X786" s="37"/>
      <c r="Y786" s="37"/>
      <c r="Z786" s="37"/>
      <c r="AA786" s="37"/>
      <c r="AB786" s="37"/>
      <c r="AC786" s="37"/>
      <c r="AD786" s="37"/>
      <c r="AE786" s="37"/>
      <c r="AR786" s="197" t="s">
        <v>127</v>
      </c>
      <c r="AT786" s="197" t="s">
        <v>123</v>
      </c>
      <c r="AU786" s="197" t="s">
        <v>70</v>
      </c>
      <c r="AY786" s="16" t="s">
        <v>128</v>
      </c>
      <c r="BE786" s="198">
        <f>IF(N786="základní",J786,0)</f>
        <v>0</v>
      </c>
      <c r="BF786" s="198">
        <f>IF(N786="snížená",J786,0)</f>
        <v>0</v>
      </c>
      <c r="BG786" s="198">
        <f>IF(N786="zákl. přenesená",J786,0)</f>
        <v>0</v>
      </c>
      <c r="BH786" s="198">
        <f>IF(N786="sníž. přenesená",J786,0)</f>
        <v>0</v>
      </c>
      <c r="BI786" s="198">
        <f>IF(N786="nulová",J786,0)</f>
        <v>0</v>
      </c>
      <c r="BJ786" s="16" t="s">
        <v>14</v>
      </c>
      <c r="BK786" s="198">
        <f>ROUND(I786*H786,2)</f>
        <v>0</v>
      </c>
      <c r="BL786" s="16" t="s">
        <v>127</v>
      </c>
      <c r="BM786" s="197" t="s">
        <v>1926</v>
      </c>
    </row>
    <row r="787" s="2" customFormat="1">
      <c r="A787" s="37"/>
      <c r="B787" s="38"/>
      <c r="C787" s="39"/>
      <c r="D787" s="199" t="s">
        <v>157</v>
      </c>
      <c r="E787" s="39"/>
      <c r="F787" s="200" t="s">
        <v>1922</v>
      </c>
      <c r="G787" s="39"/>
      <c r="H787" s="39"/>
      <c r="I787" s="201"/>
      <c r="J787" s="39"/>
      <c r="K787" s="39"/>
      <c r="L787" s="43"/>
      <c r="M787" s="202"/>
      <c r="N787" s="203"/>
      <c r="O787" s="83"/>
      <c r="P787" s="83"/>
      <c r="Q787" s="83"/>
      <c r="R787" s="83"/>
      <c r="S787" s="83"/>
      <c r="T787" s="84"/>
      <c r="U787" s="37"/>
      <c r="V787" s="37"/>
      <c r="W787" s="37"/>
      <c r="X787" s="37"/>
      <c r="Y787" s="37"/>
      <c r="Z787" s="37"/>
      <c r="AA787" s="37"/>
      <c r="AB787" s="37"/>
      <c r="AC787" s="37"/>
      <c r="AD787" s="37"/>
      <c r="AE787" s="37"/>
      <c r="AT787" s="16" t="s">
        <v>157</v>
      </c>
      <c r="AU787" s="16" t="s">
        <v>70</v>
      </c>
    </row>
    <row r="788" s="2" customFormat="1" ht="37.8" customHeight="1">
      <c r="A788" s="37"/>
      <c r="B788" s="38"/>
      <c r="C788" s="185" t="s">
        <v>1927</v>
      </c>
      <c r="D788" s="185" t="s">
        <v>123</v>
      </c>
      <c r="E788" s="186" t="s">
        <v>1928</v>
      </c>
      <c r="F788" s="187" t="s">
        <v>1929</v>
      </c>
      <c r="G788" s="188" t="s">
        <v>132</v>
      </c>
      <c r="H788" s="189">
        <v>4</v>
      </c>
      <c r="I788" s="190"/>
      <c r="J788" s="191">
        <f>ROUND(I788*H788,2)</f>
        <v>0</v>
      </c>
      <c r="K788" s="192"/>
      <c r="L788" s="43"/>
      <c r="M788" s="193" t="s">
        <v>19</v>
      </c>
      <c r="N788" s="194" t="s">
        <v>41</v>
      </c>
      <c r="O788" s="83"/>
      <c r="P788" s="195">
        <f>O788*H788</f>
        <v>0</v>
      </c>
      <c r="Q788" s="195">
        <v>0</v>
      </c>
      <c r="R788" s="195">
        <f>Q788*H788</f>
        <v>0</v>
      </c>
      <c r="S788" s="195">
        <v>0</v>
      </c>
      <c r="T788" s="196">
        <f>S788*H788</f>
        <v>0</v>
      </c>
      <c r="U788" s="37"/>
      <c r="V788" s="37"/>
      <c r="W788" s="37"/>
      <c r="X788" s="37"/>
      <c r="Y788" s="37"/>
      <c r="Z788" s="37"/>
      <c r="AA788" s="37"/>
      <c r="AB788" s="37"/>
      <c r="AC788" s="37"/>
      <c r="AD788" s="37"/>
      <c r="AE788" s="37"/>
      <c r="AR788" s="197" t="s">
        <v>127</v>
      </c>
      <c r="AT788" s="197" t="s">
        <v>123</v>
      </c>
      <c r="AU788" s="197" t="s">
        <v>70</v>
      </c>
      <c r="AY788" s="16" t="s">
        <v>128</v>
      </c>
      <c r="BE788" s="198">
        <f>IF(N788="základní",J788,0)</f>
        <v>0</v>
      </c>
      <c r="BF788" s="198">
        <f>IF(N788="snížená",J788,0)</f>
        <v>0</v>
      </c>
      <c r="BG788" s="198">
        <f>IF(N788="zákl. přenesená",J788,0)</f>
        <v>0</v>
      </c>
      <c r="BH788" s="198">
        <f>IF(N788="sníž. přenesená",J788,0)</f>
        <v>0</v>
      </c>
      <c r="BI788" s="198">
        <f>IF(N788="nulová",J788,0)</f>
        <v>0</v>
      </c>
      <c r="BJ788" s="16" t="s">
        <v>14</v>
      </c>
      <c r="BK788" s="198">
        <f>ROUND(I788*H788,2)</f>
        <v>0</v>
      </c>
      <c r="BL788" s="16" t="s">
        <v>127</v>
      </c>
      <c r="BM788" s="197" t="s">
        <v>1930</v>
      </c>
    </row>
    <row r="789" s="2" customFormat="1">
      <c r="A789" s="37"/>
      <c r="B789" s="38"/>
      <c r="C789" s="39"/>
      <c r="D789" s="199" t="s">
        <v>157</v>
      </c>
      <c r="E789" s="39"/>
      <c r="F789" s="200" t="s">
        <v>1311</v>
      </c>
      <c r="G789" s="39"/>
      <c r="H789" s="39"/>
      <c r="I789" s="201"/>
      <c r="J789" s="39"/>
      <c r="K789" s="39"/>
      <c r="L789" s="43"/>
      <c r="M789" s="202"/>
      <c r="N789" s="203"/>
      <c r="O789" s="83"/>
      <c r="P789" s="83"/>
      <c r="Q789" s="83"/>
      <c r="R789" s="83"/>
      <c r="S789" s="83"/>
      <c r="T789" s="84"/>
      <c r="U789" s="37"/>
      <c r="V789" s="37"/>
      <c r="W789" s="37"/>
      <c r="X789" s="37"/>
      <c r="Y789" s="37"/>
      <c r="Z789" s="37"/>
      <c r="AA789" s="37"/>
      <c r="AB789" s="37"/>
      <c r="AC789" s="37"/>
      <c r="AD789" s="37"/>
      <c r="AE789" s="37"/>
      <c r="AT789" s="16" t="s">
        <v>157</v>
      </c>
      <c r="AU789" s="16" t="s">
        <v>70</v>
      </c>
    </row>
    <row r="790" s="2" customFormat="1" ht="37.8" customHeight="1">
      <c r="A790" s="37"/>
      <c r="B790" s="38"/>
      <c r="C790" s="185" t="s">
        <v>1931</v>
      </c>
      <c r="D790" s="185" t="s">
        <v>123</v>
      </c>
      <c r="E790" s="186" t="s">
        <v>1932</v>
      </c>
      <c r="F790" s="187" t="s">
        <v>1933</v>
      </c>
      <c r="G790" s="188" t="s">
        <v>132</v>
      </c>
      <c r="H790" s="189">
        <v>4</v>
      </c>
      <c r="I790" s="190"/>
      <c r="J790" s="191">
        <f>ROUND(I790*H790,2)</f>
        <v>0</v>
      </c>
      <c r="K790" s="192"/>
      <c r="L790" s="43"/>
      <c r="M790" s="193" t="s">
        <v>19</v>
      </c>
      <c r="N790" s="194" t="s">
        <v>41</v>
      </c>
      <c r="O790" s="83"/>
      <c r="P790" s="195">
        <f>O790*H790</f>
        <v>0</v>
      </c>
      <c r="Q790" s="195">
        <v>0</v>
      </c>
      <c r="R790" s="195">
        <f>Q790*H790</f>
        <v>0</v>
      </c>
      <c r="S790" s="195">
        <v>0</v>
      </c>
      <c r="T790" s="196">
        <f>S790*H790</f>
        <v>0</v>
      </c>
      <c r="U790" s="37"/>
      <c r="V790" s="37"/>
      <c r="W790" s="37"/>
      <c r="X790" s="37"/>
      <c r="Y790" s="37"/>
      <c r="Z790" s="37"/>
      <c r="AA790" s="37"/>
      <c r="AB790" s="37"/>
      <c r="AC790" s="37"/>
      <c r="AD790" s="37"/>
      <c r="AE790" s="37"/>
      <c r="AR790" s="197" t="s">
        <v>127</v>
      </c>
      <c r="AT790" s="197" t="s">
        <v>123</v>
      </c>
      <c r="AU790" s="197" t="s">
        <v>70</v>
      </c>
      <c r="AY790" s="16" t="s">
        <v>128</v>
      </c>
      <c r="BE790" s="198">
        <f>IF(N790="základní",J790,0)</f>
        <v>0</v>
      </c>
      <c r="BF790" s="198">
        <f>IF(N790="snížená",J790,0)</f>
        <v>0</v>
      </c>
      <c r="BG790" s="198">
        <f>IF(N790="zákl. přenesená",J790,0)</f>
        <v>0</v>
      </c>
      <c r="BH790" s="198">
        <f>IF(N790="sníž. přenesená",J790,0)</f>
        <v>0</v>
      </c>
      <c r="BI790" s="198">
        <f>IF(N790="nulová",J790,0)</f>
        <v>0</v>
      </c>
      <c r="BJ790" s="16" t="s">
        <v>14</v>
      </c>
      <c r="BK790" s="198">
        <f>ROUND(I790*H790,2)</f>
        <v>0</v>
      </c>
      <c r="BL790" s="16" t="s">
        <v>127</v>
      </c>
      <c r="BM790" s="197" t="s">
        <v>1934</v>
      </c>
    </row>
    <row r="791" s="2" customFormat="1">
      <c r="A791" s="37"/>
      <c r="B791" s="38"/>
      <c r="C791" s="39"/>
      <c r="D791" s="199" t="s">
        <v>157</v>
      </c>
      <c r="E791" s="39"/>
      <c r="F791" s="200" t="s">
        <v>1311</v>
      </c>
      <c r="G791" s="39"/>
      <c r="H791" s="39"/>
      <c r="I791" s="201"/>
      <c r="J791" s="39"/>
      <c r="K791" s="39"/>
      <c r="L791" s="43"/>
      <c r="M791" s="202"/>
      <c r="N791" s="203"/>
      <c r="O791" s="83"/>
      <c r="P791" s="83"/>
      <c r="Q791" s="83"/>
      <c r="R791" s="83"/>
      <c r="S791" s="83"/>
      <c r="T791" s="84"/>
      <c r="U791" s="37"/>
      <c r="V791" s="37"/>
      <c r="W791" s="37"/>
      <c r="X791" s="37"/>
      <c r="Y791" s="37"/>
      <c r="Z791" s="37"/>
      <c r="AA791" s="37"/>
      <c r="AB791" s="37"/>
      <c r="AC791" s="37"/>
      <c r="AD791" s="37"/>
      <c r="AE791" s="37"/>
      <c r="AT791" s="16" t="s">
        <v>157</v>
      </c>
      <c r="AU791" s="16" t="s">
        <v>70</v>
      </c>
    </row>
    <row r="792" s="2" customFormat="1" ht="37.8" customHeight="1">
      <c r="A792" s="37"/>
      <c r="B792" s="38"/>
      <c r="C792" s="185" t="s">
        <v>1935</v>
      </c>
      <c r="D792" s="185" t="s">
        <v>123</v>
      </c>
      <c r="E792" s="186" t="s">
        <v>1936</v>
      </c>
      <c r="F792" s="187" t="s">
        <v>1937</v>
      </c>
      <c r="G792" s="188" t="s">
        <v>132</v>
      </c>
      <c r="H792" s="189">
        <v>10</v>
      </c>
      <c r="I792" s="190"/>
      <c r="J792" s="191">
        <f>ROUND(I792*H792,2)</f>
        <v>0</v>
      </c>
      <c r="K792" s="192"/>
      <c r="L792" s="43"/>
      <c r="M792" s="193" t="s">
        <v>19</v>
      </c>
      <c r="N792" s="194" t="s">
        <v>41</v>
      </c>
      <c r="O792" s="83"/>
      <c r="P792" s="195">
        <f>O792*H792</f>
        <v>0</v>
      </c>
      <c r="Q792" s="195">
        <v>0</v>
      </c>
      <c r="R792" s="195">
        <f>Q792*H792</f>
        <v>0</v>
      </c>
      <c r="S792" s="195">
        <v>0</v>
      </c>
      <c r="T792" s="196">
        <f>S792*H792</f>
        <v>0</v>
      </c>
      <c r="U792" s="37"/>
      <c r="V792" s="37"/>
      <c r="W792" s="37"/>
      <c r="X792" s="37"/>
      <c r="Y792" s="37"/>
      <c r="Z792" s="37"/>
      <c r="AA792" s="37"/>
      <c r="AB792" s="37"/>
      <c r="AC792" s="37"/>
      <c r="AD792" s="37"/>
      <c r="AE792" s="37"/>
      <c r="AR792" s="197" t="s">
        <v>127</v>
      </c>
      <c r="AT792" s="197" t="s">
        <v>123</v>
      </c>
      <c r="AU792" s="197" t="s">
        <v>70</v>
      </c>
      <c r="AY792" s="16" t="s">
        <v>128</v>
      </c>
      <c r="BE792" s="198">
        <f>IF(N792="základní",J792,0)</f>
        <v>0</v>
      </c>
      <c r="BF792" s="198">
        <f>IF(N792="snížená",J792,0)</f>
        <v>0</v>
      </c>
      <c r="BG792" s="198">
        <f>IF(N792="zákl. přenesená",J792,0)</f>
        <v>0</v>
      </c>
      <c r="BH792" s="198">
        <f>IF(N792="sníž. přenesená",J792,0)</f>
        <v>0</v>
      </c>
      <c r="BI792" s="198">
        <f>IF(N792="nulová",J792,0)</f>
        <v>0</v>
      </c>
      <c r="BJ792" s="16" t="s">
        <v>14</v>
      </c>
      <c r="BK792" s="198">
        <f>ROUND(I792*H792,2)</f>
        <v>0</v>
      </c>
      <c r="BL792" s="16" t="s">
        <v>127</v>
      </c>
      <c r="BM792" s="197" t="s">
        <v>1938</v>
      </c>
    </row>
    <row r="793" s="2" customFormat="1">
      <c r="A793" s="37"/>
      <c r="B793" s="38"/>
      <c r="C793" s="39"/>
      <c r="D793" s="199" t="s">
        <v>157</v>
      </c>
      <c r="E793" s="39"/>
      <c r="F793" s="200" t="s">
        <v>1311</v>
      </c>
      <c r="G793" s="39"/>
      <c r="H793" s="39"/>
      <c r="I793" s="201"/>
      <c r="J793" s="39"/>
      <c r="K793" s="39"/>
      <c r="L793" s="43"/>
      <c r="M793" s="202"/>
      <c r="N793" s="203"/>
      <c r="O793" s="83"/>
      <c r="P793" s="83"/>
      <c r="Q793" s="83"/>
      <c r="R793" s="83"/>
      <c r="S793" s="83"/>
      <c r="T793" s="84"/>
      <c r="U793" s="37"/>
      <c r="V793" s="37"/>
      <c r="W793" s="37"/>
      <c r="X793" s="37"/>
      <c r="Y793" s="37"/>
      <c r="Z793" s="37"/>
      <c r="AA793" s="37"/>
      <c r="AB793" s="37"/>
      <c r="AC793" s="37"/>
      <c r="AD793" s="37"/>
      <c r="AE793" s="37"/>
      <c r="AT793" s="16" t="s">
        <v>157</v>
      </c>
      <c r="AU793" s="16" t="s">
        <v>70</v>
      </c>
    </row>
    <row r="794" s="2" customFormat="1" ht="37.8" customHeight="1">
      <c r="A794" s="37"/>
      <c r="B794" s="38"/>
      <c r="C794" s="185" t="s">
        <v>1939</v>
      </c>
      <c r="D794" s="185" t="s">
        <v>123</v>
      </c>
      <c r="E794" s="186" t="s">
        <v>1940</v>
      </c>
      <c r="F794" s="187" t="s">
        <v>1941</v>
      </c>
      <c r="G794" s="188" t="s">
        <v>132</v>
      </c>
      <c r="H794" s="189">
        <v>4</v>
      </c>
      <c r="I794" s="190"/>
      <c r="J794" s="191">
        <f>ROUND(I794*H794,2)</f>
        <v>0</v>
      </c>
      <c r="K794" s="192"/>
      <c r="L794" s="43"/>
      <c r="M794" s="193" t="s">
        <v>19</v>
      </c>
      <c r="N794" s="194" t="s">
        <v>41</v>
      </c>
      <c r="O794" s="83"/>
      <c r="P794" s="195">
        <f>O794*H794</f>
        <v>0</v>
      </c>
      <c r="Q794" s="195">
        <v>0</v>
      </c>
      <c r="R794" s="195">
        <f>Q794*H794</f>
        <v>0</v>
      </c>
      <c r="S794" s="195">
        <v>0</v>
      </c>
      <c r="T794" s="196">
        <f>S794*H794</f>
        <v>0</v>
      </c>
      <c r="U794" s="37"/>
      <c r="V794" s="37"/>
      <c r="W794" s="37"/>
      <c r="X794" s="37"/>
      <c r="Y794" s="37"/>
      <c r="Z794" s="37"/>
      <c r="AA794" s="37"/>
      <c r="AB794" s="37"/>
      <c r="AC794" s="37"/>
      <c r="AD794" s="37"/>
      <c r="AE794" s="37"/>
      <c r="AR794" s="197" t="s">
        <v>127</v>
      </c>
      <c r="AT794" s="197" t="s">
        <v>123</v>
      </c>
      <c r="AU794" s="197" t="s">
        <v>70</v>
      </c>
      <c r="AY794" s="16" t="s">
        <v>128</v>
      </c>
      <c r="BE794" s="198">
        <f>IF(N794="základní",J794,0)</f>
        <v>0</v>
      </c>
      <c r="BF794" s="198">
        <f>IF(N794="snížená",J794,0)</f>
        <v>0</v>
      </c>
      <c r="BG794" s="198">
        <f>IF(N794="zákl. přenesená",J794,0)</f>
        <v>0</v>
      </c>
      <c r="BH794" s="198">
        <f>IF(N794="sníž. přenesená",J794,0)</f>
        <v>0</v>
      </c>
      <c r="BI794" s="198">
        <f>IF(N794="nulová",J794,0)</f>
        <v>0</v>
      </c>
      <c r="BJ794" s="16" t="s">
        <v>14</v>
      </c>
      <c r="BK794" s="198">
        <f>ROUND(I794*H794,2)</f>
        <v>0</v>
      </c>
      <c r="BL794" s="16" t="s">
        <v>127</v>
      </c>
      <c r="BM794" s="197" t="s">
        <v>1942</v>
      </c>
    </row>
    <row r="795" s="2" customFormat="1">
      <c r="A795" s="37"/>
      <c r="B795" s="38"/>
      <c r="C795" s="39"/>
      <c r="D795" s="199" t="s">
        <v>157</v>
      </c>
      <c r="E795" s="39"/>
      <c r="F795" s="200" t="s">
        <v>1311</v>
      </c>
      <c r="G795" s="39"/>
      <c r="H795" s="39"/>
      <c r="I795" s="201"/>
      <c r="J795" s="39"/>
      <c r="K795" s="39"/>
      <c r="L795" s="43"/>
      <c r="M795" s="202"/>
      <c r="N795" s="203"/>
      <c r="O795" s="83"/>
      <c r="P795" s="83"/>
      <c r="Q795" s="83"/>
      <c r="R795" s="83"/>
      <c r="S795" s="83"/>
      <c r="T795" s="84"/>
      <c r="U795" s="37"/>
      <c r="V795" s="37"/>
      <c r="W795" s="37"/>
      <c r="X795" s="37"/>
      <c r="Y795" s="37"/>
      <c r="Z795" s="37"/>
      <c r="AA795" s="37"/>
      <c r="AB795" s="37"/>
      <c r="AC795" s="37"/>
      <c r="AD795" s="37"/>
      <c r="AE795" s="37"/>
      <c r="AT795" s="16" t="s">
        <v>157</v>
      </c>
      <c r="AU795" s="16" t="s">
        <v>70</v>
      </c>
    </row>
    <row r="796" s="2" customFormat="1" ht="37.8" customHeight="1">
      <c r="A796" s="37"/>
      <c r="B796" s="38"/>
      <c r="C796" s="185" t="s">
        <v>1943</v>
      </c>
      <c r="D796" s="185" t="s">
        <v>123</v>
      </c>
      <c r="E796" s="186" t="s">
        <v>1944</v>
      </c>
      <c r="F796" s="187" t="s">
        <v>1945</v>
      </c>
      <c r="G796" s="188" t="s">
        <v>132</v>
      </c>
      <c r="H796" s="189">
        <v>4</v>
      </c>
      <c r="I796" s="190"/>
      <c r="J796" s="191">
        <f>ROUND(I796*H796,2)</f>
        <v>0</v>
      </c>
      <c r="K796" s="192"/>
      <c r="L796" s="43"/>
      <c r="M796" s="193" t="s">
        <v>19</v>
      </c>
      <c r="N796" s="194" t="s">
        <v>41</v>
      </c>
      <c r="O796" s="83"/>
      <c r="P796" s="195">
        <f>O796*H796</f>
        <v>0</v>
      </c>
      <c r="Q796" s="195">
        <v>0</v>
      </c>
      <c r="R796" s="195">
        <f>Q796*H796</f>
        <v>0</v>
      </c>
      <c r="S796" s="195">
        <v>0</v>
      </c>
      <c r="T796" s="196">
        <f>S796*H796</f>
        <v>0</v>
      </c>
      <c r="U796" s="37"/>
      <c r="V796" s="37"/>
      <c r="W796" s="37"/>
      <c r="X796" s="37"/>
      <c r="Y796" s="37"/>
      <c r="Z796" s="37"/>
      <c r="AA796" s="37"/>
      <c r="AB796" s="37"/>
      <c r="AC796" s="37"/>
      <c r="AD796" s="37"/>
      <c r="AE796" s="37"/>
      <c r="AR796" s="197" t="s">
        <v>127</v>
      </c>
      <c r="AT796" s="197" t="s">
        <v>123</v>
      </c>
      <c r="AU796" s="197" t="s">
        <v>70</v>
      </c>
      <c r="AY796" s="16" t="s">
        <v>128</v>
      </c>
      <c r="BE796" s="198">
        <f>IF(N796="základní",J796,0)</f>
        <v>0</v>
      </c>
      <c r="BF796" s="198">
        <f>IF(N796="snížená",J796,0)</f>
        <v>0</v>
      </c>
      <c r="BG796" s="198">
        <f>IF(N796="zákl. přenesená",J796,0)</f>
        <v>0</v>
      </c>
      <c r="BH796" s="198">
        <f>IF(N796="sníž. přenesená",J796,0)</f>
        <v>0</v>
      </c>
      <c r="BI796" s="198">
        <f>IF(N796="nulová",J796,0)</f>
        <v>0</v>
      </c>
      <c r="BJ796" s="16" t="s">
        <v>14</v>
      </c>
      <c r="BK796" s="198">
        <f>ROUND(I796*H796,2)</f>
        <v>0</v>
      </c>
      <c r="BL796" s="16" t="s">
        <v>127</v>
      </c>
      <c r="BM796" s="197" t="s">
        <v>1946</v>
      </c>
    </row>
    <row r="797" s="2" customFormat="1">
      <c r="A797" s="37"/>
      <c r="B797" s="38"/>
      <c r="C797" s="39"/>
      <c r="D797" s="199" t="s">
        <v>157</v>
      </c>
      <c r="E797" s="39"/>
      <c r="F797" s="200" t="s">
        <v>1311</v>
      </c>
      <c r="G797" s="39"/>
      <c r="H797" s="39"/>
      <c r="I797" s="201"/>
      <c r="J797" s="39"/>
      <c r="K797" s="39"/>
      <c r="L797" s="43"/>
      <c r="M797" s="202"/>
      <c r="N797" s="203"/>
      <c r="O797" s="83"/>
      <c r="P797" s="83"/>
      <c r="Q797" s="83"/>
      <c r="R797" s="83"/>
      <c r="S797" s="83"/>
      <c r="T797" s="84"/>
      <c r="U797" s="37"/>
      <c r="V797" s="37"/>
      <c r="W797" s="37"/>
      <c r="X797" s="37"/>
      <c r="Y797" s="37"/>
      <c r="Z797" s="37"/>
      <c r="AA797" s="37"/>
      <c r="AB797" s="37"/>
      <c r="AC797" s="37"/>
      <c r="AD797" s="37"/>
      <c r="AE797" s="37"/>
      <c r="AT797" s="16" t="s">
        <v>157</v>
      </c>
      <c r="AU797" s="16" t="s">
        <v>70</v>
      </c>
    </row>
    <row r="798" s="2" customFormat="1" ht="37.8" customHeight="1">
      <c r="A798" s="37"/>
      <c r="B798" s="38"/>
      <c r="C798" s="185" t="s">
        <v>1947</v>
      </c>
      <c r="D798" s="185" t="s">
        <v>123</v>
      </c>
      <c r="E798" s="186" t="s">
        <v>1948</v>
      </c>
      <c r="F798" s="187" t="s">
        <v>1949</v>
      </c>
      <c r="G798" s="188" t="s">
        <v>132</v>
      </c>
      <c r="H798" s="189">
        <v>4</v>
      </c>
      <c r="I798" s="190"/>
      <c r="J798" s="191">
        <f>ROUND(I798*H798,2)</f>
        <v>0</v>
      </c>
      <c r="K798" s="192"/>
      <c r="L798" s="43"/>
      <c r="M798" s="193" t="s">
        <v>19</v>
      </c>
      <c r="N798" s="194" t="s">
        <v>41</v>
      </c>
      <c r="O798" s="83"/>
      <c r="P798" s="195">
        <f>O798*H798</f>
        <v>0</v>
      </c>
      <c r="Q798" s="195">
        <v>0</v>
      </c>
      <c r="R798" s="195">
        <f>Q798*H798</f>
        <v>0</v>
      </c>
      <c r="S798" s="195">
        <v>0</v>
      </c>
      <c r="T798" s="196">
        <f>S798*H798</f>
        <v>0</v>
      </c>
      <c r="U798" s="37"/>
      <c r="V798" s="37"/>
      <c r="W798" s="37"/>
      <c r="X798" s="37"/>
      <c r="Y798" s="37"/>
      <c r="Z798" s="37"/>
      <c r="AA798" s="37"/>
      <c r="AB798" s="37"/>
      <c r="AC798" s="37"/>
      <c r="AD798" s="37"/>
      <c r="AE798" s="37"/>
      <c r="AR798" s="197" t="s">
        <v>127</v>
      </c>
      <c r="AT798" s="197" t="s">
        <v>123</v>
      </c>
      <c r="AU798" s="197" t="s">
        <v>70</v>
      </c>
      <c r="AY798" s="16" t="s">
        <v>128</v>
      </c>
      <c r="BE798" s="198">
        <f>IF(N798="základní",J798,0)</f>
        <v>0</v>
      </c>
      <c r="BF798" s="198">
        <f>IF(N798="snížená",J798,0)</f>
        <v>0</v>
      </c>
      <c r="BG798" s="198">
        <f>IF(N798="zákl. přenesená",J798,0)</f>
        <v>0</v>
      </c>
      <c r="BH798" s="198">
        <f>IF(N798="sníž. přenesená",J798,0)</f>
        <v>0</v>
      </c>
      <c r="BI798" s="198">
        <f>IF(N798="nulová",J798,0)</f>
        <v>0</v>
      </c>
      <c r="BJ798" s="16" t="s">
        <v>14</v>
      </c>
      <c r="BK798" s="198">
        <f>ROUND(I798*H798,2)</f>
        <v>0</v>
      </c>
      <c r="BL798" s="16" t="s">
        <v>127</v>
      </c>
      <c r="BM798" s="197" t="s">
        <v>1950</v>
      </c>
    </row>
    <row r="799" s="2" customFormat="1">
      <c r="A799" s="37"/>
      <c r="B799" s="38"/>
      <c r="C799" s="39"/>
      <c r="D799" s="199" t="s">
        <v>157</v>
      </c>
      <c r="E799" s="39"/>
      <c r="F799" s="200" t="s">
        <v>1311</v>
      </c>
      <c r="G799" s="39"/>
      <c r="H799" s="39"/>
      <c r="I799" s="201"/>
      <c r="J799" s="39"/>
      <c r="K799" s="39"/>
      <c r="L799" s="43"/>
      <c r="M799" s="202"/>
      <c r="N799" s="203"/>
      <c r="O799" s="83"/>
      <c r="P799" s="83"/>
      <c r="Q799" s="83"/>
      <c r="R799" s="83"/>
      <c r="S799" s="83"/>
      <c r="T799" s="84"/>
      <c r="U799" s="37"/>
      <c r="V799" s="37"/>
      <c r="W799" s="37"/>
      <c r="X799" s="37"/>
      <c r="Y799" s="37"/>
      <c r="Z799" s="37"/>
      <c r="AA799" s="37"/>
      <c r="AB799" s="37"/>
      <c r="AC799" s="37"/>
      <c r="AD799" s="37"/>
      <c r="AE799" s="37"/>
      <c r="AT799" s="16" t="s">
        <v>157</v>
      </c>
      <c r="AU799" s="16" t="s">
        <v>70</v>
      </c>
    </row>
    <row r="800" s="2" customFormat="1" ht="37.8" customHeight="1">
      <c r="A800" s="37"/>
      <c r="B800" s="38"/>
      <c r="C800" s="185" t="s">
        <v>1951</v>
      </c>
      <c r="D800" s="185" t="s">
        <v>123</v>
      </c>
      <c r="E800" s="186" t="s">
        <v>1952</v>
      </c>
      <c r="F800" s="187" t="s">
        <v>1953</v>
      </c>
      <c r="G800" s="188" t="s">
        <v>132</v>
      </c>
      <c r="H800" s="189">
        <v>4</v>
      </c>
      <c r="I800" s="190"/>
      <c r="J800" s="191">
        <f>ROUND(I800*H800,2)</f>
        <v>0</v>
      </c>
      <c r="K800" s="192"/>
      <c r="L800" s="43"/>
      <c r="M800" s="193" t="s">
        <v>19</v>
      </c>
      <c r="N800" s="194" t="s">
        <v>41</v>
      </c>
      <c r="O800" s="83"/>
      <c r="P800" s="195">
        <f>O800*H800</f>
        <v>0</v>
      </c>
      <c r="Q800" s="195">
        <v>0</v>
      </c>
      <c r="R800" s="195">
        <f>Q800*H800</f>
        <v>0</v>
      </c>
      <c r="S800" s="195">
        <v>0</v>
      </c>
      <c r="T800" s="196">
        <f>S800*H800</f>
        <v>0</v>
      </c>
      <c r="U800" s="37"/>
      <c r="V800" s="37"/>
      <c r="W800" s="37"/>
      <c r="X800" s="37"/>
      <c r="Y800" s="37"/>
      <c r="Z800" s="37"/>
      <c r="AA800" s="37"/>
      <c r="AB800" s="37"/>
      <c r="AC800" s="37"/>
      <c r="AD800" s="37"/>
      <c r="AE800" s="37"/>
      <c r="AR800" s="197" t="s">
        <v>127</v>
      </c>
      <c r="AT800" s="197" t="s">
        <v>123</v>
      </c>
      <c r="AU800" s="197" t="s">
        <v>70</v>
      </c>
      <c r="AY800" s="16" t="s">
        <v>128</v>
      </c>
      <c r="BE800" s="198">
        <f>IF(N800="základní",J800,0)</f>
        <v>0</v>
      </c>
      <c r="BF800" s="198">
        <f>IF(N800="snížená",J800,0)</f>
        <v>0</v>
      </c>
      <c r="BG800" s="198">
        <f>IF(N800="zákl. přenesená",J800,0)</f>
        <v>0</v>
      </c>
      <c r="BH800" s="198">
        <f>IF(N800="sníž. přenesená",J800,0)</f>
        <v>0</v>
      </c>
      <c r="BI800" s="198">
        <f>IF(N800="nulová",J800,0)</f>
        <v>0</v>
      </c>
      <c r="BJ800" s="16" t="s">
        <v>14</v>
      </c>
      <c r="BK800" s="198">
        <f>ROUND(I800*H800,2)</f>
        <v>0</v>
      </c>
      <c r="BL800" s="16" t="s">
        <v>127</v>
      </c>
      <c r="BM800" s="197" t="s">
        <v>1954</v>
      </c>
    </row>
    <row r="801" s="2" customFormat="1">
      <c r="A801" s="37"/>
      <c r="B801" s="38"/>
      <c r="C801" s="39"/>
      <c r="D801" s="199" t="s">
        <v>157</v>
      </c>
      <c r="E801" s="39"/>
      <c r="F801" s="200" t="s">
        <v>1311</v>
      </c>
      <c r="G801" s="39"/>
      <c r="H801" s="39"/>
      <c r="I801" s="201"/>
      <c r="J801" s="39"/>
      <c r="K801" s="39"/>
      <c r="L801" s="43"/>
      <c r="M801" s="202"/>
      <c r="N801" s="203"/>
      <c r="O801" s="83"/>
      <c r="P801" s="83"/>
      <c r="Q801" s="83"/>
      <c r="R801" s="83"/>
      <c r="S801" s="83"/>
      <c r="T801" s="84"/>
      <c r="U801" s="37"/>
      <c r="V801" s="37"/>
      <c r="W801" s="37"/>
      <c r="X801" s="37"/>
      <c r="Y801" s="37"/>
      <c r="Z801" s="37"/>
      <c r="AA801" s="37"/>
      <c r="AB801" s="37"/>
      <c r="AC801" s="37"/>
      <c r="AD801" s="37"/>
      <c r="AE801" s="37"/>
      <c r="AT801" s="16" t="s">
        <v>157</v>
      </c>
      <c r="AU801" s="16" t="s">
        <v>70</v>
      </c>
    </row>
    <row r="802" s="2" customFormat="1" ht="24.15" customHeight="1">
      <c r="A802" s="37"/>
      <c r="B802" s="38"/>
      <c r="C802" s="185" t="s">
        <v>1955</v>
      </c>
      <c r="D802" s="185" t="s">
        <v>123</v>
      </c>
      <c r="E802" s="186" t="s">
        <v>1956</v>
      </c>
      <c r="F802" s="187" t="s">
        <v>1957</v>
      </c>
      <c r="G802" s="188" t="s">
        <v>132</v>
      </c>
      <c r="H802" s="189">
        <v>6</v>
      </c>
      <c r="I802" s="190"/>
      <c r="J802" s="191">
        <f>ROUND(I802*H802,2)</f>
        <v>0</v>
      </c>
      <c r="K802" s="192"/>
      <c r="L802" s="43"/>
      <c r="M802" s="193" t="s">
        <v>19</v>
      </c>
      <c r="N802" s="194" t="s">
        <v>41</v>
      </c>
      <c r="O802" s="83"/>
      <c r="P802" s="195">
        <f>O802*H802</f>
        <v>0</v>
      </c>
      <c r="Q802" s="195">
        <v>0</v>
      </c>
      <c r="R802" s="195">
        <f>Q802*H802</f>
        <v>0</v>
      </c>
      <c r="S802" s="195">
        <v>0</v>
      </c>
      <c r="T802" s="196">
        <f>S802*H802</f>
        <v>0</v>
      </c>
      <c r="U802" s="37"/>
      <c r="V802" s="37"/>
      <c r="W802" s="37"/>
      <c r="X802" s="37"/>
      <c r="Y802" s="37"/>
      <c r="Z802" s="37"/>
      <c r="AA802" s="37"/>
      <c r="AB802" s="37"/>
      <c r="AC802" s="37"/>
      <c r="AD802" s="37"/>
      <c r="AE802" s="37"/>
      <c r="AR802" s="197" t="s">
        <v>127</v>
      </c>
      <c r="AT802" s="197" t="s">
        <v>123</v>
      </c>
      <c r="AU802" s="197" t="s">
        <v>70</v>
      </c>
      <c r="AY802" s="16" t="s">
        <v>128</v>
      </c>
      <c r="BE802" s="198">
        <f>IF(N802="základní",J802,0)</f>
        <v>0</v>
      </c>
      <c r="BF802" s="198">
        <f>IF(N802="snížená",J802,0)</f>
        <v>0</v>
      </c>
      <c r="BG802" s="198">
        <f>IF(N802="zákl. přenesená",J802,0)</f>
        <v>0</v>
      </c>
      <c r="BH802" s="198">
        <f>IF(N802="sníž. přenesená",J802,0)</f>
        <v>0</v>
      </c>
      <c r="BI802" s="198">
        <f>IF(N802="nulová",J802,0)</f>
        <v>0</v>
      </c>
      <c r="BJ802" s="16" t="s">
        <v>14</v>
      </c>
      <c r="BK802" s="198">
        <f>ROUND(I802*H802,2)</f>
        <v>0</v>
      </c>
      <c r="BL802" s="16" t="s">
        <v>127</v>
      </c>
      <c r="BM802" s="197" t="s">
        <v>1958</v>
      </c>
    </row>
    <row r="803" s="2" customFormat="1">
      <c r="A803" s="37"/>
      <c r="B803" s="38"/>
      <c r="C803" s="39"/>
      <c r="D803" s="199" t="s">
        <v>157</v>
      </c>
      <c r="E803" s="39"/>
      <c r="F803" s="200" t="s">
        <v>1311</v>
      </c>
      <c r="G803" s="39"/>
      <c r="H803" s="39"/>
      <c r="I803" s="201"/>
      <c r="J803" s="39"/>
      <c r="K803" s="39"/>
      <c r="L803" s="43"/>
      <c r="M803" s="202"/>
      <c r="N803" s="203"/>
      <c r="O803" s="83"/>
      <c r="P803" s="83"/>
      <c r="Q803" s="83"/>
      <c r="R803" s="83"/>
      <c r="S803" s="83"/>
      <c r="T803" s="84"/>
      <c r="U803" s="37"/>
      <c r="V803" s="37"/>
      <c r="W803" s="37"/>
      <c r="X803" s="37"/>
      <c r="Y803" s="37"/>
      <c r="Z803" s="37"/>
      <c r="AA803" s="37"/>
      <c r="AB803" s="37"/>
      <c r="AC803" s="37"/>
      <c r="AD803" s="37"/>
      <c r="AE803" s="37"/>
      <c r="AT803" s="16" t="s">
        <v>157</v>
      </c>
      <c r="AU803" s="16" t="s">
        <v>70</v>
      </c>
    </row>
    <row r="804" s="2" customFormat="1" ht="24.15" customHeight="1">
      <c r="A804" s="37"/>
      <c r="B804" s="38"/>
      <c r="C804" s="185" t="s">
        <v>1959</v>
      </c>
      <c r="D804" s="185" t="s">
        <v>123</v>
      </c>
      <c r="E804" s="186" t="s">
        <v>1960</v>
      </c>
      <c r="F804" s="187" t="s">
        <v>1961</v>
      </c>
      <c r="G804" s="188" t="s">
        <v>132</v>
      </c>
      <c r="H804" s="189">
        <v>6</v>
      </c>
      <c r="I804" s="190"/>
      <c r="J804" s="191">
        <f>ROUND(I804*H804,2)</f>
        <v>0</v>
      </c>
      <c r="K804" s="192"/>
      <c r="L804" s="43"/>
      <c r="M804" s="193" t="s">
        <v>19</v>
      </c>
      <c r="N804" s="194" t="s">
        <v>41</v>
      </c>
      <c r="O804" s="83"/>
      <c r="P804" s="195">
        <f>O804*H804</f>
        <v>0</v>
      </c>
      <c r="Q804" s="195">
        <v>0</v>
      </c>
      <c r="R804" s="195">
        <f>Q804*H804</f>
        <v>0</v>
      </c>
      <c r="S804" s="195">
        <v>0</v>
      </c>
      <c r="T804" s="196">
        <f>S804*H804</f>
        <v>0</v>
      </c>
      <c r="U804" s="37"/>
      <c r="V804" s="37"/>
      <c r="W804" s="37"/>
      <c r="X804" s="37"/>
      <c r="Y804" s="37"/>
      <c r="Z804" s="37"/>
      <c r="AA804" s="37"/>
      <c r="AB804" s="37"/>
      <c r="AC804" s="37"/>
      <c r="AD804" s="37"/>
      <c r="AE804" s="37"/>
      <c r="AR804" s="197" t="s">
        <v>127</v>
      </c>
      <c r="AT804" s="197" t="s">
        <v>123</v>
      </c>
      <c r="AU804" s="197" t="s">
        <v>70</v>
      </c>
      <c r="AY804" s="16" t="s">
        <v>128</v>
      </c>
      <c r="BE804" s="198">
        <f>IF(N804="základní",J804,0)</f>
        <v>0</v>
      </c>
      <c r="BF804" s="198">
        <f>IF(N804="snížená",J804,0)</f>
        <v>0</v>
      </c>
      <c r="BG804" s="198">
        <f>IF(N804="zákl. přenesená",J804,0)</f>
        <v>0</v>
      </c>
      <c r="BH804" s="198">
        <f>IF(N804="sníž. přenesená",J804,0)</f>
        <v>0</v>
      </c>
      <c r="BI804" s="198">
        <f>IF(N804="nulová",J804,0)</f>
        <v>0</v>
      </c>
      <c r="BJ804" s="16" t="s">
        <v>14</v>
      </c>
      <c r="BK804" s="198">
        <f>ROUND(I804*H804,2)</f>
        <v>0</v>
      </c>
      <c r="BL804" s="16" t="s">
        <v>127</v>
      </c>
      <c r="BM804" s="197" t="s">
        <v>1962</v>
      </c>
    </row>
    <row r="805" s="2" customFormat="1">
      <c r="A805" s="37"/>
      <c r="B805" s="38"/>
      <c r="C805" s="39"/>
      <c r="D805" s="199" t="s">
        <v>157</v>
      </c>
      <c r="E805" s="39"/>
      <c r="F805" s="200" t="s">
        <v>1311</v>
      </c>
      <c r="G805" s="39"/>
      <c r="H805" s="39"/>
      <c r="I805" s="201"/>
      <c r="J805" s="39"/>
      <c r="K805" s="39"/>
      <c r="L805" s="43"/>
      <c r="M805" s="202"/>
      <c r="N805" s="203"/>
      <c r="O805" s="83"/>
      <c r="P805" s="83"/>
      <c r="Q805" s="83"/>
      <c r="R805" s="83"/>
      <c r="S805" s="83"/>
      <c r="T805" s="84"/>
      <c r="U805" s="37"/>
      <c r="V805" s="37"/>
      <c r="W805" s="37"/>
      <c r="X805" s="37"/>
      <c r="Y805" s="37"/>
      <c r="Z805" s="37"/>
      <c r="AA805" s="37"/>
      <c r="AB805" s="37"/>
      <c r="AC805" s="37"/>
      <c r="AD805" s="37"/>
      <c r="AE805" s="37"/>
      <c r="AT805" s="16" t="s">
        <v>157</v>
      </c>
      <c r="AU805" s="16" t="s">
        <v>70</v>
      </c>
    </row>
    <row r="806" s="2" customFormat="1" ht="24.15" customHeight="1">
      <c r="A806" s="37"/>
      <c r="B806" s="38"/>
      <c r="C806" s="185" t="s">
        <v>1963</v>
      </c>
      <c r="D806" s="185" t="s">
        <v>123</v>
      </c>
      <c r="E806" s="186" t="s">
        <v>1964</v>
      </c>
      <c r="F806" s="187" t="s">
        <v>1965</v>
      </c>
      <c r="G806" s="188" t="s">
        <v>132</v>
      </c>
      <c r="H806" s="189">
        <v>6</v>
      </c>
      <c r="I806" s="190"/>
      <c r="J806" s="191">
        <f>ROUND(I806*H806,2)</f>
        <v>0</v>
      </c>
      <c r="K806" s="192"/>
      <c r="L806" s="43"/>
      <c r="M806" s="193" t="s">
        <v>19</v>
      </c>
      <c r="N806" s="194" t="s">
        <v>41</v>
      </c>
      <c r="O806" s="83"/>
      <c r="P806" s="195">
        <f>O806*H806</f>
        <v>0</v>
      </c>
      <c r="Q806" s="195">
        <v>0</v>
      </c>
      <c r="R806" s="195">
        <f>Q806*H806</f>
        <v>0</v>
      </c>
      <c r="S806" s="195">
        <v>0</v>
      </c>
      <c r="T806" s="196">
        <f>S806*H806</f>
        <v>0</v>
      </c>
      <c r="U806" s="37"/>
      <c r="V806" s="37"/>
      <c r="W806" s="37"/>
      <c r="X806" s="37"/>
      <c r="Y806" s="37"/>
      <c r="Z806" s="37"/>
      <c r="AA806" s="37"/>
      <c r="AB806" s="37"/>
      <c r="AC806" s="37"/>
      <c r="AD806" s="37"/>
      <c r="AE806" s="37"/>
      <c r="AR806" s="197" t="s">
        <v>127</v>
      </c>
      <c r="AT806" s="197" t="s">
        <v>123</v>
      </c>
      <c r="AU806" s="197" t="s">
        <v>70</v>
      </c>
      <c r="AY806" s="16" t="s">
        <v>128</v>
      </c>
      <c r="BE806" s="198">
        <f>IF(N806="základní",J806,0)</f>
        <v>0</v>
      </c>
      <c r="BF806" s="198">
        <f>IF(N806="snížená",J806,0)</f>
        <v>0</v>
      </c>
      <c r="BG806" s="198">
        <f>IF(N806="zákl. přenesená",J806,0)</f>
        <v>0</v>
      </c>
      <c r="BH806" s="198">
        <f>IF(N806="sníž. přenesená",J806,0)</f>
        <v>0</v>
      </c>
      <c r="BI806" s="198">
        <f>IF(N806="nulová",J806,0)</f>
        <v>0</v>
      </c>
      <c r="BJ806" s="16" t="s">
        <v>14</v>
      </c>
      <c r="BK806" s="198">
        <f>ROUND(I806*H806,2)</f>
        <v>0</v>
      </c>
      <c r="BL806" s="16" t="s">
        <v>127</v>
      </c>
      <c r="BM806" s="197" t="s">
        <v>1966</v>
      </c>
    </row>
    <row r="807" s="2" customFormat="1">
      <c r="A807" s="37"/>
      <c r="B807" s="38"/>
      <c r="C807" s="39"/>
      <c r="D807" s="199" t="s">
        <v>157</v>
      </c>
      <c r="E807" s="39"/>
      <c r="F807" s="200" t="s">
        <v>1311</v>
      </c>
      <c r="G807" s="39"/>
      <c r="H807" s="39"/>
      <c r="I807" s="201"/>
      <c r="J807" s="39"/>
      <c r="K807" s="39"/>
      <c r="L807" s="43"/>
      <c r="M807" s="202"/>
      <c r="N807" s="203"/>
      <c r="O807" s="83"/>
      <c r="P807" s="83"/>
      <c r="Q807" s="83"/>
      <c r="R807" s="83"/>
      <c r="S807" s="83"/>
      <c r="T807" s="84"/>
      <c r="U807" s="37"/>
      <c r="V807" s="37"/>
      <c r="W807" s="37"/>
      <c r="X807" s="37"/>
      <c r="Y807" s="37"/>
      <c r="Z807" s="37"/>
      <c r="AA807" s="37"/>
      <c r="AB807" s="37"/>
      <c r="AC807" s="37"/>
      <c r="AD807" s="37"/>
      <c r="AE807" s="37"/>
      <c r="AT807" s="16" t="s">
        <v>157</v>
      </c>
      <c r="AU807" s="16" t="s">
        <v>70</v>
      </c>
    </row>
    <row r="808" s="2" customFormat="1" ht="24.15" customHeight="1">
      <c r="A808" s="37"/>
      <c r="B808" s="38"/>
      <c r="C808" s="185" t="s">
        <v>1967</v>
      </c>
      <c r="D808" s="185" t="s">
        <v>123</v>
      </c>
      <c r="E808" s="186" t="s">
        <v>1968</v>
      </c>
      <c r="F808" s="187" t="s">
        <v>1969</v>
      </c>
      <c r="G808" s="188" t="s">
        <v>132</v>
      </c>
      <c r="H808" s="189">
        <v>6</v>
      </c>
      <c r="I808" s="190"/>
      <c r="J808" s="191">
        <f>ROUND(I808*H808,2)</f>
        <v>0</v>
      </c>
      <c r="K808" s="192"/>
      <c r="L808" s="43"/>
      <c r="M808" s="193" t="s">
        <v>19</v>
      </c>
      <c r="N808" s="194" t="s">
        <v>41</v>
      </c>
      <c r="O808" s="83"/>
      <c r="P808" s="195">
        <f>O808*H808</f>
        <v>0</v>
      </c>
      <c r="Q808" s="195">
        <v>0</v>
      </c>
      <c r="R808" s="195">
        <f>Q808*H808</f>
        <v>0</v>
      </c>
      <c r="S808" s="195">
        <v>0</v>
      </c>
      <c r="T808" s="196">
        <f>S808*H808</f>
        <v>0</v>
      </c>
      <c r="U808" s="37"/>
      <c r="V808" s="37"/>
      <c r="W808" s="37"/>
      <c r="X808" s="37"/>
      <c r="Y808" s="37"/>
      <c r="Z808" s="37"/>
      <c r="AA808" s="37"/>
      <c r="AB808" s="37"/>
      <c r="AC808" s="37"/>
      <c r="AD808" s="37"/>
      <c r="AE808" s="37"/>
      <c r="AR808" s="197" t="s">
        <v>127</v>
      </c>
      <c r="AT808" s="197" t="s">
        <v>123</v>
      </c>
      <c r="AU808" s="197" t="s">
        <v>70</v>
      </c>
      <c r="AY808" s="16" t="s">
        <v>128</v>
      </c>
      <c r="BE808" s="198">
        <f>IF(N808="základní",J808,0)</f>
        <v>0</v>
      </c>
      <c r="BF808" s="198">
        <f>IF(N808="snížená",J808,0)</f>
        <v>0</v>
      </c>
      <c r="BG808" s="198">
        <f>IF(N808="zákl. přenesená",J808,0)</f>
        <v>0</v>
      </c>
      <c r="BH808" s="198">
        <f>IF(N808="sníž. přenesená",J808,0)</f>
        <v>0</v>
      </c>
      <c r="BI808" s="198">
        <f>IF(N808="nulová",J808,0)</f>
        <v>0</v>
      </c>
      <c r="BJ808" s="16" t="s">
        <v>14</v>
      </c>
      <c r="BK808" s="198">
        <f>ROUND(I808*H808,2)</f>
        <v>0</v>
      </c>
      <c r="BL808" s="16" t="s">
        <v>127</v>
      </c>
      <c r="BM808" s="197" t="s">
        <v>1970</v>
      </c>
    </row>
    <row r="809" s="2" customFormat="1">
      <c r="A809" s="37"/>
      <c r="B809" s="38"/>
      <c r="C809" s="39"/>
      <c r="D809" s="199" t="s">
        <v>157</v>
      </c>
      <c r="E809" s="39"/>
      <c r="F809" s="200" t="s">
        <v>1311</v>
      </c>
      <c r="G809" s="39"/>
      <c r="H809" s="39"/>
      <c r="I809" s="201"/>
      <c r="J809" s="39"/>
      <c r="K809" s="39"/>
      <c r="L809" s="43"/>
      <c r="M809" s="202"/>
      <c r="N809" s="203"/>
      <c r="O809" s="83"/>
      <c r="P809" s="83"/>
      <c r="Q809" s="83"/>
      <c r="R809" s="83"/>
      <c r="S809" s="83"/>
      <c r="T809" s="84"/>
      <c r="U809" s="37"/>
      <c r="V809" s="37"/>
      <c r="W809" s="37"/>
      <c r="X809" s="37"/>
      <c r="Y809" s="37"/>
      <c r="Z809" s="37"/>
      <c r="AA809" s="37"/>
      <c r="AB809" s="37"/>
      <c r="AC809" s="37"/>
      <c r="AD809" s="37"/>
      <c r="AE809" s="37"/>
      <c r="AT809" s="16" t="s">
        <v>157</v>
      </c>
      <c r="AU809" s="16" t="s">
        <v>70</v>
      </c>
    </row>
    <row r="810" s="2" customFormat="1" ht="24.15" customHeight="1">
      <c r="A810" s="37"/>
      <c r="B810" s="38"/>
      <c r="C810" s="185" t="s">
        <v>1971</v>
      </c>
      <c r="D810" s="185" t="s">
        <v>123</v>
      </c>
      <c r="E810" s="186" t="s">
        <v>1972</v>
      </c>
      <c r="F810" s="187" t="s">
        <v>1973</v>
      </c>
      <c r="G810" s="188" t="s">
        <v>132</v>
      </c>
      <c r="H810" s="189">
        <v>6</v>
      </c>
      <c r="I810" s="190"/>
      <c r="J810" s="191">
        <f>ROUND(I810*H810,2)</f>
        <v>0</v>
      </c>
      <c r="K810" s="192"/>
      <c r="L810" s="43"/>
      <c r="M810" s="193" t="s">
        <v>19</v>
      </c>
      <c r="N810" s="194" t="s">
        <v>41</v>
      </c>
      <c r="O810" s="83"/>
      <c r="P810" s="195">
        <f>O810*H810</f>
        <v>0</v>
      </c>
      <c r="Q810" s="195">
        <v>0</v>
      </c>
      <c r="R810" s="195">
        <f>Q810*H810</f>
        <v>0</v>
      </c>
      <c r="S810" s="195">
        <v>0</v>
      </c>
      <c r="T810" s="196">
        <f>S810*H810</f>
        <v>0</v>
      </c>
      <c r="U810" s="37"/>
      <c r="V810" s="37"/>
      <c r="W810" s="37"/>
      <c r="X810" s="37"/>
      <c r="Y810" s="37"/>
      <c r="Z810" s="37"/>
      <c r="AA810" s="37"/>
      <c r="AB810" s="37"/>
      <c r="AC810" s="37"/>
      <c r="AD810" s="37"/>
      <c r="AE810" s="37"/>
      <c r="AR810" s="197" t="s">
        <v>127</v>
      </c>
      <c r="AT810" s="197" t="s">
        <v>123</v>
      </c>
      <c r="AU810" s="197" t="s">
        <v>70</v>
      </c>
      <c r="AY810" s="16" t="s">
        <v>128</v>
      </c>
      <c r="BE810" s="198">
        <f>IF(N810="základní",J810,0)</f>
        <v>0</v>
      </c>
      <c r="BF810" s="198">
        <f>IF(N810="snížená",J810,0)</f>
        <v>0</v>
      </c>
      <c r="BG810" s="198">
        <f>IF(N810="zákl. přenesená",J810,0)</f>
        <v>0</v>
      </c>
      <c r="BH810" s="198">
        <f>IF(N810="sníž. přenesená",J810,0)</f>
        <v>0</v>
      </c>
      <c r="BI810" s="198">
        <f>IF(N810="nulová",J810,0)</f>
        <v>0</v>
      </c>
      <c r="BJ810" s="16" t="s">
        <v>14</v>
      </c>
      <c r="BK810" s="198">
        <f>ROUND(I810*H810,2)</f>
        <v>0</v>
      </c>
      <c r="BL810" s="16" t="s">
        <v>127</v>
      </c>
      <c r="BM810" s="197" t="s">
        <v>1974</v>
      </c>
    </row>
    <row r="811" s="2" customFormat="1">
      <c r="A811" s="37"/>
      <c r="B811" s="38"/>
      <c r="C811" s="39"/>
      <c r="D811" s="199" t="s">
        <v>157</v>
      </c>
      <c r="E811" s="39"/>
      <c r="F811" s="200" t="s">
        <v>1311</v>
      </c>
      <c r="G811" s="39"/>
      <c r="H811" s="39"/>
      <c r="I811" s="201"/>
      <c r="J811" s="39"/>
      <c r="K811" s="39"/>
      <c r="L811" s="43"/>
      <c r="M811" s="202"/>
      <c r="N811" s="203"/>
      <c r="O811" s="83"/>
      <c r="P811" s="83"/>
      <c r="Q811" s="83"/>
      <c r="R811" s="83"/>
      <c r="S811" s="83"/>
      <c r="T811" s="84"/>
      <c r="U811" s="37"/>
      <c r="V811" s="37"/>
      <c r="W811" s="37"/>
      <c r="X811" s="37"/>
      <c r="Y811" s="37"/>
      <c r="Z811" s="37"/>
      <c r="AA811" s="37"/>
      <c r="AB811" s="37"/>
      <c r="AC811" s="37"/>
      <c r="AD811" s="37"/>
      <c r="AE811" s="37"/>
      <c r="AT811" s="16" t="s">
        <v>157</v>
      </c>
      <c r="AU811" s="16" t="s">
        <v>70</v>
      </c>
    </row>
    <row r="812" s="2" customFormat="1" ht="37.8" customHeight="1">
      <c r="A812" s="37"/>
      <c r="B812" s="38"/>
      <c r="C812" s="185" t="s">
        <v>1975</v>
      </c>
      <c r="D812" s="185" t="s">
        <v>123</v>
      </c>
      <c r="E812" s="186" t="s">
        <v>1976</v>
      </c>
      <c r="F812" s="187" t="s">
        <v>1977</v>
      </c>
      <c r="G812" s="188" t="s">
        <v>132</v>
      </c>
      <c r="H812" s="189">
        <v>6</v>
      </c>
      <c r="I812" s="190"/>
      <c r="J812" s="191">
        <f>ROUND(I812*H812,2)</f>
        <v>0</v>
      </c>
      <c r="K812" s="192"/>
      <c r="L812" s="43"/>
      <c r="M812" s="193" t="s">
        <v>19</v>
      </c>
      <c r="N812" s="194" t="s">
        <v>41</v>
      </c>
      <c r="O812" s="83"/>
      <c r="P812" s="195">
        <f>O812*H812</f>
        <v>0</v>
      </c>
      <c r="Q812" s="195">
        <v>0</v>
      </c>
      <c r="R812" s="195">
        <f>Q812*H812</f>
        <v>0</v>
      </c>
      <c r="S812" s="195">
        <v>0</v>
      </c>
      <c r="T812" s="196">
        <f>S812*H812</f>
        <v>0</v>
      </c>
      <c r="U812" s="37"/>
      <c r="V812" s="37"/>
      <c r="W812" s="37"/>
      <c r="X812" s="37"/>
      <c r="Y812" s="37"/>
      <c r="Z812" s="37"/>
      <c r="AA812" s="37"/>
      <c r="AB812" s="37"/>
      <c r="AC812" s="37"/>
      <c r="AD812" s="37"/>
      <c r="AE812" s="37"/>
      <c r="AR812" s="197" t="s">
        <v>127</v>
      </c>
      <c r="AT812" s="197" t="s">
        <v>123</v>
      </c>
      <c r="AU812" s="197" t="s">
        <v>70</v>
      </c>
      <c r="AY812" s="16" t="s">
        <v>128</v>
      </c>
      <c r="BE812" s="198">
        <f>IF(N812="základní",J812,0)</f>
        <v>0</v>
      </c>
      <c r="BF812" s="198">
        <f>IF(N812="snížená",J812,0)</f>
        <v>0</v>
      </c>
      <c r="BG812" s="198">
        <f>IF(N812="zákl. přenesená",J812,0)</f>
        <v>0</v>
      </c>
      <c r="BH812" s="198">
        <f>IF(N812="sníž. přenesená",J812,0)</f>
        <v>0</v>
      </c>
      <c r="BI812" s="198">
        <f>IF(N812="nulová",J812,0)</f>
        <v>0</v>
      </c>
      <c r="BJ812" s="16" t="s">
        <v>14</v>
      </c>
      <c r="BK812" s="198">
        <f>ROUND(I812*H812,2)</f>
        <v>0</v>
      </c>
      <c r="BL812" s="16" t="s">
        <v>127</v>
      </c>
      <c r="BM812" s="197" t="s">
        <v>1978</v>
      </c>
    </row>
    <row r="813" s="2" customFormat="1">
      <c r="A813" s="37"/>
      <c r="B813" s="38"/>
      <c r="C813" s="39"/>
      <c r="D813" s="199" t="s">
        <v>157</v>
      </c>
      <c r="E813" s="39"/>
      <c r="F813" s="200" t="s">
        <v>1311</v>
      </c>
      <c r="G813" s="39"/>
      <c r="H813" s="39"/>
      <c r="I813" s="201"/>
      <c r="J813" s="39"/>
      <c r="K813" s="39"/>
      <c r="L813" s="43"/>
      <c r="M813" s="202"/>
      <c r="N813" s="203"/>
      <c r="O813" s="83"/>
      <c r="P813" s="83"/>
      <c r="Q813" s="83"/>
      <c r="R813" s="83"/>
      <c r="S813" s="83"/>
      <c r="T813" s="84"/>
      <c r="U813" s="37"/>
      <c r="V813" s="37"/>
      <c r="W813" s="37"/>
      <c r="X813" s="37"/>
      <c r="Y813" s="37"/>
      <c r="Z813" s="37"/>
      <c r="AA813" s="37"/>
      <c r="AB813" s="37"/>
      <c r="AC813" s="37"/>
      <c r="AD813" s="37"/>
      <c r="AE813" s="37"/>
      <c r="AT813" s="16" t="s">
        <v>157</v>
      </c>
      <c r="AU813" s="16" t="s">
        <v>70</v>
      </c>
    </row>
    <row r="814" s="2" customFormat="1" ht="37.8" customHeight="1">
      <c r="A814" s="37"/>
      <c r="B814" s="38"/>
      <c r="C814" s="185" t="s">
        <v>1979</v>
      </c>
      <c r="D814" s="185" t="s">
        <v>123</v>
      </c>
      <c r="E814" s="186" t="s">
        <v>1980</v>
      </c>
      <c r="F814" s="187" t="s">
        <v>1981</v>
      </c>
      <c r="G814" s="188" t="s">
        <v>132</v>
      </c>
      <c r="H814" s="189">
        <v>6</v>
      </c>
      <c r="I814" s="190"/>
      <c r="J814" s="191">
        <f>ROUND(I814*H814,2)</f>
        <v>0</v>
      </c>
      <c r="K814" s="192"/>
      <c r="L814" s="43"/>
      <c r="M814" s="193" t="s">
        <v>19</v>
      </c>
      <c r="N814" s="194" t="s">
        <v>41</v>
      </c>
      <c r="O814" s="83"/>
      <c r="P814" s="195">
        <f>O814*H814</f>
        <v>0</v>
      </c>
      <c r="Q814" s="195">
        <v>0</v>
      </c>
      <c r="R814" s="195">
        <f>Q814*H814</f>
        <v>0</v>
      </c>
      <c r="S814" s="195">
        <v>0</v>
      </c>
      <c r="T814" s="196">
        <f>S814*H814</f>
        <v>0</v>
      </c>
      <c r="U814" s="37"/>
      <c r="V814" s="37"/>
      <c r="W814" s="37"/>
      <c r="X814" s="37"/>
      <c r="Y814" s="37"/>
      <c r="Z814" s="37"/>
      <c r="AA814" s="37"/>
      <c r="AB814" s="37"/>
      <c r="AC814" s="37"/>
      <c r="AD814" s="37"/>
      <c r="AE814" s="37"/>
      <c r="AR814" s="197" t="s">
        <v>127</v>
      </c>
      <c r="AT814" s="197" t="s">
        <v>123</v>
      </c>
      <c r="AU814" s="197" t="s">
        <v>70</v>
      </c>
      <c r="AY814" s="16" t="s">
        <v>128</v>
      </c>
      <c r="BE814" s="198">
        <f>IF(N814="základní",J814,0)</f>
        <v>0</v>
      </c>
      <c r="BF814" s="198">
        <f>IF(N814="snížená",J814,0)</f>
        <v>0</v>
      </c>
      <c r="BG814" s="198">
        <f>IF(N814="zákl. přenesená",J814,0)</f>
        <v>0</v>
      </c>
      <c r="BH814" s="198">
        <f>IF(N814="sníž. přenesená",J814,0)</f>
        <v>0</v>
      </c>
      <c r="BI814" s="198">
        <f>IF(N814="nulová",J814,0)</f>
        <v>0</v>
      </c>
      <c r="BJ814" s="16" t="s">
        <v>14</v>
      </c>
      <c r="BK814" s="198">
        <f>ROUND(I814*H814,2)</f>
        <v>0</v>
      </c>
      <c r="BL814" s="16" t="s">
        <v>127</v>
      </c>
      <c r="BM814" s="197" t="s">
        <v>1982</v>
      </c>
    </row>
    <row r="815" s="2" customFormat="1">
      <c r="A815" s="37"/>
      <c r="B815" s="38"/>
      <c r="C815" s="39"/>
      <c r="D815" s="199" t="s">
        <v>157</v>
      </c>
      <c r="E815" s="39"/>
      <c r="F815" s="200" t="s">
        <v>1311</v>
      </c>
      <c r="G815" s="39"/>
      <c r="H815" s="39"/>
      <c r="I815" s="201"/>
      <c r="J815" s="39"/>
      <c r="K815" s="39"/>
      <c r="L815" s="43"/>
      <c r="M815" s="202"/>
      <c r="N815" s="203"/>
      <c r="O815" s="83"/>
      <c r="P815" s="83"/>
      <c r="Q815" s="83"/>
      <c r="R815" s="83"/>
      <c r="S815" s="83"/>
      <c r="T815" s="84"/>
      <c r="U815" s="37"/>
      <c r="V815" s="37"/>
      <c r="W815" s="37"/>
      <c r="X815" s="37"/>
      <c r="Y815" s="37"/>
      <c r="Z815" s="37"/>
      <c r="AA815" s="37"/>
      <c r="AB815" s="37"/>
      <c r="AC815" s="37"/>
      <c r="AD815" s="37"/>
      <c r="AE815" s="37"/>
      <c r="AT815" s="16" t="s">
        <v>157</v>
      </c>
      <c r="AU815" s="16" t="s">
        <v>70</v>
      </c>
    </row>
    <row r="816" s="2" customFormat="1" ht="37.8" customHeight="1">
      <c r="A816" s="37"/>
      <c r="B816" s="38"/>
      <c r="C816" s="185" t="s">
        <v>1983</v>
      </c>
      <c r="D816" s="185" t="s">
        <v>123</v>
      </c>
      <c r="E816" s="186" t="s">
        <v>1984</v>
      </c>
      <c r="F816" s="187" t="s">
        <v>1985</v>
      </c>
      <c r="G816" s="188" t="s">
        <v>132</v>
      </c>
      <c r="H816" s="189">
        <v>6</v>
      </c>
      <c r="I816" s="190"/>
      <c r="J816" s="191">
        <f>ROUND(I816*H816,2)</f>
        <v>0</v>
      </c>
      <c r="K816" s="192"/>
      <c r="L816" s="43"/>
      <c r="M816" s="193" t="s">
        <v>19</v>
      </c>
      <c r="N816" s="194" t="s">
        <v>41</v>
      </c>
      <c r="O816" s="83"/>
      <c r="P816" s="195">
        <f>O816*H816</f>
        <v>0</v>
      </c>
      <c r="Q816" s="195">
        <v>0</v>
      </c>
      <c r="R816" s="195">
        <f>Q816*H816</f>
        <v>0</v>
      </c>
      <c r="S816" s="195">
        <v>0</v>
      </c>
      <c r="T816" s="196">
        <f>S816*H816</f>
        <v>0</v>
      </c>
      <c r="U816" s="37"/>
      <c r="V816" s="37"/>
      <c r="W816" s="37"/>
      <c r="X816" s="37"/>
      <c r="Y816" s="37"/>
      <c r="Z816" s="37"/>
      <c r="AA816" s="37"/>
      <c r="AB816" s="37"/>
      <c r="AC816" s="37"/>
      <c r="AD816" s="37"/>
      <c r="AE816" s="37"/>
      <c r="AR816" s="197" t="s">
        <v>127</v>
      </c>
      <c r="AT816" s="197" t="s">
        <v>123</v>
      </c>
      <c r="AU816" s="197" t="s">
        <v>70</v>
      </c>
      <c r="AY816" s="16" t="s">
        <v>128</v>
      </c>
      <c r="BE816" s="198">
        <f>IF(N816="základní",J816,0)</f>
        <v>0</v>
      </c>
      <c r="BF816" s="198">
        <f>IF(N816="snížená",J816,0)</f>
        <v>0</v>
      </c>
      <c r="BG816" s="198">
        <f>IF(N816="zákl. přenesená",J816,0)</f>
        <v>0</v>
      </c>
      <c r="BH816" s="198">
        <f>IF(N816="sníž. přenesená",J816,0)</f>
        <v>0</v>
      </c>
      <c r="BI816" s="198">
        <f>IF(N816="nulová",J816,0)</f>
        <v>0</v>
      </c>
      <c r="BJ816" s="16" t="s">
        <v>14</v>
      </c>
      <c r="BK816" s="198">
        <f>ROUND(I816*H816,2)</f>
        <v>0</v>
      </c>
      <c r="BL816" s="16" t="s">
        <v>127</v>
      </c>
      <c r="BM816" s="197" t="s">
        <v>1986</v>
      </c>
    </row>
    <row r="817" s="2" customFormat="1">
      <c r="A817" s="37"/>
      <c r="B817" s="38"/>
      <c r="C817" s="39"/>
      <c r="D817" s="199" t="s">
        <v>157</v>
      </c>
      <c r="E817" s="39"/>
      <c r="F817" s="200" t="s">
        <v>1311</v>
      </c>
      <c r="G817" s="39"/>
      <c r="H817" s="39"/>
      <c r="I817" s="201"/>
      <c r="J817" s="39"/>
      <c r="K817" s="39"/>
      <c r="L817" s="43"/>
      <c r="M817" s="202"/>
      <c r="N817" s="203"/>
      <c r="O817" s="83"/>
      <c r="P817" s="83"/>
      <c r="Q817" s="83"/>
      <c r="R817" s="83"/>
      <c r="S817" s="83"/>
      <c r="T817" s="84"/>
      <c r="U817" s="37"/>
      <c r="V817" s="37"/>
      <c r="W817" s="37"/>
      <c r="X817" s="37"/>
      <c r="Y817" s="37"/>
      <c r="Z817" s="37"/>
      <c r="AA817" s="37"/>
      <c r="AB817" s="37"/>
      <c r="AC817" s="37"/>
      <c r="AD817" s="37"/>
      <c r="AE817" s="37"/>
      <c r="AT817" s="16" t="s">
        <v>157</v>
      </c>
      <c r="AU817" s="16" t="s">
        <v>70</v>
      </c>
    </row>
    <row r="818" s="2" customFormat="1" ht="49.05" customHeight="1">
      <c r="A818" s="37"/>
      <c r="B818" s="38"/>
      <c r="C818" s="185" t="s">
        <v>1987</v>
      </c>
      <c r="D818" s="185" t="s">
        <v>123</v>
      </c>
      <c r="E818" s="186" t="s">
        <v>1988</v>
      </c>
      <c r="F818" s="187" t="s">
        <v>1989</v>
      </c>
      <c r="G818" s="188" t="s">
        <v>132</v>
      </c>
      <c r="H818" s="189">
        <v>6</v>
      </c>
      <c r="I818" s="190"/>
      <c r="J818" s="191">
        <f>ROUND(I818*H818,2)</f>
        <v>0</v>
      </c>
      <c r="K818" s="192"/>
      <c r="L818" s="43"/>
      <c r="M818" s="193" t="s">
        <v>19</v>
      </c>
      <c r="N818" s="194" t="s">
        <v>41</v>
      </c>
      <c r="O818" s="83"/>
      <c r="P818" s="195">
        <f>O818*H818</f>
        <v>0</v>
      </c>
      <c r="Q818" s="195">
        <v>0</v>
      </c>
      <c r="R818" s="195">
        <f>Q818*H818</f>
        <v>0</v>
      </c>
      <c r="S818" s="195">
        <v>0</v>
      </c>
      <c r="T818" s="196">
        <f>S818*H818</f>
        <v>0</v>
      </c>
      <c r="U818" s="37"/>
      <c r="V818" s="37"/>
      <c r="W818" s="37"/>
      <c r="X818" s="37"/>
      <c r="Y818" s="37"/>
      <c r="Z818" s="37"/>
      <c r="AA818" s="37"/>
      <c r="AB818" s="37"/>
      <c r="AC818" s="37"/>
      <c r="AD818" s="37"/>
      <c r="AE818" s="37"/>
      <c r="AR818" s="197" t="s">
        <v>127</v>
      </c>
      <c r="AT818" s="197" t="s">
        <v>123</v>
      </c>
      <c r="AU818" s="197" t="s">
        <v>70</v>
      </c>
      <c r="AY818" s="16" t="s">
        <v>128</v>
      </c>
      <c r="BE818" s="198">
        <f>IF(N818="základní",J818,0)</f>
        <v>0</v>
      </c>
      <c r="BF818" s="198">
        <f>IF(N818="snížená",J818,0)</f>
        <v>0</v>
      </c>
      <c r="BG818" s="198">
        <f>IF(N818="zákl. přenesená",J818,0)</f>
        <v>0</v>
      </c>
      <c r="BH818" s="198">
        <f>IF(N818="sníž. přenesená",J818,0)</f>
        <v>0</v>
      </c>
      <c r="BI818" s="198">
        <f>IF(N818="nulová",J818,0)</f>
        <v>0</v>
      </c>
      <c r="BJ818" s="16" t="s">
        <v>14</v>
      </c>
      <c r="BK818" s="198">
        <f>ROUND(I818*H818,2)</f>
        <v>0</v>
      </c>
      <c r="BL818" s="16" t="s">
        <v>127</v>
      </c>
      <c r="BM818" s="197" t="s">
        <v>1990</v>
      </c>
    </row>
    <row r="819" s="2" customFormat="1">
      <c r="A819" s="37"/>
      <c r="B819" s="38"/>
      <c r="C819" s="39"/>
      <c r="D819" s="199" t="s">
        <v>157</v>
      </c>
      <c r="E819" s="39"/>
      <c r="F819" s="200" t="s">
        <v>1991</v>
      </c>
      <c r="G819" s="39"/>
      <c r="H819" s="39"/>
      <c r="I819" s="201"/>
      <c r="J819" s="39"/>
      <c r="K819" s="39"/>
      <c r="L819" s="43"/>
      <c r="M819" s="202"/>
      <c r="N819" s="203"/>
      <c r="O819" s="83"/>
      <c r="P819" s="83"/>
      <c r="Q819" s="83"/>
      <c r="R819" s="83"/>
      <c r="S819" s="83"/>
      <c r="T819" s="84"/>
      <c r="U819" s="37"/>
      <c r="V819" s="37"/>
      <c r="W819" s="37"/>
      <c r="X819" s="37"/>
      <c r="Y819" s="37"/>
      <c r="Z819" s="37"/>
      <c r="AA819" s="37"/>
      <c r="AB819" s="37"/>
      <c r="AC819" s="37"/>
      <c r="AD819" s="37"/>
      <c r="AE819" s="37"/>
      <c r="AT819" s="16" t="s">
        <v>157</v>
      </c>
      <c r="AU819" s="16" t="s">
        <v>70</v>
      </c>
    </row>
    <row r="820" s="2" customFormat="1" ht="49.05" customHeight="1">
      <c r="A820" s="37"/>
      <c r="B820" s="38"/>
      <c r="C820" s="185" t="s">
        <v>1992</v>
      </c>
      <c r="D820" s="185" t="s">
        <v>123</v>
      </c>
      <c r="E820" s="186" t="s">
        <v>1993</v>
      </c>
      <c r="F820" s="187" t="s">
        <v>1994</v>
      </c>
      <c r="G820" s="188" t="s">
        <v>132</v>
      </c>
      <c r="H820" s="189">
        <v>6</v>
      </c>
      <c r="I820" s="190"/>
      <c r="J820" s="191">
        <f>ROUND(I820*H820,2)</f>
        <v>0</v>
      </c>
      <c r="K820" s="192"/>
      <c r="L820" s="43"/>
      <c r="M820" s="193" t="s">
        <v>19</v>
      </c>
      <c r="N820" s="194" t="s">
        <v>41</v>
      </c>
      <c r="O820" s="83"/>
      <c r="P820" s="195">
        <f>O820*H820</f>
        <v>0</v>
      </c>
      <c r="Q820" s="195">
        <v>0</v>
      </c>
      <c r="R820" s="195">
        <f>Q820*H820</f>
        <v>0</v>
      </c>
      <c r="S820" s="195">
        <v>0</v>
      </c>
      <c r="T820" s="196">
        <f>S820*H820</f>
        <v>0</v>
      </c>
      <c r="U820" s="37"/>
      <c r="V820" s="37"/>
      <c r="W820" s="37"/>
      <c r="X820" s="37"/>
      <c r="Y820" s="37"/>
      <c r="Z820" s="37"/>
      <c r="AA820" s="37"/>
      <c r="AB820" s="37"/>
      <c r="AC820" s="37"/>
      <c r="AD820" s="37"/>
      <c r="AE820" s="37"/>
      <c r="AR820" s="197" t="s">
        <v>127</v>
      </c>
      <c r="AT820" s="197" t="s">
        <v>123</v>
      </c>
      <c r="AU820" s="197" t="s">
        <v>70</v>
      </c>
      <c r="AY820" s="16" t="s">
        <v>128</v>
      </c>
      <c r="BE820" s="198">
        <f>IF(N820="základní",J820,0)</f>
        <v>0</v>
      </c>
      <c r="BF820" s="198">
        <f>IF(N820="snížená",J820,0)</f>
        <v>0</v>
      </c>
      <c r="BG820" s="198">
        <f>IF(N820="zákl. přenesená",J820,0)</f>
        <v>0</v>
      </c>
      <c r="BH820" s="198">
        <f>IF(N820="sníž. přenesená",J820,0)</f>
        <v>0</v>
      </c>
      <c r="BI820" s="198">
        <f>IF(N820="nulová",J820,0)</f>
        <v>0</v>
      </c>
      <c r="BJ820" s="16" t="s">
        <v>14</v>
      </c>
      <c r="BK820" s="198">
        <f>ROUND(I820*H820,2)</f>
        <v>0</v>
      </c>
      <c r="BL820" s="16" t="s">
        <v>127</v>
      </c>
      <c r="BM820" s="197" t="s">
        <v>1995</v>
      </c>
    </row>
    <row r="821" s="2" customFormat="1">
      <c r="A821" s="37"/>
      <c r="B821" s="38"/>
      <c r="C821" s="39"/>
      <c r="D821" s="199" t="s">
        <v>157</v>
      </c>
      <c r="E821" s="39"/>
      <c r="F821" s="200" t="s">
        <v>1991</v>
      </c>
      <c r="G821" s="39"/>
      <c r="H821" s="39"/>
      <c r="I821" s="201"/>
      <c r="J821" s="39"/>
      <c r="K821" s="39"/>
      <c r="L821" s="43"/>
      <c r="M821" s="202"/>
      <c r="N821" s="203"/>
      <c r="O821" s="83"/>
      <c r="P821" s="83"/>
      <c r="Q821" s="83"/>
      <c r="R821" s="83"/>
      <c r="S821" s="83"/>
      <c r="T821" s="84"/>
      <c r="U821" s="37"/>
      <c r="V821" s="37"/>
      <c r="W821" s="37"/>
      <c r="X821" s="37"/>
      <c r="Y821" s="37"/>
      <c r="Z821" s="37"/>
      <c r="AA821" s="37"/>
      <c r="AB821" s="37"/>
      <c r="AC821" s="37"/>
      <c r="AD821" s="37"/>
      <c r="AE821" s="37"/>
      <c r="AT821" s="16" t="s">
        <v>157</v>
      </c>
      <c r="AU821" s="16" t="s">
        <v>70</v>
      </c>
    </row>
    <row r="822" s="2" customFormat="1" ht="49.05" customHeight="1">
      <c r="A822" s="37"/>
      <c r="B822" s="38"/>
      <c r="C822" s="185" t="s">
        <v>1996</v>
      </c>
      <c r="D822" s="185" t="s">
        <v>123</v>
      </c>
      <c r="E822" s="186" t="s">
        <v>1997</v>
      </c>
      <c r="F822" s="187" t="s">
        <v>1998</v>
      </c>
      <c r="G822" s="188" t="s">
        <v>132</v>
      </c>
      <c r="H822" s="189">
        <v>6</v>
      </c>
      <c r="I822" s="190"/>
      <c r="J822" s="191">
        <f>ROUND(I822*H822,2)</f>
        <v>0</v>
      </c>
      <c r="K822" s="192"/>
      <c r="L822" s="43"/>
      <c r="M822" s="193" t="s">
        <v>19</v>
      </c>
      <c r="N822" s="194" t="s">
        <v>41</v>
      </c>
      <c r="O822" s="83"/>
      <c r="P822" s="195">
        <f>O822*H822</f>
        <v>0</v>
      </c>
      <c r="Q822" s="195">
        <v>0</v>
      </c>
      <c r="R822" s="195">
        <f>Q822*H822</f>
        <v>0</v>
      </c>
      <c r="S822" s="195">
        <v>0</v>
      </c>
      <c r="T822" s="196">
        <f>S822*H822</f>
        <v>0</v>
      </c>
      <c r="U822" s="37"/>
      <c r="V822" s="37"/>
      <c r="W822" s="37"/>
      <c r="X822" s="37"/>
      <c r="Y822" s="37"/>
      <c r="Z822" s="37"/>
      <c r="AA822" s="37"/>
      <c r="AB822" s="37"/>
      <c r="AC822" s="37"/>
      <c r="AD822" s="37"/>
      <c r="AE822" s="37"/>
      <c r="AR822" s="197" t="s">
        <v>127</v>
      </c>
      <c r="AT822" s="197" t="s">
        <v>123</v>
      </c>
      <c r="AU822" s="197" t="s">
        <v>70</v>
      </c>
      <c r="AY822" s="16" t="s">
        <v>128</v>
      </c>
      <c r="BE822" s="198">
        <f>IF(N822="základní",J822,0)</f>
        <v>0</v>
      </c>
      <c r="BF822" s="198">
        <f>IF(N822="snížená",J822,0)</f>
        <v>0</v>
      </c>
      <c r="BG822" s="198">
        <f>IF(N822="zákl. přenesená",J822,0)</f>
        <v>0</v>
      </c>
      <c r="BH822" s="198">
        <f>IF(N822="sníž. přenesená",J822,0)</f>
        <v>0</v>
      </c>
      <c r="BI822" s="198">
        <f>IF(N822="nulová",J822,0)</f>
        <v>0</v>
      </c>
      <c r="BJ822" s="16" t="s">
        <v>14</v>
      </c>
      <c r="BK822" s="198">
        <f>ROUND(I822*H822,2)</f>
        <v>0</v>
      </c>
      <c r="BL822" s="16" t="s">
        <v>127</v>
      </c>
      <c r="BM822" s="197" t="s">
        <v>1999</v>
      </c>
    </row>
    <row r="823" s="2" customFormat="1">
      <c r="A823" s="37"/>
      <c r="B823" s="38"/>
      <c r="C823" s="39"/>
      <c r="D823" s="199" t="s">
        <v>157</v>
      </c>
      <c r="E823" s="39"/>
      <c r="F823" s="200" t="s">
        <v>1991</v>
      </c>
      <c r="G823" s="39"/>
      <c r="H823" s="39"/>
      <c r="I823" s="201"/>
      <c r="J823" s="39"/>
      <c r="K823" s="39"/>
      <c r="L823" s="43"/>
      <c r="M823" s="202"/>
      <c r="N823" s="203"/>
      <c r="O823" s="83"/>
      <c r="P823" s="83"/>
      <c r="Q823" s="83"/>
      <c r="R823" s="83"/>
      <c r="S823" s="83"/>
      <c r="T823" s="84"/>
      <c r="U823" s="37"/>
      <c r="V823" s="37"/>
      <c r="W823" s="37"/>
      <c r="X823" s="37"/>
      <c r="Y823" s="37"/>
      <c r="Z823" s="37"/>
      <c r="AA823" s="37"/>
      <c r="AB823" s="37"/>
      <c r="AC823" s="37"/>
      <c r="AD823" s="37"/>
      <c r="AE823" s="37"/>
      <c r="AT823" s="16" t="s">
        <v>157</v>
      </c>
      <c r="AU823" s="16" t="s">
        <v>70</v>
      </c>
    </row>
    <row r="824" s="2" customFormat="1" ht="123" customHeight="1">
      <c r="A824" s="37"/>
      <c r="B824" s="38"/>
      <c r="C824" s="185" t="s">
        <v>2000</v>
      </c>
      <c r="D824" s="185" t="s">
        <v>123</v>
      </c>
      <c r="E824" s="186" t="s">
        <v>2001</v>
      </c>
      <c r="F824" s="187" t="s">
        <v>2002</v>
      </c>
      <c r="G824" s="188" t="s">
        <v>132</v>
      </c>
      <c r="H824" s="189">
        <v>6</v>
      </c>
      <c r="I824" s="190"/>
      <c r="J824" s="191">
        <f>ROUND(I824*H824,2)</f>
        <v>0</v>
      </c>
      <c r="K824" s="192"/>
      <c r="L824" s="43"/>
      <c r="M824" s="193" t="s">
        <v>19</v>
      </c>
      <c r="N824" s="194" t="s">
        <v>41</v>
      </c>
      <c r="O824" s="83"/>
      <c r="P824" s="195">
        <f>O824*H824</f>
        <v>0</v>
      </c>
      <c r="Q824" s="195">
        <v>0</v>
      </c>
      <c r="R824" s="195">
        <f>Q824*H824</f>
        <v>0</v>
      </c>
      <c r="S824" s="195">
        <v>0</v>
      </c>
      <c r="T824" s="196">
        <f>S824*H824</f>
        <v>0</v>
      </c>
      <c r="U824" s="37"/>
      <c r="V824" s="37"/>
      <c r="W824" s="37"/>
      <c r="X824" s="37"/>
      <c r="Y824" s="37"/>
      <c r="Z824" s="37"/>
      <c r="AA824" s="37"/>
      <c r="AB824" s="37"/>
      <c r="AC824" s="37"/>
      <c r="AD824" s="37"/>
      <c r="AE824" s="37"/>
      <c r="AR824" s="197" t="s">
        <v>127</v>
      </c>
      <c r="AT824" s="197" t="s">
        <v>123</v>
      </c>
      <c r="AU824" s="197" t="s">
        <v>70</v>
      </c>
      <c r="AY824" s="16" t="s">
        <v>128</v>
      </c>
      <c r="BE824" s="198">
        <f>IF(N824="základní",J824,0)</f>
        <v>0</v>
      </c>
      <c r="BF824" s="198">
        <f>IF(N824="snížená",J824,0)</f>
        <v>0</v>
      </c>
      <c r="BG824" s="198">
        <f>IF(N824="zákl. přenesená",J824,0)</f>
        <v>0</v>
      </c>
      <c r="BH824" s="198">
        <f>IF(N824="sníž. přenesená",J824,0)</f>
        <v>0</v>
      </c>
      <c r="BI824" s="198">
        <f>IF(N824="nulová",J824,0)</f>
        <v>0</v>
      </c>
      <c r="BJ824" s="16" t="s">
        <v>14</v>
      </c>
      <c r="BK824" s="198">
        <f>ROUND(I824*H824,2)</f>
        <v>0</v>
      </c>
      <c r="BL824" s="16" t="s">
        <v>127</v>
      </c>
      <c r="BM824" s="197" t="s">
        <v>2003</v>
      </c>
    </row>
    <row r="825" s="2" customFormat="1">
      <c r="A825" s="37"/>
      <c r="B825" s="38"/>
      <c r="C825" s="39"/>
      <c r="D825" s="199" t="s">
        <v>157</v>
      </c>
      <c r="E825" s="39"/>
      <c r="F825" s="200" t="s">
        <v>2004</v>
      </c>
      <c r="G825" s="39"/>
      <c r="H825" s="39"/>
      <c r="I825" s="201"/>
      <c r="J825" s="39"/>
      <c r="K825" s="39"/>
      <c r="L825" s="43"/>
      <c r="M825" s="202"/>
      <c r="N825" s="203"/>
      <c r="O825" s="83"/>
      <c r="P825" s="83"/>
      <c r="Q825" s="83"/>
      <c r="R825" s="83"/>
      <c r="S825" s="83"/>
      <c r="T825" s="84"/>
      <c r="U825" s="37"/>
      <c r="V825" s="37"/>
      <c r="W825" s="37"/>
      <c r="X825" s="37"/>
      <c r="Y825" s="37"/>
      <c r="Z825" s="37"/>
      <c r="AA825" s="37"/>
      <c r="AB825" s="37"/>
      <c r="AC825" s="37"/>
      <c r="AD825" s="37"/>
      <c r="AE825" s="37"/>
      <c r="AT825" s="16" t="s">
        <v>157</v>
      </c>
      <c r="AU825" s="16" t="s">
        <v>70</v>
      </c>
    </row>
    <row r="826" s="2" customFormat="1" ht="123" customHeight="1">
      <c r="A826" s="37"/>
      <c r="B826" s="38"/>
      <c r="C826" s="185" t="s">
        <v>2005</v>
      </c>
      <c r="D826" s="185" t="s">
        <v>123</v>
      </c>
      <c r="E826" s="186" t="s">
        <v>2006</v>
      </c>
      <c r="F826" s="187" t="s">
        <v>2007</v>
      </c>
      <c r="G826" s="188" t="s">
        <v>132</v>
      </c>
      <c r="H826" s="189">
        <v>6</v>
      </c>
      <c r="I826" s="190"/>
      <c r="J826" s="191">
        <f>ROUND(I826*H826,2)</f>
        <v>0</v>
      </c>
      <c r="K826" s="192"/>
      <c r="L826" s="43"/>
      <c r="M826" s="193" t="s">
        <v>19</v>
      </c>
      <c r="N826" s="194" t="s">
        <v>41</v>
      </c>
      <c r="O826" s="83"/>
      <c r="P826" s="195">
        <f>O826*H826</f>
        <v>0</v>
      </c>
      <c r="Q826" s="195">
        <v>0</v>
      </c>
      <c r="R826" s="195">
        <f>Q826*H826</f>
        <v>0</v>
      </c>
      <c r="S826" s="195">
        <v>0</v>
      </c>
      <c r="T826" s="196">
        <f>S826*H826</f>
        <v>0</v>
      </c>
      <c r="U826" s="37"/>
      <c r="V826" s="37"/>
      <c r="W826" s="37"/>
      <c r="X826" s="37"/>
      <c r="Y826" s="37"/>
      <c r="Z826" s="37"/>
      <c r="AA826" s="37"/>
      <c r="AB826" s="37"/>
      <c r="AC826" s="37"/>
      <c r="AD826" s="37"/>
      <c r="AE826" s="37"/>
      <c r="AR826" s="197" t="s">
        <v>127</v>
      </c>
      <c r="AT826" s="197" t="s">
        <v>123</v>
      </c>
      <c r="AU826" s="197" t="s">
        <v>70</v>
      </c>
      <c r="AY826" s="16" t="s">
        <v>128</v>
      </c>
      <c r="BE826" s="198">
        <f>IF(N826="základní",J826,0)</f>
        <v>0</v>
      </c>
      <c r="BF826" s="198">
        <f>IF(N826="snížená",J826,0)</f>
        <v>0</v>
      </c>
      <c r="BG826" s="198">
        <f>IF(N826="zákl. přenesená",J826,0)</f>
        <v>0</v>
      </c>
      <c r="BH826" s="198">
        <f>IF(N826="sníž. přenesená",J826,0)</f>
        <v>0</v>
      </c>
      <c r="BI826" s="198">
        <f>IF(N826="nulová",J826,0)</f>
        <v>0</v>
      </c>
      <c r="BJ826" s="16" t="s">
        <v>14</v>
      </c>
      <c r="BK826" s="198">
        <f>ROUND(I826*H826,2)</f>
        <v>0</v>
      </c>
      <c r="BL826" s="16" t="s">
        <v>127</v>
      </c>
      <c r="BM826" s="197" t="s">
        <v>2008</v>
      </c>
    </row>
    <row r="827" s="2" customFormat="1">
      <c r="A827" s="37"/>
      <c r="B827" s="38"/>
      <c r="C827" s="39"/>
      <c r="D827" s="199" t="s">
        <v>157</v>
      </c>
      <c r="E827" s="39"/>
      <c r="F827" s="200" t="s">
        <v>2004</v>
      </c>
      <c r="G827" s="39"/>
      <c r="H827" s="39"/>
      <c r="I827" s="201"/>
      <c r="J827" s="39"/>
      <c r="K827" s="39"/>
      <c r="L827" s="43"/>
      <c r="M827" s="202"/>
      <c r="N827" s="203"/>
      <c r="O827" s="83"/>
      <c r="P827" s="83"/>
      <c r="Q827" s="83"/>
      <c r="R827" s="83"/>
      <c r="S827" s="83"/>
      <c r="T827" s="84"/>
      <c r="U827" s="37"/>
      <c r="V827" s="37"/>
      <c r="W827" s="37"/>
      <c r="X827" s="37"/>
      <c r="Y827" s="37"/>
      <c r="Z827" s="37"/>
      <c r="AA827" s="37"/>
      <c r="AB827" s="37"/>
      <c r="AC827" s="37"/>
      <c r="AD827" s="37"/>
      <c r="AE827" s="37"/>
      <c r="AT827" s="16" t="s">
        <v>157</v>
      </c>
      <c r="AU827" s="16" t="s">
        <v>70</v>
      </c>
    </row>
    <row r="828" s="2" customFormat="1" ht="123" customHeight="1">
      <c r="A828" s="37"/>
      <c r="B828" s="38"/>
      <c r="C828" s="185" t="s">
        <v>2009</v>
      </c>
      <c r="D828" s="185" t="s">
        <v>123</v>
      </c>
      <c r="E828" s="186" t="s">
        <v>2010</v>
      </c>
      <c r="F828" s="187" t="s">
        <v>2011</v>
      </c>
      <c r="G828" s="188" t="s">
        <v>132</v>
      </c>
      <c r="H828" s="189">
        <v>6</v>
      </c>
      <c r="I828" s="190"/>
      <c r="J828" s="191">
        <f>ROUND(I828*H828,2)</f>
        <v>0</v>
      </c>
      <c r="K828" s="192"/>
      <c r="L828" s="43"/>
      <c r="M828" s="193" t="s">
        <v>19</v>
      </c>
      <c r="N828" s="194" t="s">
        <v>41</v>
      </c>
      <c r="O828" s="83"/>
      <c r="P828" s="195">
        <f>O828*H828</f>
        <v>0</v>
      </c>
      <c r="Q828" s="195">
        <v>0</v>
      </c>
      <c r="R828" s="195">
        <f>Q828*H828</f>
        <v>0</v>
      </c>
      <c r="S828" s="195">
        <v>0</v>
      </c>
      <c r="T828" s="196">
        <f>S828*H828</f>
        <v>0</v>
      </c>
      <c r="U828" s="37"/>
      <c r="V828" s="37"/>
      <c r="W828" s="37"/>
      <c r="X828" s="37"/>
      <c r="Y828" s="37"/>
      <c r="Z828" s="37"/>
      <c r="AA828" s="37"/>
      <c r="AB828" s="37"/>
      <c r="AC828" s="37"/>
      <c r="AD828" s="37"/>
      <c r="AE828" s="37"/>
      <c r="AR828" s="197" t="s">
        <v>127</v>
      </c>
      <c r="AT828" s="197" t="s">
        <v>123</v>
      </c>
      <c r="AU828" s="197" t="s">
        <v>70</v>
      </c>
      <c r="AY828" s="16" t="s">
        <v>128</v>
      </c>
      <c r="BE828" s="198">
        <f>IF(N828="základní",J828,0)</f>
        <v>0</v>
      </c>
      <c r="BF828" s="198">
        <f>IF(N828="snížená",J828,0)</f>
        <v>0</v>
      </c>
      <c r="BG828" s="198">
        <f>IF(N828="zákl. přenesená",J828,0)</f>
        <v>0</v>
      </c>
      <c r="BH828" s="198">
        <f>IF(N828="sníž. přenesená",J828,0)</f>
        <v>0</v>
      </c>
      <c r="BI828" s="198">
        <f>IF(N828="nulová",J828,0)</f>
        <v>0</v>
      </c>
      <c r="BJ828" s="16" t="s">
        <v>14</v>
      </c>
      <c r="BK828" s="198">
        <f>ROUND(I828*H828,2)</f>
        <v>0</v>
      </c>
      <c r="BL828" s="16" t="s">
        <v>127</v>
      </c>
      <c r="BM828" s="197" t="s">
        <v>2012</v>
      </c>
    </row>
    <row r="829" s="2" customFormat="1">
      <c r="A829" s="37"/>
      <c r="B829" s="38"/>
      <c r="C829" s="39"/>
      <c r="D829" s="199" t="s">
        <v>157</v>
      </c>
      <c r="E829" s="39"/>
      <c r="F829" s="200" t="s">
        <v>2004</v>
      </c>
      <c r="G829" s="39"/>
      <c r="H829" s="39"/>
      <c r="I829" s="201"/>
      <c r="J829" s="39"/>
      <c r="K829" s="39"/>
      <c r="L829" s="43"/>
      <c r="M829" s="202"/>
      <c r="N829" s="203"/>
      <c r="O829" s="83"/>
      <c r="P829" s="83"/>
      <c r="Q829" s="83"/>
      <c r="R829" s="83"/>
      <c r="S829" s="83"/>
      <c r="T829" s="84"/>
      <c r="U829" s="37"/>
      <c r="V829" s="37"/>
      <c r="W829" s="37"/>
      <c r="X829" s="37"/>
      <c r="Y829" s="37"/>
      <c r="Z829" s="37"/>
      <c r="AA829" s="37"/>
      <c r="AB829" s="37"/>
      <c r="AC829" s="37"/>
      <c r="AD829" s="37"/>
      <c r="AE829" s="37"/>
      <c r="AT829" s="16" t="s">
        <v>157</v>
      </c>
      <c r="AU829" s="16" t="s">
        <v>70</v>
      </c>
    </row>
    <row r="830" s="2" customFormat="1" ht="123" customHeight="1">
      <c r="A830" s="37"/>
      <c r="B830" s="38"/>
      <c r="C830" s="185" t="s">
        <v>2013</v>
      </c>
      <c r="D830" s="185" t="s">
        <v>123</v>
      </c>
      <c r="E830" s="186" t="s">
        <v>2014</v>
      </c>
      <c r="F830" s="187" t="s">
        <v>2015</v>
      </c>
      <c r="G830" s="188" t="s">
        <v>132</v>
      </c>
      <c r="H830" s="189">
        <v>6</v>
      </c>
      <c r="I830" s="190"/>
      <c r="J830" s="191">
        <f>ROUND(I830*H830,2)</f>
        <v>0</v>
      </c>
      <c r="K830" s="192"/>
      <c r="L830" s="43"/>
      <c r="M830" s="193" t="s">
        <v>19</v>
      </c>
      <c r="N830" s="194" t="s">
        <v>41</v>
      </c>
      <c r="O830" s="83"/>
      <c r="P830" s="195">
        <f>O830*H830</f>
        <v>0</v>
      </c>
      <c r="Q830" s="195">
        <v>0</v>
      </c>
      <c r="R830" s="195">
        <f>Q830*H830</f>
        <v>0</v>
      </c>
      <c r="S830" s="195">
        <v>0</v>
      </c>
      <c r="T830" s="196">
        <f>S830*H830</f>
        <v>0</v>
      </c>
      <c r="U830" s="37"/>
      <c r="V830" s="37"/>
      <c r="W830" s="37"/>
      <c r="X830" s="37"/>
      <c r="Y830" s="37"/>
      <c r="Z830" s="37"/>
      <c r="AA830" s="37"/>
      <c r="AB830" s="37"/>
      <c r="AC830" s="37"/>
      <c r="AD830" s="37"/>
      <c r="AE830" s="37"/>
      <c r="AR830" s="197" t="s">
        <v>127</v>
      </c>
      <c r="AT830" s="197" t="s">
        <v>123</v>
      </c>
      <c r="AU830" s="197" t="s">
        <v>70</v>
      </c>
      <c r="AY830" s="16" t="s">
        <v>128</v>
      </c>
      <c r="BE830" s="198">
        <f>IF(N830="základní",J830,0)</f>
        <v>0</v>
      </c>
      <c r="BF830" s="198">
        <f>IF(N830="snížená",J830,0)</f>
        <v>0</v>
      </c>
      <c r="BG830" s="198">
        <f>IF(N830="zákl. přenesená",J830,0)</f>
        <v>0</v>
      </c>
      <c r="BH830" s="198">
        <f>IF(N830="sníž. přenesená",J830,0)</f>
        <v>0</v>
      </c>
      <c r="BI830" s="198">
        <f>IF(N830="nulová",J830,0)</f>
        <v>0</v>
      </c>
      <c r="BJ830" s="16" t="s">
        <v>14</v>
      </c>
      <c r="BK830" s="198">
        <f>ROUND(I830*H830,2)</f>
        <v>0</v>
      </c>
      <c r="BL830" s="16" t="s">
        <v>127</v>
      </c>
      <c r="BM830" s="197" t="s">
        <v>2016</v>
      </c>
    </row>
    <row r="831" s="2" customFormat="1">
      <c r="A831" s="37"/>
      <c r="B831" s="38"/>
      <c r="C831" s="39"/>
      <c r="D831" s="199" t="s">
        <v>157</v>
      </c>
      <c r="E831" s="39"/>
      <c r="F831" s="200" t="s">
        <v>2004</v>
      </c>
      <c r="G831" s="39"/>
      <c r="H831" s="39"/>
      <c r="I831" s="201"/>
      <c r="J831" s="39"/>
      <c r="K831" s="39"/>
      <c r="L831" s="43"/>
      <c r="M831" s="202"/>
      <c r="N831" s="203"/>
      <c r="O831" s="83"/>
      <c r="P831" s="83"/>
      <c r="Q831" s="83"/>
      <c r="R831" s="83"/>
      <c r="S831" s="83"/>
      <c r="T831" s="84"/>
      <c r="U831" s="37"/>
      <c r="V831" s="37"/>
      <c r="W831" s="37"/>
      <c r="X831" s="37"/>
      <c r="Y831" s="37"/>
      <c r="Z831" s="37"/>
      <c r="AA831" s="37"/>
      <c r="AB831" s="37"/>
      <c r="AC831" s="37"/>
      <c r="AD831" s="37"/>
      <c r="AE831" s="37"/>
      <c r="AT831" s="16" t="s">
        <v>157</v>
      </c>
      <c r="AU831" s="16" t="s">
        <v>70</v>
      </c>
    </row>
    <row r="832" s="2" customFormat="1" ht="24.15" customHeight="1">
      <c r="A832" s="37"/>
      <c r="B832" s="38"/>
      <c r="C832" s="185" t="s">
        <v>2017</v>
      </c>
      <c r="D832" s="185" t="s">
        <v>123</v>
      </c>
      <c r="E832" s="186" t="s">
        <v>2018</v>
      </c>
      <c r="F832" s="187" t="s">
        <v>2019</v>
      </c>
      <c r="G832" s="188" t="s">
        <v>132</v>
      </c>
      <c r="H832" s="189">
        <v>6</v>
      </c>
      <c r="I832" s="190"/>
      <c r="J832" s="191">
        <f>ROUND(I832*H832,2)</f>
        <v>0</v>
      </c>
      <c r="K832" s="192"/>
      <c r="L832" s="43"/>
      <c r="M832" s="193" t="s">
        <v>19</v>
      </c>
      <c r="N832" s="194" t="s">
        <v>41</v>
      </c>
      <c r="O832" s="83"/>
      <c r="P832" s="195">
        <f>O832*H832</f>
        <v>0</v>
      </c>
      <c r="Q832" s="195">
        <v>0</v>
      </c>
      <c r="R832" s="195">
        <f>Q832*H832</f>
        <v>0</v>
      </c>
      <c r="S832" s="195">
        <v>0</v>
      </c>
      <c r="T832" s="196">
        <f>S832*H832</f>
        <v>0</v>
      </c>
      <c r="U832" s="37"/>
      <c r="V832" s="37"/>
      <c r="W832" s="37"/>
      <c r="X832" s="37"/>
      <c r="Y832" s="37"/>
      <c r="Z832" s="37"/>
      <c r="AA832" s="37"/>
      <c r="AB832" s="37"/>
      <c r="AC832" s="37"/>
      <c r="AD832" s="37"/>
      <c r="AE832" s="37"/>
      <c r="AR832" s="197" t="s">
        <v>127</v>
      </c>
      <c r="AT832" s="197" t="s">
        <v>123</v>
      </c>
      <c r="AU832" s="197" t="s">
        <v>70</v>
      </c>
      <c r="AY832" s="16" t="s">
        <v>128</v>
      </c>
      <c r="BE832" s="198">
        <f>IF(N832="základní",J832,0)</f>
        <v>0</v>
      </c>
      <c r="BF832" s="198">
        <f>IF(N832="snížená",J832,0)</f>
        <v>0</v>
      </c>
      <c r="BG832" s="198">
        <f>IF(N832="zákl. přenesená",J832,0)</f>
        <v>0</v>
      </c>
      <c r="BH832" s="198">
        <f>IF(N832="sníž. přenesená",J832,0)</f>
        <v>0</v>
      </c>
      <c r="BI832" s="198">
        <f>IF(N832="nulová",J832,0)</f>
        <v>0</v>
      </c>
      <c r="BJ832" s="16" t="s">
        <v>14</v>
      </c>
      <c r="BK832" s="198">
        <f>ROUND(I832*H832,2)</f>
        <v>0</v>
      </c>
      <c r="BL832" s="16" t="s">
        <v>127</v>
      </c>
      <c r="BM832" s="197" t="s">
        <v>2020</v>
      </c>
    </row>
    <row r="833" s="2" customFormat="1">
      <c r="A833" s="37"/>
      <c r="B833" s="38"/>
      <c r="C833" s="39"/>
      <c r="D833" s="199" t="s">
        <v>157</v>
      </c>
      <c r="E833" s="39"/>
      <c r="F833" s="200" t="s">
        <v>2021</v>
      </c>
      <c r="G833" s="39"/>
      <c r="H833" s="39"/>
      <c r="I833" s="201"/>
      <c r="J833" s="39"/>
      <c r="K833" s="39"/>
      <c r="L833" s="43"/>
      <c r="M833" s="202"/>
      <c r="N833" s="203"/>
      <c r="O833" s="83"/>
      <c r="P833" s="83"/>
      <c r="Q833" s="83"/>
      <c r="R833" s="83"/>
      <c r="S833" s="83"/>
      <c r="T833" s="84"/>
      <c r="U833" s="37"/>
      <c r="V833" s="37"/>
      <c r="W833" s="37"/>
      <c r="X833" s="37"/>
      <c r="Y833" s="37"/>
      <c r="Z833" s="37"/>
      <c r="AA833" s="37"/>
      <c r="AB833" s="37"/>
      <c r="AC833" s="37"/>
      <c r="AD833" s="37"/>
      <c r="AE833" s="37"/>
      <c r="AT833" s="16" t="s">
        <v>157</v>
      </c>
      <c r="AU833" s="16" t="s">
        <v>70</v>
      </c>
    </row>
    <row r="834" s="2" customFormat="1" ht="24.15" customHeight="1">
      <c r="A834" s="37"/>
      <c r="B834" s="38"/>
      <c r="C834" s="185" t="s">
        <v>2022</v>
      </c>
      <c r="D834" s="185" t="s">
        <v>123</v>
      </c>
      <c r="E834" s="186" t="s">
        <v>2023</v>
      </c>
      <c r="F834" s="187" t="s">
        <v>2024</v>
      </c>
      <c r="G834" s="188" t="s">
        <v>132</v>
      </c>
      <c r="H834" s="189">
        <v>6</v>
      </c>
      <c r="I834" s="190"/>
      <c r="J834" s="191">
        <f>ROUND(I834*H834,2)</f>
        <v>0</v>
      </c>
      <c r="K834" s="192"/>
      <c r="L834" s="43"/>
      <c r="M834" s="193" t="s">
        <v>19</v>
      </c>
      <c r="N834" s="194" t="s">
        <v>41</v>
      </c>
      <c r="O834" s="83"/>
      <c r="P834" s="195">
        <f>O834*H834</f>
        <v>0</v>
      </c>
      <c r="Q834" s="195">
        <v>0</v>
      </c>
      <c r="R834" s="195">
        <f>Q834*H834</f>
        <v>0</v>
      </c>
      <c r="S834" s="195">
        <v>0</v>
      </c>
      <c r="T834" s="196">
        <f>S834*H834</f>
        <v>0</v>
      </c>
      <c r="U834" s="37"/>
      <c r="V834" s="37"/>
      <c r="W834" s="37"/>
      <c r="X834" s="37"/>
      <c r="Y834" s="37"/>
      <c r="Z834" s="37"/>
      <c r="AA834" s="37"/>
      <c r="AB834" s="37"/>
      <c r="AC834" s="37"/>
      <c r="AD834" s="37"/>
      <c r="AE834" s="37"/>
      <c r="AR834" s="197" t="s">
        <v>127</v>
      </c>
      <c r="AT834" s="197" t="s">
        <v>123</v>
      </c>
      <c r="AU834" s="197" t="s">
        <v>70</v>
      </c>
      <c r="AY834" s="16" t="s">
        <v>128</v>
      </c>
      <c r="BE834" s="198">
        <f>IF(N834="základní",J834,0)</f>
        <v>0</v>
      </c>
      <c r="BF834" s="198">
        <f>IF(N834="snížená",J834,0)</f>
        <v>0</v>
      </c>
      <c r="BG834" s="198">
        <f>IF(N834="zákl. přenesená",J834,0)</f>
        <v>0</v>
      </c>
      <c r="BH834" s="198">
        <f>IF(N834="sníž. přenesená",J834,0)</f>
        <v>0</v>
      </c>
      <c r="BI834" s="198">
        <f>IF(N834="nulová",J834,0)</f>
        <v>0</v>
      </c>
      <c r="BJ834" s="16" t="s">
        <v>14</v>
      </c>
      <c r="BK834" s="198">
        <f>ROUND(I834*H834,2)</f>
        <v>0</v>
      </c>
      <c r="BL834" s="16" t="s">
        <v>127</v>
      </c>
      <c r="BM834" s="197" t="s">
        <v>2025</v>
      </c>
    </row>
    <row r="835" s="2" customFormat="1">
      <c r="A835" s="37"/>
      <c r="B835" s="38"/>
      <c r="C835" s="39"/>
      <c r="D835" s="199" t="s">
        <v>157</v>
      </c>
      <c r="E835" s="39"/>
      <c r="F835" s="200" t="s">
        <v>2021</v>
      </c>
      <c r="G835" s="39"/>
      <c r="H835" s="39"/>
      <c r="I835" s="201"/>
      <c r="J835" s="39"/>
      <c r="K835" s="39"/>
      <c r="L835" s="43"/>
      <c r="M835" s="202"/>
      <c r="N835" s="203"/>
      <c r="O835" s="83"/>
      <c r="P835" s="83"/>
      <c r="Q835" s="83"/>
      <c r="R835" s="83"/>
      <c r="S835" s="83"/>
      <c r="T835" s="84"/>
      <c r="U835" s="37"/>
      <c r="V835" s="37"/>
      <c r="W835" s="37"/>
      <c r="X835" s="37"/>
      <c r="Y835" s="37"/>
      <c r="Z835" s="37"/>
      <c r="AA835" s="37"/>
      <c r="AB835" s="37"/>
      <c r="AC835" s="37"/>
      <c r="AD835" s="37"/>
      <c r="AE835" s="37"/>
      <c r="AT835" s="16" t="s">
        <v>157</v>
      </c>
      <c r="AU835" s="16" t="s">
        <v>70</v>
      </c>
    </row>
    <row r="836" s="2" customFormat="1" ht="44.25" customHeight="1">
      <c r="A836" s="37"/>
      <c r="B836" s="38"/>
      <c r="C836" s="185" t="s">
        <v>2026</v>
      </c>
      <c r="D836" s="185" t="s">
        <v>123</v>
      </c>
      <c r="E836" s="186" t="s">
        <v>2027</v>
      </c>
      <c r="F836" s="187" t="s">
        <v>2028</v>
      </c>
      <c r="G836" s="188" t="s">
        <v>132</v>
      </c>
      <c r="H836" s="189">
        <v>6</v>
      </c>
      <c r="I836" s="190"/>
      <c r="J836" s="191">
        <f>ROUND(I836*H836,2)</f>
        <v>0</v>
      </c>
      <c r="K836" s="192"/>
      <c r="L836" s="43"/>
      <c r="M836" s="193" t="s">
        <v>19</v>
      </c>
      <c r="N836" s="194" t="s">
        <v>41</v>
      </c>
      <c r="O836" s="83"/>
      <c r="P836" s="195">
        <f>O836*H836</f>
        <v>0</v>
      </c>
      <c r="Q836" s="195">
        <v>0</v>
      </c>
      <c r="R836" s="195">
        <f>Q836*H836</f>
        <v>0</v>
      </c>
      <c r="S836" s="195">
        <v>0</v>
      </c>
      <c r="T836" s="196">
        <f>S836*H836</f>
        <v>0</v>
      </c>
      <c r="U836" s="37"/>
      <c r="V836" s="37"/>
      <c r="W836" s="37"/>
      <c r="X836" s="37"/>
      <c r="Y836" s="37"/>
      <c r="Z836" s="37"/>
      <c r="AA836" s="37"/>
      <c r="AB836" s="37"/>
      <c r="AC836" s="37"/>
      <c r="AD836" s="37"/>
      <c r="AE836" s="37"/>
      <c r="AR836" s="197" t="s">
        <v>127</v>
      </c>
      <c r="AT836" s="197" t="s">
        <v>123</v>
      </c>
      <c r="AU836" s="197" t="s">
        <v>70</v>
      </c>
      <c r="AY836" s="16" t="s">
        <v>128</v>
      </c>
      <c r="BE836" s="198">
        <f>IF(N836="základní",J836,0)</f>
        <v>0</v>
      </c>
      <c r="BF836" s="198">
        <f>IF(N836="snížená",J836,0)</f>
        <v>0</v>
      </c>
      <c r="BG836" s="198">
        <f>IF(N836="zákl. přenesená",J836,0)</f>
        <v>0</v>
      </c>
      <c r="BH836" s="198">
        <f>IF(N836="sníž. přenesená",J836,0)</f>
        <v>0</v>
      </c>
      <c r="BI836" s="198">
        <f>IF(N836="nulová",J836,0)</f>
        <v>0</v>
      </c>
      <c r="BJ836" s="16" t="s">
        <v>14</v>
      </c>
      <c r="BK836" s="198">
        <f>ROUND(I836*H836,2)</f>
        <v>0</v>
      </c>
      <c r="BL836" s="16" t="s">
        <v>127</v>
      </c>
      <c r="BM836" s="197" t="s">
        <v>2029</v>
      </c>
    </row>
    <row r="837" s="2" customFormat="1">
      <c r="A837" s="37"/>
      <c r="B837" s="38"/>
      <c r="C837" s="39"/>
      <c r="D837" s="199" t="s">
        <v>157</v>
      </c>
      <c r="E837" s="39"/>
      <c r="F837" s="200" t="s">
        <v>2021</v>
      </c>
      <c r="G837" s="39"/>
      <c r="H837" s="39"/>
      <c r="I837" s="201"/>
      <c r="J837" s="39"/>
      <c r="K837" s="39"/>
      <c r="L837" s="43"/>
      <c r="M837" s="202"/>
      <c r="N837" s="203"/>
      <c r="O837" s="83"/>
      <c r="P837" s="83"/>
      <c r="Q837" s="83"/>
      <c r="R837" s="83"/>
      <c r="S837" s="83"/>
      <c r="T837" s="84"/>
      <c r="U837" s="37"/>
      <c r="V837" s="37"/>
      <c r="W837" s="37"/>
      <c r="X837" s="37"/>
      <c r="Y837" s="37"/>
      <c r="Z837" s="37"/>
      <c r="AA837" s="37"/>
      <c r="AB837" s="37"/>
      <c r="AC837" s="37"/>
      <c r="AD837" s="37"/>
      <c r="AE837" s="37"/>
      <c r="AT837" s="16" t="s">
        <v>157</v>
      </c>
      <c r="AU837" s="16" t="s">
        <v>70</v>
      </c>
    </row>
    <row r="838" s="2" customFormat="1" ht="49.05" customHeight="1">
      <c r="A838" s="37"/>
      <c r="B838" s="38"/>
      <c r="C838" s="185" t="s">
        <v>2030</v>
      </c>
      <c r="D838" s="185" t="s">
        <v>123</v>
      </c>
      <c r="E838" s="186" t="s">
        <v>2031</v>
      </c>
      <c r="F838" s="187" t="s">
        <v>2032</v>
      </c>
      <c r="G838" s="188" t="s">
        <v>426</v>
      </c>
      <c r="H838" s="189">
        <v>6</v>
      </c>
      <c r="I838" s="190"/>
      <c r="J838" s="191">
        <f>ROUND(I838*H838,2)</f>
        <v>0</v>
      </c>
      <c r="K838" s="192"/>
      <c r="L838" s="43"/>
      <c r="M838" s="193" t="s">
        <v>19</v>
      </c>
      <c r="N838" s="194" t="s">
        <v>41</v>
      </c>
      <c r="O838" s="83"/>
      <c r="P838" s="195">
        <f>O838*H838</f>
        <v>0</v>
      </c>
      <c r="Q838" s="195">
        <v>0</v>
      </c>
      <c r="R838" s="195">
        <f>Q838*H838</f>
        <v>0</v>
      </c>
      <c r="S838" s="195">
        <v>0</v>
      </c>
      <c r="T838" s="196">
        <f>S838*H838</f>
        <v>0</v>
      </c>
      <c r="U838" s="37"/>
      <c r="V838" s="37"/>
      <c r="W838" s="37"/>
      <c r="X838" s="37"/>
      <c r="Y838" s="37"/>
      <c r="Z838" s="37"/>
      <c r="AA838" s="37"/>
      <c r="AB838" s="37"/>
      <c r="AC838" s="37"/>
      <c r="AD838" s="37"/>
      <c r="AE838" s="37"/>
      <c r="AR838" s="197" t="s">
        <v>127</v>
      </c>
      <c r="AT838" s="197" t="s">
        <v>123</v>
      </c>
      <c r="AU838" s="197" t="s">
        <v>70</v>
      </c>
      <c r="AY838" s="16" t="s">
        <v>128</v>
      </c>
      <c r="BE838" s="198">
        <f>IF(N838="základní",J838,0)</f>
        <v>0</v>
      </c>
      <c r="BF838" s="198">
        <f>IF(N838="snížená",J838,0)</f>
        <v>0</v>
      </c>
      <c r="BG838" s="198">
        <f>IF(N838="zákl. přenesená",J838,0)</f>
        <v>0</v>
      </c>
      <c r="BH838" s="198">
        <f>IF(N838="sníž. přenesená",J838,0)</f>
        <v>0</v>
      </c>
      <c r="BI838" s="198">
        <f>IF(N838="nulová",J838,0)</f>
        <v>0</v>
      </c>
      <c r="BJ838" s="16" t="s">
        <v>14</v>
      </c>
      <c r="BK838" s="198">
        <f>ROUND(I838*H838,2)</f>
        <v>0</v>
      </c>
      <c r="BL838" s="16" t="s">
        <v>127</v>
      </c>
      <c r="BM838" s="197" t="s">
        <v>2033</v>
      </c>
    </row>
    <row r="839" s="2" customFormat="1">
      <c r="A839" s="37"/>
      <c r="B839" s="38"/>
      <c r="C839" s="39"/>
      <c r="D839" s="199" t="s">
        <v>157</v>
      </c>
      <c r="E839" s="39"/>
      <c r="F839" s="200" t="s">
        <v>437</v>
      </c>
      <c r="G839" s="39"/>
      <c r="H839" s="39"/>
      <c r="I839" s="201"/>
      <c r="J839" s="39"/>
      <c r="K839" s="39"/>
      <c r="L839" s="43"/>
      <c r="M839" s="202"/>
      <c r="N839" s="203"/>
      <c r="O839" s="83"/>
      <c r="P839" s="83"/>
      <c r="Q839" s="83"/>
      <c r="R839" s="83"/>
      <c r="S839" s="83"/>
      <c r="T839" s="84"/>
      <c r="U839" s="37"/>
      <c r="V839" s="37"/>
      <c r="W839" s="37"/>
      <c r="X839" s="37"/>
      <c r="Y839" s="37"/>
      <c r="Z839" s="37"/>
      <c r="AA839" s="37"/>
      <c r="AB839" s="37"/>
      <c r="AC839" s="37"/>
      <c r="AD839" s="37"/>
      <c r="AE839" s="37"/>
      <c r="AT839" s="16" t="s">
        <v>157</v>
      </c>
      <c r="AU839" s="16" t="s">
        <v>70</v>
      </c>
    </row>
    <row r="840" s="2" customFormat="1" ht="49.05" customHeight="1">
      <c r="A840" s="37"/>
      <c r="B840" s="38"/>
      <c r="C840" s="185" t="s">
        <v>2034</v>
      </c>
      <c r="D840" s="185" t="s">
        <v>123</v>
      </c>
      <c r="E840" s="186" t="s">
        <v>2035</v>
      </c>
      <c r="F840" s="187" t="s">
        <v>2036</v>
      </c>
      <c r="G840" s="188" t="s">
        <v>426</v>
      </c>
      <c r="H840" s="189">
        <v>100</v>
      </c>
      <c r="I840" s="190"/>
      <c r="J840" s="191">
        <f>ROUND(I840*H840,2)</f>
        <v>0</v>
      </c>
      <c r="K840" s="192"/>
      <c r="L840" s="43"/>
      <c r="M840" s="193" t="s">
        <v>19</v>
      </c>
      <c r="N840" s="194" t="s">
        <v>41</v>
      </c>
      <c r="O840" s="83"/>
      <c r="P840" s="195">
        <f>O840*H840</f>
        <v>0</v>
      </c>
      <c r="Q840" s="195">
        <v>0</v>
      </c>
      <c r="R840" s="195">
        <f>Q840*H840</f>
        <v>0</v>
      </c>
      <c r="S840" s="195">
        <v>0</v>
      </c>
      <c r="T840" s="196">
        <f>S840*H840</f>
        <v>0</v>
      </c>
      <c r="U840" s="37"/>
      <c r="V840" s="37"/>
      <c r="W840" s="37"/>
      <c r="X840" s="37"/>
      <c r="Y840" s="37"/>
      <c r="Z840" s="37"/>
      <c r="AA840" s="37"/>
      <c r="AB840" s="37"/>
      <c r="AC840" s="37"/>
      <c r="AD840" s="37"/>
      <c r="AE840" s="37"/>
      <c r="AR840" s="197" t="s">
        <v>127</v>
      </c>
      <c r="AT840" s="197" t="s">
        <v>123</v>
      </c>
      <c r="AU840" s="197" t="s">
        <v>70</v>
      </c>
      <c r="AY840" s="16" t="s">
        <v>128</v>
      </c>
      <c r="BE840" s="198">
        <f>IF(N840="základní",J840,0)</f>
        <v>0</v>
      </c>
      <c r="BF840" s="198">
        <f>IF(N840="snížená",J840,0)</f>
        <v>0</v>
      </c>
      <c r="BG840" s="198">
        <f>IF(N840="zákl. přenesená",J840,0)</f>
        <v>0</v>
      </c>
      <c r="BH840" s="198">
        <f>IF(N840="sníž. přenesená",J840,0)</f>
        <v>0</v>
      </c>
      <c r="BI840" s="198">
        <f>IF(N840="nulová",J840,0)</f>
        <v>0</v>
      </c>
      <c r="BJ840" s="16" t="s">
        <v>14</v>
      </c>
      <c r="BK840" s="198">
        <f>ROUND(I840*H840,2)</f>
        <v>0</v>
      </c>
      <c r="BL840" s="16" t="s">
        <v>127</v>
      </c>
      <c r="BM840" s="197" t="s">
        <v>2037</v>
      </c>
    </row>
    <row r="841" s="2" customFormat="1">
      <c r="A841" s="37"/>
      <c r="B841" s="38"/>
      <c r="C841" s="39"/>
      <c r="D841" s="199" t="s">
        <v>157</v>
      </c>
      <c r="E841" s="39"/>
      <c r="F841" s="200" t="s">
        <v>437</v>
      </c>
      <c r="G841" s="39"/>
      <c r="H841" s="39"/>
      <c r="I841" s="201"/>
      <c r="J841" s="39"/>
      <c r="K841" s="39"/>
      <c r="L841" s="43"/>
      <c r="M841" s="202"/>
      <c r="N841" s="203"/>
      <c r="O841" s="83"/>
      <c r="P841" s="83"/>
      <c r="Q841" s="83"/>
      <c r="R841" s="83"/>
      <c r="S841" s="83"/>
      <c r="T841" s="84"/>
      <c r="U841" s="37"/>
      <c r="V841" s="37"/>
      <c r="W841" s="37"/>
      <c r="X841" s="37"/>
      <c r="Y841" s="37"/>
      <c r="Z841" s="37"/>
      <c r="AA841" s="37"/>
      <c r="AB841" s="37"/>
      <c r="AC841" s="37"/>
      <c r="AD841" s="37"/>
      <c r="AE841" s="37"/>
      <c r="AT841" s="16" t="s">
        <v>157</v>
      </c>
      <c r="AU841" s="16" t="s">
        <v>70</v>
      </c>
    </row>
    <row r="842" s="2" customFormat="1" ht="49.05" customHeight="1">
      <c r="A842" s="37"/>
      <c r="B842" s="38"/>
      <c r="C842" s="185" t="s">
        <v>2038</v>
      </c>
      <c r="D842" s="185" t="s">
        <v>123</v>
      </c>
      <c r="E842" s="186" t="s">
        <v>2039</v>
      </c>
      <c r="F842" s="187" t="s">
        <v>2040</v>
      </c>
      <c r="G842" s="188" t="s">
        <v>426</v>
      </c>
      <c r="H842" s="189">
        <v>100</v>
      </c>
      <c r="I842" s="190"/>
      <c r="J842" s="191">
        <f>ROUND(I842*H842,2)</f>
        <v>0</v>
      </c>
      <c r="K842" s="192"/>
      <c r="L842" s="43"/>
      <c r="M842" s="193" t="s">
        <v>19</v>
      </c>
      <c r="N842" s="194" t="s">
        <v>41</v>
      </c>
      <c r="O842" s="83"/>
      <c r="P842" s="195">
        <f>O842*H842</f>
        <v>0</v>
      </c>
      <c r="Q842" s="195">
        <v>0</v>
      </c>
      <c r="R842" s="195">
        <f>Q842*H842</f>
        <v>0</v>
      </c>
      <c r="S842" s="195">
        <v>0</v>
      </c>
      <c r="T842" s="196">
        <f>S842*H842</f>
        <v>0</v>
      </c>
      <c r="U842" s="37"/>
      <c r="V842" s="37"/>
      <c r="W842" s="37"/>
      <c r="X842" s="37"/>
      <c r="Y842" s="37"/>
      <c r="Z842" s="37"/>
      <c r="AA842" s="37"/>
      <c r="AB842" s="37"/>
      <c r="AC842" s="37"/>
      <c r="AD842" s="37"/>
      <c r="AE842" s="37"/>
      <c r="AR842" s="197" t="s">
        <v>127</v>
      </c>
      <c r="AT842" s="197" t="s">
        <v>123</v>
      </c>
      <c r="AU842" s="197" t="s">
        <v>70</v>
      </c>
      <c r="AY842" s="16" t="s">
        <v>128</v>
      </c>
      <c r="BE842" s="198">
        <f>IF(N842="základní",J842,0)</f>
        <v>0</v>
      </c>
      <c r="BF842" s="198">
        <f>IF(N842="snížená",J842,0)</f>
        <v>0</v>
      </c>
      <c r="BG842" s="198">
        <f>IF(N842="zákl. přenesená",J842,0)</f>
        <v>0</v>
      </c>
      <c r="BH842" s="198">
        <f>IF(N842="sníž. přenesená",J842,0)</f>
        <v>0</v>
      </c>
      <c r="BI842" s="198">
        <f>IF(N842="nulová",J842,0)</f>
        <v>0</v>
      </c>
      <c r="BJ842" s="16" t="s">
        <v>14</v>
      </c>
      <c r="BK842" s="198">
        <f>ROUND(I842*H842,2)</f>
        <v>0</v>
      </c>
      <c r="BL842" s="16" t="s">
        <v>127</v>
      </c>
      <c r="BM842" s="197" t="s">
        <v>2041</v>
      </c>
    </row>
    <row r="843" s="2" customFormat="1">
      <c r="A843" s="37"/>
      <c r="B843" s="38"/>
      <c r="C843" s="39"/>
      <c r="D843" s="199" t="s">
        <v>157</v>
      </c>
      <c r="E843" s="39"/>
      <c r="F843" s="200" t="s">
        <v>437</v>
      </c>
      <c r="G843" s="39"/>
      <c r="H843" s="39"/>
      <c r="I843" s="201"/>
      <c r="J843" s="39"/>
      <c r="K843" s="39"/>
      <c r="L843" s="43"/>
      <c r="M843" s="202"/>
      <c r="N843" s="203"/>
      <c r="O843" s="83"/>
      <c r="P843" s="83"/>
      <c r="Q843" s="83"/>
      <c r="R843" s="83"/>
      <c r="S843" s="83"/>
      <c r="T843" s="84"/>
      <c r="U843" s="37"/>
      <c r="V843" s="37"/>
      <c r="W843" s="37"/>
      <c r="X843" s="37"/>
      <c r="Y843" s="37"/>
      <c r="Z843" s="37"/>
      <c r="AA843" s="37"/>
      <c r="AB843" s="37"/>
      <c r="AC843" s="37"/>
      <c r="AD843" s="37"/>
      <c r="AE843" s="37"/>
      <c r="AT843" s="16" t="s">
        <v>157</v>
      </c>
      <c r="AU843" s="16" t="s">
        <v>70</v>
      </c>
    </row>
    <row r="844" s="2" customFormat="1" ht="49.05" customHeight="1">
      <c r="A844" s="37"/>
      <c r="B844" s="38"/>
      <c r="C844" s="185" t="s">
        <v>2042</v>
      </c>
      <c r="D844" s="185" t="s">
        <v>123</v>
      </c>
      <c r="E844" s="186" t="s">
        <v>2043</v>
      </c>
      <c r="F844" s="187" t="s">
        <v>2044</v>
      </c>
      <c r="G844" s="188" t="s">
        <v>426</v>
      </c>
      <c r="H844" s="189">
        <v>150</v>
      </c>
      <c r="I844" s="190"/>
      <c r="J844" s="191">
        <f>ROUND(I844*H844,2)</f>
        <v>0</v>
      </c>
      <c r="K844" s="192"/>
      <c r="L844" s="43"/>
      <c r="M844" s="193" t="s">
        <v>19</v>
      </c>
      <c r="N844" s="194" t="s">
        <v>41</v>
      </c>
      <c r="O844" s="83"/>
      <c r="P844" s="195">
        <f>O844*H844</f>
        <v>0</v>
      </c>
      <c r="Q844" s="195">
        <v>0</v>
      </c>
      <c r="R844" s="195">
        <f>Q844*H844</f>
        <v>0</v>
      </c>
      <c r="S844" s="195">
        <v>0</v>
      </c>
      <c r="T844" s="196">
        <f>S844*H844</f>
        <v>0</v>
      </c>
      <c r="U844" s="37"/>
      <c r="V844" s="37"/>
      <c r="W844" s="37"/>
      <c r="X844" s="37"/>
      <c r="Y844" s="37"/>
      <c r="Z844" s="37"/>
      <c r="AA844" s="37"/>
      <c r="AB844" s="37"/>
      <c r="AC844" s="37"/>
      <c r="AD844" s="37"/>
      <c r="AE844" s="37"/>
      <c r="AR844" s="197" t="s">
        <v>127</v>
      </c>
      <c r="AT844" s="197" t="s">
        <v>123</v>
      </c>
      <c r="AU844" s="197" t="s">
        <v>70</v>
      </c>
      <c r="AY844" s="16" t="s">
        <v>128</v>
      </c>
      <c r="BE844" s="198">
        <f>IF(N844="základní",J844,0)</f>
        <v>0</v>
      </c>
      <c r="BF844" s="198">
        <f>IF(N844="snížená",J844,0)</f>
        <v>0</v>
      </c>
      <c r="BG844" s="198">
        <f>IF(N844="zákl. přenesená",J844,0)</f>
        <v>0</v>
      </c>
      <c r="BH844" s="198">
        <f>IF(N844="sníž. přenesená",J844,0)</f>
        <v>0</v>
      </c>
      <c r="BI844" s="198">
        <f>IF(N844="nulová",J844,0)</f>
        <v>0</v>
      </c>
      <c r="BJ844" s="16" t="s">
        <v>14</v>
      </c>
      <c r="BK844" s="198">
        <f>ROUND(I844*H844,2)</f>
        <v>0</v>
      </c>
      <c r="BL844" s="16" t="s">
        <v>127</v>
      </c>
      <c r="BM844" s="197" t="s">
        <v>2045</v>
      </c>
    </row>
    <row r="845" s="2" customFormat="1">
      <c r="A845" s="37"/>
      <c r="B845" s="38"/>
      <c r="C845" s="39"/>
      <c r="D845" s="199" t="s">
        <v>157</v>
      </c>
      <c r="E845" s="39"/>
      <c r="F845" s="200" t="s">
        <v>437</v>
      </c>
      <c r="G845" s="39"/>
      <c r="H845" s="39"/>
      <c r="I845" s="201"/>
      <c r="J845" s="39"/>
      <c r="K845" s="39"/>
      <c r="L845" s="43"/>
      <c r="M845" s="202"/>
      <c r="N845" s="203"/>
      <c r="O845" s="83"/>
      <c r="P845" s="83"/>
      <c r="Q845" s="83"/>
      <c r="R845" s="83"/>
      <c r="S845" s="83"/>
      <c r="T845" s="84"/>
      <c r="U845" s="37"/>
      <c r="V845" s="37"/>
      <c r="W845" s="37"/>
      <c r="X845" s="37"/>
      <c r="Y845" s="37"/>
      <c r="Z845" s="37"/>
      <c r="AA845" s="37"/>
      <c r="AB845" s="37"/>
      <c r="AC845" s="37"/>
      <c r="AD845" s="37"/>
      <c r="AE845" s="37"/>
      <c r="AT845" s="16" t="s">
        <v>157</v>
      </c>
      <c r="AU845" s="16" t="s">
        <v>70</v>
      </c>
    </row>
    <row r="846" s="2" customFormat="1" ht="49.05" customHeight="1">
      <c r="A846" s="37"/>
      <c r="B846" s="38"/>
      <c r="C846" s="185" t="s">
        <v>2046</v>
      </c>
      <c r="D846" s="185" t="s">
        <v>123</v>
      </c>
      <c r="E846" s="186" t="s">
        <v>2047</v>
      </c>
      <c r="F846" s="187" t="s">
        <v>2048</v>
      </c>
      <c r="G846" s="188" t="s">
        <v>426</v>
      </c>
      <c r="H846" s="189">
        <v>100</v>
      </c>
      <c r="I846" s="190"/>
      <c r="J846" s="191">
        <f>ROUND(I846*H846,2)</f>
        <v>0</v>
      </c>
      <c r="K846" s="192"/>
      <c r="L846" s="43"/>
      <c r="M846" s="193" t="s">
        <v>19</v>
      </c>
      <c r="N846" s="194" t="s">
        <v>41</v>
      </c>
      <c r="O846" s="83"/>
      <c r="P846" s="195">
        <f>O846*H846</f>
        <v>0</v>
      </c>
      <c r="Q846" s="195">
        <v>0</v>
      </c>
      <c r="R846" s="195">
        <f>Q846*H846</f>
        <v>0</v>
      </c>
      <c r="S846" s="195">
        <v>0</v>
      </c>
      <c r="T846" s="196">
        <f>S846*H846</f>
        <v>0</v>
      </c>
      <c r="U846" s="37"/>
      <c r="V846" s="37"/>
      <c r="W846" s="37"/>
      <c r="X846" s="37"/>
      <c r="Y846" s="37"/>
      <c r="Z846" s="37"/>
      <c r="AA846" s="37"/>
      <c r="AB846" s="37"/>
      <c r="AC846" s="37"/>
      <c r="AD846" s="37"/>
      <c r="AE846" s="37"/>
      <c r="AR846" s="197" t="s">
        <v>127</v>
      </c>
      <c r="AT846" s="197" t="s">
        <v>123</v>
      </c>
      <c r="AU846" s="197" t="s">
        <v>70</v>
      </c>
      <c r="AY846" s="16" t="s">
        <v>128</v>
      </c>
      <c r="BE846" s="198">
        <f>IF(N846="základní",J846,0)</f>
        <v>0</v>
      </c>
      <c r="BF846" s="198">
        <f>IF(N846="snížená",J846,0)</f>
        <v>0</v>
      </c>
      <c r="BG846" s="198">
        <f>IF(N846="zákl. přenesená",J846,0)</f>
        <v>0</v>
      </c>
      <c r="BH846" s="198">
        <f>IF(N846="sníž. přenesená",J846,0)</f>
        <v>0</v>
      </c>
      <c r="BI846" s="198">
        <f>IF(N846="nulová",J846,0)</f>
        <v>0</v>
      </c>
      <c r="BJ846" s="16" t="s">
        <v>14</v>
      </c>
      <c r="BK846" s="198">
        <f>ROUND(I846*H846,2)</f>
        <v>0</v>
      </c>
      <c r="BL846" s="16" t="s">
        <v>127</v>
      </c>
      <c r="BM846" s="197" t="s">
        <v>2049</v>
      </c>
    </row>
    <row r="847" s="2" customFormat="1">
      <c r="A847" s="37"/>
      <c r="B847" s="38"/>
      <c r="C847" s="39"/>
      <c r="D847" s="199" t="s">
        <v>157</v>
      </c>
      <c r="E847" s="39"/>
      <c r="F847" s="200" t="s">
        <v>437</v>
      </c>
      <c r="G847" s="39"/>
      <c r="H847" s="39"/>
      <c r="I847" s="201"/>
      <c r="J847" s="39"/>
      <c r="K847" s="39"/>
      <c r="L847" s="43"/>
      <c r="M847" s="202"/>
      <c r="N847" s="203"/>
      <c r="O847" s="83"/>
      <c r="P847" s="83"/>
      <c r="Q847" s="83"/>
      <c r="R847" s="83"/>
      <c r="S847" s="83"/>
      <c r="T847" s="84"/>
      <c r="U847" s="37"/>
      <c r="V847" s="37"/>
      <c r="W847" s="37"/>
      <c r="X847" s="37"/>
      <c r="Y847" s="37"/>
      <c r="Z847" s="37"/>
      <c r="AA847" s="37"/>
      <c r="AB847" s="37"/>
      <c r="AC847" s="37"/>
      <c r="AD847" s="37"/>
      <c r="AE847" s="37"/>
      <c r="AT847" s="16" t="s">
        <v>157</v>
      </c>
      <c r="AU847" s="16" t="s">
        <v>70</v>
      </c>
    </row>
    <row r="848" s="2" customFormat="1" ht="37.8" customHeight="1">
      <c r="A848" s="37"/>
      <c r="B848" s="38"/>
      <c r="C848" s="185" t="s">
        <v>2050</v>
      </c>
      <c r="D848" s="185" t="s">
        <v>123</v>
      </c>
      <c r="E848" s="186" t="s">
        <v>2051</v>
      </c>
      <c r="F848" s="187" t="s">
        <v>2052</v>
      </c>
      <c r="G848" s="188" t="s">
        <v>426</v>
      </c>
      <c r="H848" s="189">
        <v>6</v>
      </c>
      <c r="I848" s="190"/>
      <c r="J848" s="191">
        <f>ROUND(I848*H848,2)</f>
        <v>0</v>
      </c>
      <c r="K848" s="192"/>
      <c r="L848" s="43"/>
      <c r="M848" s="193" t="s">
        <v>19</v>
      </c>
      <c r="N848" s="194" t="s">
        <v>41</v>
      </c>
      <c r="O848" s="83"/>
      <c r="P848" s="195">
        <f>O848*H848</f>
        <v>0</v>
      </c>
      <c r="Q848" s="195">
        <v>0</v>
      </c>
      <c r="R848" s="195">
        <f>Q848*H848</f>
        <v>0</v>
      </c>
      <c r="S848" s="195">
        <v>0</v>
      </c>
      <c r="T848" s="196">
        <f>S848*H848</f>
        <v>0</v>
      </c>
      <c r="U848" s="37"/>
      <c r="V848" s="37"/>
      <c r="W848" s="37"/>
      <c r="X848" s="37"/>
      <c r="Y848" s="37"/>
      <c r="Z848" s="37"/>
      <c r="AA848" s="37"/>
      <c r="AB848" s="37"/>
      <c r="AC848" s="37"/>
      <c r="AD848" s="37"/>
      <c r="AE848" s="37"/>
      <c r="AR848" s="197" t="s">
        <v>127</v>
      </c>
      <c r="AT848" s="197" t="s">
        <v>123</v>
      </c>
      <c r="AU848" s="197" t="s">
        <v>70</v>
      </c>
      <c r="AY848" s="16" t="s">
        <v>128</v>
      </c>
      <c r="BE848" s="198">
        <f>IF(N848="základní",J848,0)</f>
        <v>0</v>
      </c>
      <c r="BF848" s="198">
        <f>IF(N848="snížená",J848,0)</f>
        <v>0</v>
      </c>
      <c r="BG848" s="198">
        <f>IF(N848="zákl. přenesená",J848,0)</f>
        <v>0</v>
      </c>
      <c r="BH848" s="198">
        <f>IF(N848="sníž. přenesená",J848,0)</f>
        <v>0</v>
      </c>
      <c r="BI848" s="198">
        <f>IF(N848="nulová",J848,0)</f>
        <v>0</v>
      </c>
      <c r="BJ848" s="16" t="s">
        <v>14</v>
      </c>
      <c r="BK848" s="198">
        <f>ROUND(I848*H848,2)</f>
        <v>0</v>
      </c>
      <c r="BL848" s="16" t="s">
        <v>127</v>
      </c>
      <c r="BM848" s="197" t="s">
        <v>2053</v>
      </c>
    </row>
    <row r="849" s="2" customFormat="1">
      <c r="A849" s="37"/>
      <c r="B849" s="38"/>
      <c r="C849" s="39"/>
      <c r="D849" s="199" t="s">
        <v>157</v>
      </c>
      <c r="E849" s="39"/>
      <c r="F849" s="200" t="s">
        <v>437</v>
      </c>
      <c r="G849" s="39"/>
      <c r="H849" s="39"/>
      <c r="I849" s="201"/>
      <c r="J849" s="39"/>
      <c r="K849" s="39"/>
      <c r="L849" s="43"/>
      <c r="M849" s="202"/>
      <c r="N849" s="203"/>
      <c r="O849" s="83"/>
      <c r="P849" s="83"/>
      <c r="Q849" s="83"/>
      <c r="R849" s="83"/>
      <c r="S849" s="83"/>
      <c r="T849" s="84"/>
      <c r="U849" s="37"/>
      <c r="V849" s="37"/>
      <c r="W849" s="37"/>
      <c r="X849" s="37"/>
      <c r="Y849" s="37"/>
      <c r="Z849" s="37"/>
      <c r="AA849" s="37"/>
      <c r="AB849" s="37"/>
      <c r="AC849" s="37"/>
      <c r="AD849" s="37"/>
      <c r="AE849" s="37"/>
      <c r="AT849" s="16" t="s">
        <v>157</v>
      </c>
      <c r="AU849" s="16" t="s">
        <v>70</v>
      </c>
    </row>
    <row r="850" s="2" customFormat="1" ht="37.8" customHeight="1">
      <c r="A850" s="37"/>
      <c r="B850" s="38"/>
      <c r="C850" s="185" t="s">
        <v>2054</v>
      </c>
      <c r="D850" s="185" t="s">
        <v>123</v>
      </c>
      <c r="E850" s="186" t="s">
        <v>2055</v>
      </c>
      <c r="F850" s="187" t="s">
        <v>2056</v>
      </c>
      <c r="G850" s="188" t="s">
        <v>426</v>
      </c>
      <c r="H850" s="189">
        <v>100</v>
      </c>
      <c r="I850" s="190"/>
      <c r="J850" s="191">
        <f>ROUND(I850*H850,2)</f>
        <v>0</v>
      </c>
      <c r="K850" s="192"/>
      <c r="L850" s="43"/>
      <c r="M850" s="193" t="s">
        <v>19</v>
      </c>
      <c r="N850" s="194" t="s">
        <v>41</v>
      </c>
      <c r="O850" s="83"/>
      <c r="P850" s="195">
        <f>O850*H850</f>
        <v>0</v>
      </c>
      <c r="Q850" s="195">
        <v>0</v>
      </c>
      <c r="R850" s="195">
        <f>Q850*H850</f>
        <v>0</v>
      </c>
      <c r="S850" s="195">
        <v>0</v>
      </c>
      <c r="T850" s="196">
        <f>S850*H850</f>
        <v>0</v>
      </c>
      <c r="U850" s="37"/>
      <c r="V850" s="37"/>
      <c r="W850" s="37"/>
      <c r="X850" s="37"/>
      <c r="Y850" s="37"/>
      <c r="Z850" s="37"/>
      <c r="AA850" s="37"/>
      <c r="AB850" s="37"/>
      <c r="AC850" s="37"/>
      <c r="AD850" s="37"/>
      <c r="AE850" s="37"/>
      <c r="AR850" s="197" t="s">
        <v>127</v>
      </c>
      <c r="AT850" s="197" t="s">
        <v>123</v>
      </c>
      <c r="AU850" s="197" t="s">
        <v>70</v>
      </c>
      <c r="AY850" s="16" t="s">
        <v>128</v>
      </c>
      <c r="BE850" s="198">
        <f>IF(N850="základní",J850,0)</f>
        <v>0</v>
      </c>
      <c r="BF850" s="198">
        <f>IF(N850="snížená",J850,0)</f>
        <v>0</v>
      </c>
      <c r="BG850" s="198">
        <f>IF(N850="zákl. přenesená",J850,0)</f>
        <v>0</v>
      </c>
      <c r="BH850" s="198">
        <f>IF(N850="sníž. přenesená",J850,0)</f>
        <v>0</v>
      </c>
      <c r="BI850" s="198">
        <f>IF(N850="nulová",J850,0)</f>
        <v>0</v>
      </c>
      <c r="BJ850" s="16" t="s">
        <v>14</v>
      </c>
      <c r="BK850" s="198">
        <f>ROUND(I850*H850,2)</f>
        <v>0</v>
      </c>
      <c r="BL850" s="16" t="s">
        <v>127</v>
      </c>
      <c r="BM850" s="197" t="s">
        <v>2057</v>
      </c>
    </row>
    <row r="851" s="2" customFormat="1">
      <c r="A851" s="37"/>
      <c r="B851" s="38"/>
      <c r="C851" s="39"/>
      <c r="D851" s="199" t="s">
        <v>157</v>
      </c>
      <c r="E851" s="39"/>
      <c r="F851" s="200" t="s">
        <v>437</v>
      </c>
      <c r="G851" s="39"/>
      <c r="H851" s="39"/>
      <c r="I851" s="201"/>
      <c r="J851" s="39"/>
      <c r="K851" s="39"/>
      <c r="L851" s="43"/>
      <c r="M851" s="202"/>
      <c r="N851" s="203"/>
      <c r="O851" s="83"/>
      <c r="P851" s="83"/>
      <c r="Q851" s="83"/>
      <c r="R851" s="83"/>
      <c r="S851" s="83"/>
      <c r="T851" s="84"/>
      <c r="U851" s="37"/>
      <c r="V851" s="37"/>
      <c r="W851" s="37"/>
      <c r="X851" s="37"/>
      <c r="Y851" s="37"/>
      <c r="Z851" s="37"/>
      <c r="AA851" s="37"/>
      <c r="AB851" s="37"/>
      <c r="AC851" s="37"/>
      <c r="AD851" s="37"/>
      <c r="AE851" s="37"/>
      <c r="AT851" s="16" t="s">
        <v>157</v>
      </c>
      <c r="AU851" s="16" t="s">
        <v>70</v>
      </c>
    </row>
    <row r="852" s="2" customFormat="1" ht="37.8" customHeight="1">
      <c r="A852" s="37"/>
      <c r="B852" s="38"/>
      <c r="C852" s="185" t="s">
        <v>2058</v>
      </c>
      <c r="D852" s="185" t="s">
        <v>123</v>
      </c>
      <c r="E852" s="186" t="s">
        <v>2059</v>
      </c>
      <c r="F852" s="187" t="s">
        <v>2060</v>
      </c>
      <c r="G852" s="188" t="s">
        <v>426</v>
      </c>
      <c r="H852" s="189">
        <v>6</v>
      </c>
      <c r="I852" s="190"/>
      <c r="J852" s="191">
        <f>ROUND(I852*H852,2)</f>
        <v>0</v>
      </c>
      <c r="K852" s="192"/>
      <c r="L852" s="43"/>
      <c r="M852" s="193" t="s">
        <v>19</v>
      </c>
      <c r="N852" s="194" t="s">
        <v>41</v>
      </c>
      <c r="O852" s="83"/>
      <c r="P852" s="195">
        <f>O852*H852</f>
        <v>0</v>
      </c>
      <c r="Q852" s="195">
        <v>0</v>
      </c>
      <c r="R852" s="195">
        <f>Q852*H852</f>
        <v>0</v>
      </c>
      <c r="S852" s="195">
        <v>0</v>
      </c>
      <c r="T852" s="196">
        <f>S852*H852</f>
        <v>0</v>
      </c>
      <c r="U852" s="37"/>
      <c r="V852" s="37"/>
      <c r="W852" s="37"/>
      <c r="X852" s="37"/>
      <c r="Y852" s="37"/>
      <c r="Z852" s="37"/>
      <c r="AA852" s="37"/>
      <c r="AB852" s="37"/>
      <c r="AC852" s="37"/>
      <c r="AD852" s="37"/>
      <c r="AE852" s="37"/>
      <c r="AR852" s="197" t="s">
        <v>127</v>
      </c>
      <c r="AT852" s="197" t="s">
        <v>123</v>
      </c>
      <c r="AU852" s="197" t="s">
        <v>70</v>
      </c>
      <c r="AY852" s="16" t="s">
        <v>128</v>
      </c>
      <c r="BE852" s="198">
        <f>IF(N852="základní",J852,0)</f>
        <v>0</v>
      </c>
      <c r="BF852" s="198">
        <f>IF(N852="snížená",J852,0)</f>
        <v>0</v>
      </c>
      <c r="BG852" s="198">
        <f>IF(N852="zákl. přenesená",J852,0)</f>
        <v>0</v>
      </c>
      <c r="BH852" s="198">
        <f>IF(N852="sníž. přenesená",J852,0)</f>
        <v>0</v>
      </c>
      <c r="BI852" s="198">
        <f>IF(N852="nulová",J852,0)</f>
        <v>0</v>
      </c>
      <c r="BJ852" s="16" t="s">
        <v>14</v>
      </c>
      <c r="BK852" s="198">
        <f>ROUND(I852*H852,2)</f>
        <v>0</v>
      </c>
      <c r="BL852" s="16" t="s">
        <v>127</v>
      </c>
      <c r="BM852" s="197" t="s">
        <v>2061</v>
      </c>
    </row>
    <row r="853" s="2" customFormat="1">
      <c r="A853" s="37"/>
      <c r="B853" s="38"/>
      <c r="C853" s="39"/>
      <c r="D853" s="199" t="s">
        <v>157</v>
      </c>
      <c r="E853" s="39"/>
      <c r="F853" s="200" t="s">
        <v>437</v>
      </c>
      <c r="G853" s="39"/>
      <c r="H853" s="39"/>
      <c r="I853" s="201"/>
      <c r="J853" s="39"/>
      <c r="K853" s="39"/>
      <c r="L853" s="43"/>
      <c r="M853" s="202"/>
      <c r="N853" s="203"/>
      <c r="O853" s="83"/>
      <c r="P853" s="83"/>
      <c r="Q853" s="83"/>
      <c r="R853" s="83"/>
      <c r="S853" s="83"/>
      <c r="T853" s="84"/>
      <c r="U853" s="37"/>
      <c r="V853" s="37"/>
      <c r="W853" s="37"/>
      <c r="X853" s="37"/>
      <c r="Y853" s="37"/>
      <c r="Z853" s="37"/>
      <c r="AA853" s="37"/>
      <c r="AB853" s="37"/>
      <c r="AC853" s="37"/>
      <c r="AD853" s="37"/>
      <c r="AE853" s="37"/>
      <c r="AT853" s="16" t="s">
        <v>157</v>
      </c>
      <c r="AU853" s="16" t="s">
        <v>70</v>
      </c>
    </row>
    <row r="854" s="2" customFormat="1" ht="37.8" customHeight="1">
      <c r="A854" s="37"/>
      <c r="B854" s="38"/>
      <c r="C854" s="185" t="s">
        <v>2062</v>
      </c>
      <c r="D854" s="185" t="s">
        <v>123</v>
      </c>
      <c r="E854" s="186" t="s">
        <v>2063</v>
      </c>
      <c r="F854" s="187" t="s">
        <v>2064</v>
      </c>
      <c r="G854" s="188" t="s">
        <v>426</v>
      </c>
      <c r="H854" s="189">
        <v>6</v>
      </c>
      <c r="I854" s="190"/>
      <c r="J854" s="191">
        <f>ROUND(I854*H854,2)</f>
        <v>0</v>
      </c>
      <c r="K854" s="192"/>
      <c r="L854" s="43"/>
      <c r="M854" s="193" t="s">
        <v>19</v>
      </c>
      <c r="N854" s="194" t="s">
        <v>41</v>
      </c>
      <c r="O854" s="83"/>
      <c r="P854" s="195">
        <f>O854*H854</f>
        <v>0</v>
      </c>
      <c r="Q854" s="195">
        <v>0</v>
      </c>
      <c r="R854" s="195">
        <f>Q854*H854</f>
        <v>0</v>
      </c>
      <c r="S854" s="195">
        <v>0</v>
      </c>
      <c r="T854" s="196">
        <f>S854*H854</f>
        <v>0</v>
      </c>
      <c r="U854" s="37"/>
      <c r="V854" s="37"/>
      <c r="W854" s="37"/>
      <c r="X854" s="37"/>
      <c r="Y854" s="37"/>
      <c r="Z854" s="37"/>
      <c r="AA854" s="37"/>
      <c r="AB854" s="37"/>
      <c r="AC854" s="37"/>
      <c r="AD854" s="37"/>
      <c r="AE854" s="37"/>
      <c r="AR854" s="197" t="s">
        <v>127</v>
      </c>
      <c r="AT854" s="197" t="s">
        <v>123</v>
      </c>
      <c r="AU854" s="197" t="s">
        <v>70</v>
      </c>
      <c r="AY854" s="16" t="s">
        <v>128</v>
      </c>
      <c r="BE854" s="198">
        <f>IF(N854="základní",J854,0)</f>
        <v>0</v>
      </c>
      <c r="BF854" s="198">
        <f>IF(N854="snížená",J854,0)</f>
        <v>0</v>
      </c>
      <c r="BG854" s="198">
        <f>IF(N854="zákl. přenesená",J854,0)</f>
        <v>0</v>
      </c>
      <c r="BH854" s="198">
        <f>IF(N854="sníž. přenesená",J854,0)</f>
        <v>0</v>
      </c>
      <c r="BI854" s="198">
        <f>IF(N854="nulová",J854,0)</f>
        <v>0</v>
      </c>
      <c r="BJ854" s="16" t="s">
        <v>14</v>
      </c>
      <c r="BK854" s="198">
        <f>ROUND(I854*H854,2)</f>
        <v>0</v>
      </c>
      <c r="BL854" s="16" t="s">
        <v>127</v>
      </c>
      <c r="BM854" s="197" t="s">
        <v>2065</v>
      </c>
    </row>
    <row r="855" s="2" customFormat="1">
      <c r="A855" s="37"/>
      <c r="B855" s="38"/>
      <c r="C855" s="39"/>
      <c r="D855" s="199" t="s">
        <v>157</v>
      </c>
      <c r="E855" s="39"/>
      <c r="F855" s="200" t="s">
        <v>437</v>
      </c>
      <c r="G855" s="39"/>
      <c r="H855" s="39"/>
      <c r="I855" s="201"/>
      <c r="J855" s="39"/>
      <c r="K855" s="39"/>
      <c r="L855" s="43"/>
      <c r="M855" s="202"/>
      <c r="N855" s="203"/>
      <c r="O855" s="83"/>
      <c r="P855" s="83"/>
      <c r="Q855" s="83"/>
      <c r="R855" s="83"/>
      <c r="S855" s="83"/>
      <c r="T855" s="84"/>
      <c r="U855" s="37"/>
      <c r="V855" s="37"/>
      <c r="W855" s="37"/>
      <c r="X855" s="37"/>
      <c r="Y855" s="37"/>
      <c r="Z855" s="37"/>
      <c r="AA855" s="37"/>
      <c r="AB855" s="37"/>
      <c r="AC855" s="37"/>
      <c r="AD855" s="37"/>
      <c r="AE855" s="37"/>
      <c r="AT855" s="16" t="s">
        <v>157</v>
      </c>
      <c r="AU855" s="16" t="s">
        <v>70</v>
      </c>
    </row>
    <row r="856" s="2" customFormat="1" ht="37.8" customHeight="1">
      <c r="A856" s="37"/>
      <c r="B856" s="38"/>
      <c r="C856" s="185" t="s">
        <v>2066</v>
      </c>
      <c r="D856" s="185" t="s">
        <v>123</v>
      </c>
      <c r="E856" s="186" t="s">
        <v>2067</v>
      </c>
      <c r="F856" s="187" t="s">
        <v>2068</v>
      </c>
      <c r="G856" s="188" t="s">
        <v>426</v>
      </c>
      <c r="H856" s="189">
        <v>100</v>
      </c>
      <c r="I856" s="190"/>
      <c r="J856" s="191">
        <f>ROUND(I856*H856,2)</f>
        <v>0</v>
      </c>
      <c r="K856" s="192"/>
      <c r="L856" s="43"/>
      <c r="M856" s="193" t="s">
        <v>19</v>
      </c>
      <c r="N856" s="194" t="s">
        <v>41</v>
      </c>
      <c r="O856" s="83"/>
      <c r="P856" s="195">
        <f>O856*H856</f>
        <v>0</v>
      </c>
      <c r="Q856" s="195">
        <v>0</v>
      </c>
      <c r="R856" s="195">
        <f>Q856*H856</f>
        <v>0</v>
      </c>
      <c r="S856" s="195">
        <v>0</v>
      </c>
      <c r="T856" s="196">
        <f>S856*H856</f>
        <v>0</v>
      </c>
      <c r="U856" s="37"/>
      <c r="V856" s="37"/>
      <c r="W856" s="37"/>
      <c r="X856" s="37"/>
      <c r="Y856" s="37"/>
      <c r="Z856" s="37"/>
      <c r="AA856" s="37"/>
      <c r="AB856" s="37"/>
      <c r="AC856" s="37"/>
      <c r="AD856" s="37"/>
      <c r="AE856" s="37"/>
      <c r="AR856" s="197" t="s">
        <v>127</v>
      </c>
      <c r="AT856" s="197" t="s">
        <v>123</v>
      </c>
      <c r="AU856" s="197" t="s">
        <v>70</v>
      </c>
      <c r="AY856" s="16" t="s">
        <v>128</v>
      </c>
      <c r="BE856" s="198">
        <f>IF(N856="základní",J856,0)</f>
        <v>0</v>
      </c>
      <c r="BF856" s="198">
        <f>IF(N856="snížená",J856,0)</f>
        <v>0</v>
      </c>
      <c r="BG856" s="198">
        <f>IF(N856="zákl. přenesená",J856,0)</f>
        <v>0</v>
      </c>
      <c r="BH856" s="198">
        <f>IF(N856="sníž. přenesená",J856,0)</f>
        <v>0</v>
      </c>
      <c r="BI856" s="198">
        <f>IF(N856="nulová",J856,0)</f>
        <v>0</v>
      </c>
      <c r="BJ856" s="16" t="s">
        <v>14</v>
      </c>
      <c r="BK856" s="198">
        <f>ROUND(I856*H856,2)</f>
        <v>0</v>
      </c>
      <c r="BL856" s="16" t="s">
        <v>127</v>
      </c>
      <c r="BM856" s="197" t="s">
        <v>2069</v>
      </c>
    </row>
    <row r="857" s="2" customFormat="1">
      <c r="A857" s="37"/>
      <c r="B857" s="38"/>
      <c r="C857" s="39"/>
      <c r="D857" s="199" t="s">
        <v>157</v>
      </c>
      <c r="E857" s="39"/>
      <c r="F857" s="200" t="s">
        <v>2070</v>
      </c>
      <c r="G857" s="39"/>
      <c r="H857" s="39"/>
      <c r="I857" s="201"/>
      <c r="J857" s="39"/>
      <c r="K857" s="39"/>
      <c r="L857" s="43"/>
      <c r="M857" s="202"/>
      <c r="N857" s="203"/>
      <c r="O857" s="83"/>
      <c r="P857" s="83"/>
      <c r="Q857" s="83"/>
      <c r="R857" s="83"/>
      <c r="S857" s="83"/>
      <c r="T857" s="84"/>
      <c r="U857" s="37"/>
      <c r="V857" s="37"/>
      <c r="W857" s="37"/>
      <c r="X857" s="37"/>
      <c r="Y857" s="37"/>
      <c r="Z857" s="37"/>
      <c r="AA857" s="37"/>
      <c r="AB857" s="37"/>
      <c r="AC857" s="37"/>
      <c r="AD857" s="37"/>
      <c r="AE857" s="37"/>
      <c r="AT857" s="16" t="s">
        <v>157</v>
      </c>
      <c r="AU857" s="16" t="s">
        <v>70</v>
      </c>
    </row>
    <row r="858" s="2" customFormat="1" ht="24.15" customHeight="1">
      <c r="A858" s="37"/>
      <c r="B858" s="38"/>
      <c r="C858" s="185" t="s">
        <v>2071</v>
      </c>
      <c r="D858" s="185" t="s">
        <v>123</v>
      </c>
      <c r="E858" s="186" t="s">
        <v>2072</v>
      </c>
      <c r="F858" s="187" t="s">
        <v>2073</v>
      </c>
      <c r="G858" s="188" t="s">
        <v>426</v>
      </c>
      <c r="H858" s="189">
        <v>100</v>
      </c>
      <c r="I858" s="190"/>
      <c r="J858" s="191">
        <f>ROUND(I858*H858,2)</f>
        <v>0</v>
      </c>
      <c r="K858" s="192"/>
      <c r="L858" s="43"/>
      <c r="M858" s="193" t="s">
        <v>19</v>
      </c>
      <c r="N858" s="194" t="s">
        <v>41</v>
      </c>
      <c r="O858" s="83"/>
      <c r="P858" s="195">
        <f>O858*H858</f>
        <v>0</v>
      </c>
      <c r="Q858" s="195">
        <v>0</v>
      </c>
      <c r="R858" s="195">
        <f>Q858*H858</f>
        <v>0</v>
      </c>
      <c r="S858" s="195">
        <v>0</v>
      </c>
      <c r="T858" s="196">
        <f>S858*H858</f>
        <v>0</v>
      </c>
      <c r="U858" s="37"/>
      <c r="V858" s="37"/>
      <c r="W858" s="37"/>
      <c r="X858" s="37"/>
      <c r="Y858" s="37"/>
      <c r="Z858" s="37"/>
      <c r="AA858" s="37"/>
      <c r="AB858" s="37"/>
      <c r="AC858" s="37"/>
      <c r="AD858" s="37"/>
      <c r="AE858" s="37"/>
      <c r="AR858" s="197" t="s">
        <v>127</v>
      </c>
      <c r="AT858" s="197" t="s">
        <v>123</v>
      </c>
      <c r="AU858" s="197" t="s">
        <v>70</v>
      </c>
      <c r="AY858" s="16" t="s">
        <v>128</v>
      </c>
      <c r="BE858" s="198">
        <f>IF(N858="základní",J858,0)</f>
        <v>0</v>
      </c>
      <c r="BF858" s="198">
        <f>IF(N858="snížená",J858,0)</f>
        <v>0</v>
      </c>
      <c r="BG858" s="198">
        <f>IF(N858="zákl. přenesená",J858,0)</f>
        <v>0</v>
      </c>
      <c r="BH858" s="198">
        <f>IF(N858="sníž. přenesená",J858,0)</f>
        <v>0</v>
      </c>
      <c r="BI858" s="198">
        <f>IF(N858="nulová",J858,0)</f>
        <v>0</v>
      </c>
      <c r="BJ858" s="16" t="s">
        <v>14</v>
      </c>
      <c r="BK858" s="198">
        <f>ROUND(I858*H858,2)</f>
        <v>0</v>
      </c>
      <c r="BL858" s="16" t="s">
        <v>127</v>
      </c>
      <c r="BM858" s="197" t="s">
        <v>2074</v>
      </c>
    </row>
    <row r="859" s="2" customFormat="1">
      <c r="A859" s="37"/>
      <c r="B859" s="38"/>
      <c r="C859" s="39"/>
      <c r="D859" s="199" t="s">
        <v>157</v>
      </c>
      <c r="E859" s="39"/>
      <c r="F859" s="200" t="s">
        <v>437</v>
      </c>
      <c r="G859" s="39"/>
      <c r="H859" s="39"/>
      <c r="I859" s="201"/>
      <c r="J859" s="39"/>
      <c r="K859" s="39"/>
      <c r="L859" s="43"/>
      <c r="M859" s="202"/>
      <c r="N859" s="203"/>
      <c r="O859" s="83"/>
      <c r="P859" s="83"/>
      <c r="Q859" s="83"/>
      <c r="R859" s="83"/>
      <c r="S859" s="83"/>
      <c r="T859" s="84"/>
      <c r="U859" s="37"/>
      <c r="V859" s="37"/>
      <c r="W859" s="37"/>
      <c r="X859" s="37"/>
      <c r="Y859" s="37"/>
      <c r="Z859" s="37"/>
      <c r="AA859" s="37"/>
      <c r="AB859" s="37"/>
      <c r="AC859" s="37"/>
      <c r="AD859" s="37"/>
      <c r="AE859" s="37"/>
      <c r="AT859" s="16" t="s">
        <v>157</v>
      </c>
      <c r="AU859" s="16" t="s">
        <v>70</v>
      </c>
    </row>
    <row r="860" s="2" customFormat="1" ht="24.15" customHeight="1">
      <c r="A860" s="37"/>
      <c r="B860" s="38"/>
      <c r="C860" s="185" t="s">
        <v>2075</v>
      </c>
      <c r="D860" s="185" t="s">
        <v>123</v>
      </c>
      <c r="E860" s="186" t="s">
        <v>2076</v>
      </c>
      <c r="F860" s="187" t="s">
        <v>2077</v>
      </c>
      <c r="G860" s="188" t="s">
        <v>426</v>
      </c>
      <c r="H860" s="189">
        <v>100</v>
      </c>
      <c r="I860" s="190"/>
      <c r="J860" s="191">
        <f>ROUND(I860*H860,2)</f>
        <v>0</v>
      </c>
      <c r="K860" s="192"/>
      <c r="L860" s="43"/>
      <c r="M860" s="193" t="s">
        <v>19</v>
      </c>
      <c r="N860" s="194" t="s">
        <v>41</v>
      </c>
      <c r="O860" s="83"/>
      <c r="P860" s="195">
        <f>O860*H860</f>
        <v>0</v>
      </c>
      <c r="Q860" s="195">
        <v>0</v>
      </c>
      <c r="R860" s="195">
        <f>Q860*H860</f>
        <v>0</v>
      </c>
      <c r="S860" s="195">
        <v>0</v>
      </c>
      <c r="T860" s="196">
        <f>S860*H860</f>
        <v>0</v>
      </c>
      <c r="U860" s="37"/>
      <c r="V860" s="37"/>
      <c r="W860" s="37"/>
      <c r="X860" s="37"/>
      <c r="Y860" s="37"/>
      <c r="Z860" s="37"/>
      <c r="AA860" s="37"/>
      <c r="AB860" s="37"/>
      <c r="AC860" s="37"/>
      <c r="AD860" s="37"/>
      <c r="AE860" s="37"/>
      <c r="AR860" s="197" t="s">
        <v>127</v>
      </c>
      <c r="AT860" s="197" t="s">
        <v>123</v>
      </c>
      <c r="AU860" s="197" t="s">
        <v>70</v>
      </c>
      <c r="AY860" s="16" t="s">
        <v>128</v>
      </c>
      <c r="BE860" s="198">
        <f>IF(N860="základní",J860,0)</f>
        <v>0</v>
      </c>
      <c r="BF860" s="198">
        <f>IF(N860="snížená",J860,0)</f>
        <v>0</v>
      </c>
      <c r="BG860" s="198">
        <f>IF(N860="zákl. přenesená",J860,0)</f>
        <v>0</v>
      </c>
      <c r="BH860" s="198">
        <f>IF(N860="sníž. přenesená",J860,0)</f>
        <v>0</v>
      </c>
      <c r="BI860" s="198">
        <f>IF(N860="nulová",J860,0)</f>
        <v>0</v>
      </c>
      <c r="BJ860" s="16" t="s">
        <v>14</v>
      </c>
      <c r="BK860" s="198">
        <f>ROUND(I860*H860,2)</f>
        <v>0</v>
      </c>
      <c r="BL860" s="16" t="s">
        <v>127</v>
      </c>
      <c r="BM860" s="197" t="s">
        <v>2078</v>
      </c>
    </row>
    <row r="861" s="2" customFormat="1">
      <c r="A861" s="37"/>
      <c r="B861" s="38"/>
      <c r="C861" s="39"/>
      <c r="D861" s="199" t="s">
        <v>157</v>
      </c>
      <c r="E861" s="39"/>
      <c r="F861" s="200" t="s">
        <v>2079</v>
      </c>
      <c r="G861" s="39"/>
      <c r="H861" s="39"/>
      <c r="I861" s="201"/>
      <c r="J861" s="39"/>
      <c r="K861" s="39"/>
      <c r="L861" s="43"/>
      <c r="M861" s="202"/>
      <c r="N861" s="203"/>
      <c r="O861" s="83"/>
      <c r="P861" s="83"/>
      <c r="Q861" s="83"/>
      <c r="R861" s="83"/>
      <c r="S861" s="83"/>
      <c r="T861" s="84"/>
      <c r="U861" s="37"/>
      <c r="V861" s="37"/>
      <c r="W861" s="37"/>
      <c r="X861" s="37"/>
      <c r="Y861" s="37"/>
      <c r="Z861" s="37"/>
      <c r="AA861" s="37"/>
      <c r="AB861" s="37"/>
      <c r="AC861" s="37"/>
      <c r="AD861" s="37"/>
      <c r="AE861" s="37"/>
      <c r="AT861" s="16" t="s">
        <v>157</v>
      </c>
      <c r="AU861" s="16" t="s">
        <v>70</v>
      </c>
    </row>
    <row r="862" s="2" customFormat="1" ht="66.75" customHeight="1">
      <c r="A862" s="37"/>
      <c r="B862" s="38"/>
      <c r="C862" s="185" t="s">
        <v>2080</v>
      </c>
      <c r="D862" s="185" t="s">
        <v>123</v>
      </c>
      <c r="E862" s="186" t="s">
        <v>2081</v>
      </c>
      <c r="F862" s="187" t="s">
        <v>2082</v>
      </c>
      <c r="G862" s="188" t="s">
        <v>426</v>
      </c>
      <c r="H862" s="189">
        <v>6</v>
      </c>
      <c r="I862" s="190"/>
      <c r="J862" s="191">
        <f>ROUND(I862*H862,2)</f>
        <v>0</v>
      </c>
      <c r="K862" s="192"/>
      <c r="L862" s="43"/>
      <c r="M862" s="193" t="s">
        <v>19</v>
      </c>
      <c r="N862" s="194" t="s">
        <v>41</v>
      </c>
      <c r="O862" s="83"/>
      <c r="P862" s="195">
        <f>O862*H862</f>
        <v>0</v>
      </c>
      <c r="Q862" s="195">
        <v>0</v>
      </c>
      <c r="R862" s="195">
        <f>Q862*H862</f>
        <v>0</v>
      </c>
      <c r="S862" s="195">
        <v>0</v>
      </c>
      <c r="T862" s="196">
        <f>S862*H862</f>
        <v>0</v>
      </c>
      <c r="U862" s="37"/>
      <c r="V862" s="37"/>
      <c r="W862" s="37"/>
      <c r="X862" s="37"/>
      <c r="Y862" s="37"/>
      <c r="Z862" s="37"/>
      <c r="AA862" s="37"/>
      <c r="AB862" s="37"/>
      <c r="AC862" s="37"/>
      <c r="AD862" s="37"/>
      <c r="AE862" s="37"/>
      <c r="AR862" s="197" t="s">
        <v>127</v>
      </c>
      <c r="AT862" s="197" t="s">
        <v>123</v>
      </c>
      <c r="AU862" s="197" t="s">
        <v>70</v>
      </c>
      <c r="AY862" s="16" t="s">
        <v>128</v>
      </c>
      <c r="BE862" s="198">
        <f>IF(N862="základní",J862,0)</f>
        <v>0</v>
      </c>
      <c r="BF862" s="198">
        <f>IF(N862="snížená",J862,0)</f>
        <v>0</v>
      </c>
      <c r="BG862" s="198">
        <f>IF(N862="zákl. přenesená",J862,0)</f>
        <v>0</v>
      </c>
      <c r="BH862" s="198">
        <f>IF(N862="sníž. přenesená",J862,0)</f>
        <v>0</v>
      </c>
      <c r="BI862" s="198">
        <f>IF(N862="nulová",J862,0)</f>
        <v>0</v>
      </c>
      <c r="BJ862" s="16" t="s">
        <v>14</v>
      </c>
      <c r="BK862" s="198">
        <f>ROUND(I862*H862,2)</f>
        <v>0</v>
      </c>
      <c r="BL862" s="16" t="s">
        <v>127</v>
      </c>
      <c r="BM862" s="197" t="s">
        <v>2083</v>
      </c>
    </row>
    <row r="863" s="2" customFormat="1" ht="66.75" customHeight="1">
      <c r="A863" s="37"/>
      <c r="B863" s="38"/>
      <c r="C863" s="185" t="s">
        <v>2084</v>
      </c>
      <c r="D863" s="185" t="s">
        <v>123</v>
      </c>
      <c r="E863" s="186" t="s">
        <v>2085</v>
      </c>
      <c r="F863" s="187" t="s">
        <v>2086</v>
      </c>
      <c r="G863" s="188" t="s">
        <v>426</v>
      </c>
      <c r="H863" s="189">
        <v>6</v>
      </c>
      <c r="I863" s="190"/>
      <c r="J863" s="191">
        <f>ROUND(I863*H863,2)</f>
        <v>0</v>
      </c>
      <c r="K863" s="192"/>
      <c r="L863" s="43"/>
      <c r="M863" s="193" t="s">
        <v>19</v>
      </c>
      <c r="N863" s="194" t="s">
        <v>41</v>
      </c>
      <c r="O863" s="83"/>
      <c r="P863" s="195">
        <f>O863*H863</f>
        <v>0</v>
      </c>
      <c r="Q863" s="195">
        <v>0</v>
      </c>
      <c r="R863" s="195">
        <f>Q863*H863</f>
        <v>0</v>
      </c>
      <c r="S863" s="195">
        <v>0</v>
      </c>
      <c r="T863" s="196">
        <f>S863*H863</f>
        <v>0</v>
      </c>
      <c r="U863" s="37"/>
      <c r="V863" s="37"/>
      <c r="W863" s="37"/>
      <c r="X863" s="37"/>
      <c r="Y863" s="37"/>
      <c r="Z863" s="37"/>
      <c r="AA863" s="37"/>
      <c r="AB863" s="37"/>
      <c r="AC863" s="37"/>
      <c r="AD863" s="37"/>
      <c r="AE863" s="37"/>
      <c r="AR863" s="197" t="s">
        <v>127</v>
      </c>
      <c r="AT863" s="197" t="s">
        <v>123</v>
      </c>
      <c r="AU863" s="197" t="s">
        <v>70</v>
      </c>
      <c r="AY863" s="16" t="s">
        <v>128</v>
      </c>
      <c r="BE863" s="198">
        <f>IF(N863="základní",J863,0)</f>
        <v>0</v>
      </c>
      <c r="BF863" s="198">
        <f>IF(N863="snížená",J863,0)</f>
        <v>0</v>
      </c>
      <c r="BG863" s="198">
        <f>IF(N863="zákl. přenesená",J863,0)</f>
        <v>0</v>
      </c>
      <c r="BH863" s="198">
        <f>IF(N863="sníž. přenesená",J863,0)</f>
        <v>0</v>
      </c>
      <c r="BI863" s="198">
        <f>IF(N863="nulová",J863,0)</f>
        <v>0</v>
      </c>
      <c r="BJ863" s="16" t="s">
        <v>14</v>
      </c>
      <c r="BK863" s="198">
        <f>ROUND(I863*H863,2)</f>
        <v>0</v>
      </c>
      <c r="BL863" s="16" t="s">
        <v>127</v>
      </c>
      <c r="BM863" s="197" t="s">
        <v>2087</v>
      </c>
    </row>
    <row r="864" s="2" customFormat="1" ht="37.8" customHeight="1">
      <c r="A864" s="37"/>
      <c r="B864" s="38"/>
      <c r="C864" s="185" t="s">
        <v>2088</v>
      </c>
      <c r="D864" s="185" t="s">
        <v>123</v>
      </c>
      <c r="E864" s="186" t="s">
        <v>2089</v>
      </c>
      <c r="F864" s="187" t="s">
        <v>2090</v>
      </c>
      <c r="G864" s="188" t="s">
        <v>2091</v>
      </c>
      <c r="H864" s="189">
        <v>100</v>
      </c>
      <c r="I864" s="190"/>
      <c r="J864" s="191">
        <f>ROUND(I864*H864,2)</f>
        <v>0</v>
      </c>
      <c r="K864" s="192"/>
      <c r="L864" s="43"/>
      <c r="M864" s="193" t="s">
        <v>19</v>
      </c>
      <c r="N864" s="194" t="s">
        <v>41</v>
      </c>
      <c r="O864" s="83"/>
      <c r="P864" s="195">
        <f>O864*H864</f>
        <v>0</v>
      </c>
      <c r="Q864" s="195">
        <v>0</v>
      </c>
      <c r="R864" s="195">
        <f>Q864*H864</f>
        <v>0</v>
      </c>
      <c r="S864" s="195">
        <v>0</v>
      </c>
      <c r="T864" s="196">
        <f>S864*H864</f>
        <v>0</v>
      </c>
      <c r="U864" s="37"/>
      <c r="V864" s="37"/>
      <c r="W864" s="37"/>
      <c r="X864" s="37"/>
      <c r="Y864" s="37"/>
      <c r="Z864" s="37"/>
      <c r="AA864" s="37"/>
      <c r="AB864" s="37"/>
      <c r="AC864" s="37"/>
      <c r="AD864" s="37"/>
      <c r="AE864" s="37"/>
      <c r="AR864" s="197" t="s">
        <v>127</v>
      </c>
      <c r="AT864" s="197" t="s">
        <v>123</v>
      </c>
      <c r="AU864" s="197" t="s">
        <v>70</v>
      </c>
      <c r="AY864" s="16" t="s">
        <v>128</v>
      </c>
      <c r="BE864" s="198">
        <f>IF(N864="základní",J864,0)</f>
        <v>0</v>
      </c>
      <c r="BF864" s="198">
        <f>IF(N864="snížená",J864,0)</f>
        <v>0</v>
      </c>
      <c r="BG864" s="198">
        <f>IF(N864="zákl. přenesená",J864,0)</f>
        <v>0</v>
      </c>
      <c r="BH864" s="198">
        <f>IF(N864="sníž. přenesená",J864,0)</f>
        <v>0</v>
      </c>
      <c r="BI864" s="198">
        <f>IF(N864="nulová",J864,0)</f>
        <v>0</v>
      </c>
      <c r="BJ864" s="16" t="s">
        <v>14</v>
      </c>
      <c r="BK864" s="198">
        <f>ROUND(I864*H864,2)</f>
        <v>0</v>
      </c>
      <c r="BL864" s="16" t="s">
        <v>127</v>
      </c>
      <c r="BM864" s="197" t="s">
        <v>2092</v>
      </c>
    </row>
    <row r="865" s="2" customFormat="1" ht="37.8" customHeight="1">
      <c r="A865" s="37"/>
      <c r="B865" s="38"/>
      <c r="C865" s="185" t="s">
        <v>2093</v>
      </c>
      <c r="D865" s="185" t="s">
        <v>123</v>
      </c>
      <c r="E865" s="186" t="s">
        <v>2094</v>
      </c>
      <c r="F865" s="187" t="s">
        <v>2095</v>
      </c>
      <c r="G865" s="188" t="s">
        <v>2091</v>
      </c>
      <c r="H865" s="189">
        <v>100</v>
      </c>
      <c r="I865" s="190"/>
      <c r="J865" s="191">
        <f>ROUND(I865*H865,2)</f>
        <v>0</v>
      </c>
      <c r="K865" s="192"/>
      <c r="L865" s="43"/>
      <c r="M865" s="193" t="s">
        <v>19</v>
      </c>
      <c r="N865" s="194" t="s">
        <v>41</v>
      </c>
      <c r="O865" s="83"/>
      <c r="P865" s="195">
        <f>O865*H865</f>
        <v>0</v>
      </c>
      <c r="Q865" s="195">
        <v>0</v>
      </c>
      <c r="R865" s="195">
        <f>Q865*H865</f>
        <v>0</v>
      </c>
      <c r="S865" s="195">
        <v>0</v>
      </c>
      <c r="T865" s="196">
        <f>S865*H865</f>
        <v>0</v>
      </c>
      <c r="U865" s="37"/>
      <c r="V865" s="37"/>
      <c r="W865" s="37"/>
      <c r="X865" s="37"/>
      <c r="Y865" s="37"/>
      <c r="Z865" s="37"/>
      <c r="AA865" s="37"/>
      <c r="AB865" s="37"/>
      <c r="AC865" s="37"/>
      <c r="AD865" s="37"/>
      <c r="AE865" s="37"/>
      <c r="AR865" s="197" t="s">
        <v>127</v>
      </c>
      <c r="AT865" s="197" t="s">
        <v>123</v>
      </c>
      <c r="AU865" s="197" t="s">
        <v>70</v>
      </c>
      <c r="AY865" s="16" t="s">
        <v>128</v>
      </c>
      <c r="BE865" s="198">
        <f>IF(N865="základní",J865,0)</f>
        <v>0</v>
      </c>
      <c r="BF865" s="198">
        <f>IF(N865="snížená",J865,0)</f>
        <v>0</v>
      </c>
      <c r="BG865" s="198">
        <f>IF(N865="zákl. přenesená",J865,0)</f>
        <v>0</v>
      </c>
      <c r="BH865" s="198">
        <f>IF(N865="sníž. přenesená",J865,0)</f>
        <v>0</v>
      </c>
      <c r="BI865" s="198">
        <f>IF(N865="nulová",J865,0)</f>
        <v>0</v>
      </c>
      <c r="BJ865" s="16" t="s">
        <v>14</v>
      </c>
      <c r="BK865" s="198">
        <f>ROUND(I865*H865,2)</f>
        <v>0</v>
      </c>
      <c r="BL865" s="16" t="s">
        <v>127</v>
      </c>
      <c r="BM865" s="197" t="s">
        <v>2096</v>
      </c>
    </row>
    <row r="866" s="2" customFormat="1" ht="37.8" customHeight="1">
      <c r="A866" s="37"/>
      <c r="B866" s="38"/>
      <c r="C866" s="185" t="s">
        <v>2097</v>
      </c>
      <c r="D866" s="185" t="s">
        <v>123</v>
      </c>
      <c r="E866" s="186" t="s">
        <v>2098</v>
      </c>
      <c r="F866" s="187" t="s">
        <v>2099</v>
      </c>
      <c r="G866" s="188" t="s">
        <v>132</v>
      </c>
      <c r="H866" s="189">
        <v>20</v>
      </c>
      <c r="I866" s="190"/>
      <c r="J866" s="191">
        <f>ROUND(I866*H866,2)</f>
        <v>0</v>
      </c>
      <c r="K866" s="192"/>
      <c r="L866" s="43"/>
      <c r="M866" s="193" t="s">
        <v>19</v>
      </c>
      <c r="N866" s="194" t="s">
        <v>41</v>
      </c>
      <c r="O866" s="83"/>
      <c r="P866" s="195">
        <f>O866*H866</f>
        <v>0</v>
      </c>
      <c r="Q866" s="195">
        <v>0</v>
      </c>
      <c r="R866" s="195">
        <f>Q866*H866</f>
        <v>0</v>
      </c>
      <c r="S866" s="195">
        <v>0</v>
      </c>
      <c r="T866" s="196">
        <f>S866*H866</f>
        <v>0</v>
      </c>
      <c r="U866" s="37"/>
      <c r="V866" s="37"/>
      <c r="W866" s="37"/>
      <c r="X866" s="37"/>
      <c r="Y866" s="37"/>
      <c r="Z866" s="37"/>
      <c r="AA866" s="37"/>
      <c r="AB866" s="37"/>
      <c r="AC866" s="37"/>
      <c r="AD866" s="37"/>
      <c r="AE866" s="37"/>
      <c r="AR866" s="197" t="s">
        <v>127</v>
      </c>
      <c r="AT866" s="197" t="s">
        <v>123</v>
      </c>
      <c r="AU866" s="197" t="s">
        <v>70</v>
      </c>
      <c r="AY866" s="16" t="s">
        <v>128</v>
      </c>
      <c r="BE866" s="198">
        <f>IF(N866="základní",J866,0)</f>
        <v>0</v>
      </c>
      <c r="BF866" s="198">
        <f>IF(N866="snížená",J866,0)</f>
        <v>0</v>
      </c>
      <c r="BG866" s="198">
        <f>IF(N866="zákl. přenesená",J866,0)</f>
        <v>0</v>
      </c>
      <c r="BH866" s="198">
        <f>IF(N866="sníž. přenesená",J866,0)</f>
        <v>0</v>
      </c>
      <c r="BI866" s="198">
        <f>IF(N866="nulová",J866,0)</f>
        <v>0</v>
      </c>
      <c r="BJ866" s="16" t="s">
        <v>14</v>
      </c>
      <c r="BK866" s="198">
        <f>ROUND(I866*H866,2)</f>
        <v>0</v>
      </c>
      <c r="BL866" s="16" t="s">
        <v>127</v>
      </c>
      <c r="BM866" s="197" t="s">
        <v>2100</v>
      </c>
    </row>
    <row r="867" s="2" customFormat="1" ht="37.8" customHeight="1">
      <c r="A867" s="37"/>
      <c r="B867" s="38"/>
      <c r="C867" s="185" t="s">
        <v>2101</v>
      </c>
      <c r="D867" s="185" t="s">
        <v>123</v>
      </c>
      <c r="E867" s="186" t="s">
        <v>2102</v>
      </c>
      <c r="F867" s="187" t="s">
        <v>2103</v>
      </c>
      <c r="G867" s="188" t="s">
        <v>132</v>
      </c>
      <c r="H867" s="189">
        <v>20</v>
      </c>
      <c r="I867" s="190"/>
      <c r="J867" s="191">
        <f>ROUND(I867*H867,2)</f>
        <v>0</v>
      </c>
      <c r="K867" s="192"/>
      <c r="L867" s="43"/>
      <c r="M867" s="193" t="s">
        <v>19</v>
      </c>
      <c r="N867" s="194" t="s">
        <v>41</v>
      </c>
      <c r="O867" s="83"/>
      <c r="P867" s="195">
        <f>O867*H867</f>
        <v>0</v>
      </c>
      <c r="Q867" s="195">
        <v>0</v>
      </c>
      <c r="R867" s="195">
        <f>Q867*H867</f>
        <v>0</v>
      </c>
      <c r="S867" s="195">
        <v>0</v>
      </c>
      <c r="T867" s="196">
        <f>S867*H867</f>
        <v>0</v>
      </c>
      <c r="U867" s="37"/>
      <c r="V867" s="37"/>
      <c r="W867" s="37"/>
      <c r="X867" s="37"/>
      <c r="Y867" s="37"/>
      <c r="Z867" s="37"/>
      <c r="AA867" s="37"/>
      <c r="AB867" s="37"/>
      <c r="AC867" s="37"/>
      <c r="AD867" s="37"/>
      <c r="AE867" s="37"/>
      <c r="AR867" s="197" t="s">
        <v>127</v>
      </c>
      <c r="AT867" s="197" t="s">
        <v>123</v>
      </c>
      <c r="AU867" s="197" t="s">
        <v>70</v>
      </c>
      <c r="AY867" s="16" t="s">
        <v>128</v>
      </c>
      <c r="BE867" s="198">
        <f>IF(N867="základní",J867,0)</f>
        <v>0</v>
      </c>
      <c r="BF867" s="198">
        <f>IF(N867="snížená",J867,0)</f>
        <v>0</v>
      </c>
      <c r="BG867" s="198">
        <f>IF(N867="zákl. přenesená",J867,0)</f>
        <v>0</v>
      </c>
      <c r="BH867" s="198">
        <f>IF(N867="sníž. přenesená",J867,0)</f>
        <v>0</v>
      </c>
      <c r="BI867" s="198">
        <f>IF(N867="nulová",J867,0)</f>
        <v>0</v>
      </c>
      <c r="BJ867" s="16" t="s">
        <v>14</v>
      </c>
      <c r="BK867" s="198">
        <f>ROUND(I867*H867,2)</f>
        <v>0</v>
      </c>
      <c r="BL867" s="16" t="s">
        <v>127</v>
      </c>
      <c r="BM867" s="197" t="s">
        <v>2104</v>
      </c>
    </row>
    <row r="868" s="2" customFormat="1" ht="24.15" customHeight="1">
      <c r="A868" s="37"/>
      <c r="B868" s="38"/>
      <c r="C868" s="185" t="s">
        <v>2105</v>
      </c>
      <c r="D868" s="185" t="s">
        <v>123</v>
      </c>
      <c r="E868" s="186" t="s">
        <v>2106</v>
      </c>
      <c r="F868" s="187" t="s">
        <v>2107</v>
      </c>
      <c r="G868" s="188" t="s">
        <v>132</v>
      </c>
      <c r="H868" s="189">
        <v>20</v>
      </c>
      <c r="I868" s="190"/>
      <c r="J868" s="191">
        <f>ROUND(I868*H868,2)</f>
        <v>0</v>
      </c>
      <c r="K868" s="192"/>
      <c r="L868" s="43"/>
      <c r="M868" s="193" t="s">
        <v>19</v>
      </c>
      <c r="N868" s="194" t="s">
        <v>41</v>
      </c>
      <c r="O868" s="83"/>
      <c r="P868" s="195">
        <f>O868*H868</f>
        <v>0</v>
      </c>
      <c r="Q868" s="195">
        <v>0</v>
      </c>
      <c r="R868" s="195">
        <f>Q868*H868</f>
        <v>0</v>
      </c>
      <c r="S868" s="195">
        <v>0</v>
      </c>
      <c r="T868" s="196">
        <f>S868*H868</f>
        <v>0</v>
      </c>
      <c r="U868" s="37"/>
      <c r="V868" s="37"/>
      <c r="W868" s="37"/>
      <c r="X868" s="37"/>
      <c r="Y868" s="37"/>
      <c r="Z868" s="37"/>
      <c r="AA868" s="37"/>
      <c r="AB868" s="37"/>
      <c r="AC868" s="37"/>
      <c r="AD868" s="37"/>
      <c r="AE868" s="37"/>
      <c r="AR868" s="197" t="s">
        <v>127</v>
      </c>
      <c r="AT868" s="197" t="s">
        <v>123</v>
      </c>
      <c r="AU868" s="197" t="s">
        <v>70</v>
      </c>
      <c r="AY868" s="16" t="s">
        <v>128</v>
      </c>
      <c r="BE868" s="198">
        <f>IF(N868="základní",J868,0)</f>
        <v>0</v>
      </c>
      <c r="BF868" s="198">
        <f>IF(N868="snížená",J868,0)</f>
        <v>0</v>
      </c>
      <c r="BG868" s="198">
        <f>IF(N868="zákl. přenesená",J868,0)</f>
        <v>0</v>
      </c>
      <c r="BH868" s="198">
        <f>IF(N868="sníž. přenesená",J868,0)</f>
        <v>0</v>
      </c>
      <c r="BI868" s="198">
        <f>IF(N868="nulová",J868,0)</f>
        <v>0</v>
      </c>
      <c r="BJ868" s="16" t="s">
        <v>14</v>
      </c>
      <c r="BK868" s="198">
        <f>ROUND(I868*H868,2)</f>
        <v>0</v>
      </c>
      <c r="BL868" s="16" t="s">
        <v>127</v>
      </c>
      <c r="BM868" s="197" t="s">
        <v>2108</v>
      </c>
    </row>
    <row r="869" s="2" customFormat="1" ht="24.15" customHeight="1">
      <c r="A869" s="37"/>
      <c r="B869" s="38"/>
      <c r="C869" s="185" t="s">
        <v>2109</v>
      </c>
      <c r="D869" s="185" t="s">
        <v>123</v>
      </c>
      <c r="E869" s="186" t="s">
        <v>2110</v>
      </c>
      <c r="F869" s="187" t="s">
        <v>2111</v>
      </c>
      <c r="G869" s="188" t="s">
        <v>132</v>
      </c>
      <c r="H869" s="189">
        <v>20</v>
      </c>
      <c r="I869" s="190"/>
      <c r="J869" s="191">
        <f>ROUND(I869*H869,2)</f>
        <v>0</v>
      </c>
      <c r="K869" s="192"/>
      <c r="L869" s="43"/>
      <c r="M869" s="193" t="s">
        <v>19</v>
      </c>
      <c r="N869" s="194" t="s">
        <v>41</v>
      </c>
      <c r="O869" s="83"/>
      <c r="P869" s="195">
        <f>O869*H869</f>
        <v>0</v>
      </c>
      <c r="Q869" s="195">
        <v>0</v>
      </c>
      <c r="R869" s="195">
        <f>Q869*H869</f>
        <v>0</v>
      </c>
      <c r="S869" s="195">
        <v>0</v>
      </c>
      <c r="T869" s="196">
        <f>S869*H869</f>
        <v>0</v>
      </c>
      <c r="U869" s="37"/>
      <c r="V869" s="37"/>
      <c r="W869" s="37"/>
      <c r="X869" s="37"/>
      <c r="Y869" s="37"/>
      <c r="Z869" s="37"/>
      <c r="AA869" s="37"/>
      <c r="AB869" s="37"/>
      <c r="AC869" s="37"/>
      <c r="AD869" s="37"/>
      <c r="AE869" s="37"/>
      <c r="AR869" s="197" t="s">
        <v>127</v>
      </c>
      <c r="AT869" s="197" t="s">
        <v>123</v>
      </c>
      <c r="AU869" s="197" t="s">
        <v>70</v>
      </c>
      <c r="AY869" s="16" t="s">
        <v>128</v>
      </c>
      <c r="BE869" s="198">
        <f>IF(N869="základní",J869,0)</f>
        <v>0</v>
      </c>
      <c r="BF869" s="198">
        <f>IF(N869="snížená",J869,0)</f>
        <v>0</v>
      </c>
      <c r="BG869" s="198">
        <f>IF(N869="zákl. přenesená",J869,0)</f>
        <v>0</v>
      </c>
      <c r="BH869" s="198">
        <f>IF(N869="sníž. přenesená",J869,0)</f>
        <v>0</v>
      </c>
      <c r="BI869" s="198">
        <f>IF(N869="nulová",J869,0)</f>
        <v>0</v>
      </c>
      <c r="BJ869" s="16" t="s">
        <v>14</v>
      </c>
      <c r="BK869" s="198">
        <f>ROUND(I869*H869,2)</f>
        <v>0</v>
      </c>
      <c r="BL869" s="16" t="s">
        <v>127</v>
      </c>
      <c r="BM869" s="197" t="s">
        <v>2112</v>
      </c>
    </row>
    <row r="870" s="2" customFormat="1" ht="24.15" customHeight="1">
      <c r="A870" s="37"/>
      <c r="B870" s="38"/>
      <c r="C870" s="185" t="s">
        <v>2113</v>
      </c>
      <c r="D870" s="185" t="s">
        <v>123</v>
      </c>
      <c r="E870" s="186" t="s">
        <v>2114</v>
      </c>
      <c r="F870" s="187" t="s">
        <v>2115</v>
      </c>
      <c r="G870" s="188" t="s">
        <v>132</v>
      </c>
      <c r="H870" s="189">
        <v>20</v>
      </c>
      <c r="I870" s="190"/>
      <c r="J870" s="191">
        <f>ROUND(I870*H870,2)</f>
        <v>0</v>
      </c>
      <c r="K870" s="192"/>
      <c r="L870" s="43"/>
      <c r="M870" s="193" t="s">
        <v>19</v>
      </c>
      <c r="N870" s="194" t="s">
        <v>41</v>
      </c>
      <c r="O870" s="83"/>
      <c r="P870" s="195">
        <f>O870*H870</f>
        <v>0</v>
      </c>
      <c r="Q870" s="195">
        <v>0</v>
      </c>
      <c r="R870" s="195">
        <f>Q870*H870</f>
        <v>0</v>
      </c>
      <c r="S870" s="195">
        <v>0</v>
      </c>
      <c r="T870" s="196">
        <f>S870*H870</f>
        <v>0</v>
      </c>
      <c r="U870" s="37"/>
      <c r="V870" s="37"/>
      <c r="W870" s="37"/>
      <c r="X870" s="37"/>
      <c r="Y870" s="37"/>
      <c r="Z870" s="37"/>
      <c r="AA870" s="37"/>
      <c r="AB870" s="37"/>
      <c r="AC870" s="37"/>
      <c r="AD870" s="37"/>
      <c r="AE870" s="37"/>
      <c r="AR870" s="197" t="s">
        <v>127</v>
      </c>
      <c r="AT870" s="197" t="s">
        <v>123</v>
      </c>
      <c r="AU870" s="197" t="s">
        <v>70</v>
      </c>
      <c r="AY870" s="16" t="s">
        <v>128</v>
      </c>
      <c r="BE870" s="198">
        <f>IF(N870="základní",J870,0)</f>
        <v>0</v>
      </c>
      <c r="BF870" s="198">
        <f>IF(N870="snížená",J870,0)</f>
        <v>0</v>
      </c>
      <c r="BG870" s="198">
        <f>IF(N870="zákl. přenesená",J870,0)</f>
        <v>0</v>
      </c>
      <c r="BH870" s="198">
        <f>IF(N870="sníž. přenesená",J870,0)</f>
        <v>0</v>
      </c>
      <c r="BI870" s="198">
        <f>IF(N870="nulová",J870,0)</f>
        <v>0</v>
      </c>
      <c r="BJ870" s="16" t="s">
        <v>14</v>
      </c>
      <c r="BK870" s="198">
        <f>ROUND(I870*H870,2)</f>
        <v>0</v>
      </c>
      <c r="BL870" s="16" t="s">
        <v>127</v>
      </c>
      <c r="BM870" s="197" t="s">
        <v>2116</v>
      </c>
    </row>
    <row r="871" s="2" customFormat="1" ht="24.15" customHeight="1">
      <c r="A871" s="37"/>
      <c r="B871" s="38"/>
      <c r="C871" s="185" t="s">
        <v>2117</v>
      </c>
      <c r="D871" s="185" t="s">
        <v>123</v>
      </c>
      <c r="E871" s="186" t="s">
        <v>2118</v>
      </c>
      <c r="F871" s="187" t="s">
        <v>2119</v>
      </c>
      <c r="G871" s="188" t="s">
        <v>132</v>
      </c>
      <c r="H871" s="189">
        <v>20</v>
      </c>
      <c r="I871" s="190"/>
      <c r="J871" s="191">
        <f>ROUND(I871*H871,2)</f>
        <v>0</v>
      </c>
      <c r="K871" s="192"/>
      <c r="L871" s="43"/>
      <c r="M871" s="193" t="s">
        <v>19</v>
      </c>
      <c r="N871" s="194" t="s">
        <v>41</v>
      </c>
      <c r="O871" s="83"/>
      <c r="P871" s="195">
        <f>O871*H871</f>
        <v>0</v>
      </c>
      <c r="Q871" s="195">
        <v>0</v>
      </c>
      <c r="R871" s="195">
        <f>Q871*H871</f>
        <v>0</v>
      </c>
      <c r="S871" s="195">
        <v>0</v>
      </c>
      <c r="T871" s="196">
        <f>S871*H871</f>
        <v>0</v>
      </c>
      <c r="U871" s="37"/>
      <c r="V871" s="37"/>
      <c r="W871" s="37"/>
      <c r="X871" s="37"/>
      <c r="Y871" s="37"/>
      <c r="Z871" s="37"/>
      <c r="AA871" s="37"/>
      <c r="AB871" s="37"/>
      <c r="AC871" s="37"/>
      <c r="AD871" s="37"/>
      <c r="AE871" s="37"/>
      <c r="AR871" s="197" t="s">
        <v>127</v>
      </c>
      <c r="AT871" s="197" t="s">
        <v>123</v>
      </c>
      <c r="AU871" s="197" t="s">
        <v>70</v>
      </c>
      <c r="AY871" s="16" t="s">
        <v>128</v>
      </c>
      <c r="BE871" s="198">
        <f>IF(N871="základní",J871,0)</f>
        <v>0</v>
      </c>
      <c r="BF871" s="198">
        <f>IF(N871="snížená",J871,0)</f>
        <v>0</v>
      </c>
      <c r="BG871" s="198">
        <f>IF(N871="zákl. přenesená",J871,0)</f>
        <v>0</v>
      </c>
      <c r="BH871" s="198">
        <f>IF(N871="sníž. přenesená",J871,0)</f>
        <v>0</v>
      </c>
      <c r="BI871" s="198">
        <f>IF(N871="nulová",J871,0)</f>
        <v>0</v>
      </c>
      <c r="BJ871" s="16" t="s">
        <v>14</v>
      </c>
      <c r="BK871" s="198">
        <f>ROUND(I871*H871,2)</f>
        <v>0</v>
      </c>
      <c r="BL871" s="16" t="s">
        <v>127</v>
      </c>
      <c r="BM871" s="197" t="s">
        <v>2120</v>
      </c>
    </row>
    <row r="872" s="2" customFormat="1" ht="37.8" customHeight="1">
      <c r="A872" s="37"/>
      <c r="B872" s="38"/>
      <c r="C872" s="185" t="s">
        <v>2121</v>
      </c>
      <c r="D872" s="185" t="s">
        <v>123</v>
      </c>
      <c r="E872" s="186" t="s">
        <v>2122</v>
      </c>
      <c r="F872" s="187" t="s">
        <v>2123</v>
      </c>
      <c r="G872" s="188" t="s">
        <v>132</v>
      </c>
      <c r="H872" s="189">
        <v>20</v>
      </c>
      <c r="I872" s="190"/>
      <c r="J872" s="191">
        <f>ROUND(I872*H872,2)</f>
        <v>0</v>
      </c>
      <c r="K872" s="192"/>
      <c r="L872" s="43"/>
      <c r="M872" s="193" t="s">
        <v>19</v>
      </c>
      <c r="N872" s="194" t="s">
        <v>41</v>
      </c>
      <c r="O872" s="83"/>
      <c r="P872" s="195">
        <f>O872*H872</f>
        <v>0</v>
      </c>
      <c r="Q872" s="195">
        <v>0</v>
      </c>
      <c r="R872" s="195">
        <f>Q872*H872</f>
        <v>0</v>
      </c>
      <c r="S872" s="195">
        <v>0</v>
      </c>
      <c r="T872" s="196">
        <f>S872*H872</f>
        <v>0</v>
      </c>
      <c r="U872" s="37"/>
      <c r="V872" s="37"/>
      <c r="W872" s="37"/>
      <c r="X872" s="37"/>
      <c r="Y872" s="37"/>
      <c r="Z872" s="37"/>
      <c r="AA872" s="37"/>
      <c r="AB872" s="37"/>
      <c r="AC872" s="37"/>
      <c r="AD872" s="37"/>
      <c r="AE872" s="37"/>
      <c r="AR872" s="197" t="s">
        <v>127</v>
      </c>
      <c r="AT872" s="197" t="s">
        <v>123</v>
      </c>
      <c r="AU872" s="197" t="s">
        <v>70</v>
      </c>
      <c r="AY872" s="16" t="s">
        <v>128</v>
      </c>
      <c r="BE872" s="198">
        <f>IF(N872="základní",J872,0)</f>
        <v>0</v>
      </c>
      <c r="BF872" s="198">
        <f>IF(N872="snížená",J872,0)</f>
        <v>0</v>
      </c>
      <c r="BG872" s="198">
        <f>IF(N872="zákl. přenesená",J872,0)</f>
        <v>0</v>
      </c>
      <c r="BH872" s="198">
        <f>IF(N872="sníž. přenesená",J872,0)</f>
        <v>0</v>
      </c>
      <c r="BI872" s="198">
        <f>IF(N872="nulová",J872,0)</f>
        <v>0</v>
      </c>
      <c r="BJ872" s="16" t="s">
        <v>14</v>
      </c>
      <c r="BK872" s="198">
        <f>ROUND(I872*H872,2)</f>
        <v>0</v>
      </c>
      <c r="BL872" s="16" t="s">
        <v>127</v>
      </c>
      <c r="BM872" s="197" t="s">
        <v>2124</v>
      </c>
    </row>
    <row r="873" s="2" customFormat="1" ht="37.8" customHeight="1">
      <c r="A873" s="37"/>
      <c r="B873" s="38"/>
      <c r="C873" s="185" t="s">
        <v>2125</v>
      </c>
      <c r="D873" s="185" t="s">
        <v>123</v>
      </c>
      <c r="E873" s="186" t="s">
        <v>2126</v>
      </c>
      <c r="F873" s="187" t="s">
        <v>2127</v>
      </c>
      <c r="G873" s="188" t="s">
        <v>132</v>
      </c>
      <c r="H873" s="189">
        <v>20</v>
      </c>
      <c r="I873" s="190"/>
      <c r="J873" s="191">
        <f>ROUND(I873*H873,2)</f>
        <v>0</v>
      </c>
      <c r="K873" s="192"/>
      <c r="L873" s="43"/>
      <c r="M873" s="193" t="s">
        <v>19</v>
      </c>
      <c r="N873" s="194" t="s">
        <v>41</v>
      </c>
      <c r="O873" s="83"/>
      <c r="P873" s="195">
        <f>O873*H873</f>
        <v>0</v>
      </c>
      <c r="Q873" s="195">
        <v>0</v>
      </c>
      <c r="R873" s="195">
        <f>Q873*H873</f>
        <v>0</v>
      </c>
      <c r="S873" s="195">
        <v>0</v>
      </c>
      <c r="T873" s="196">
        <f>S873*H873</f>
        <v>0</v>
      </c>
      <c r="U873" s="37"/>
      <c r="V873" s="37"/>
      <c r="W873" s="37"/>
      <c r="X873" s="37"/>
      <c r="Y873" s="37"/>
      <c r="Z873" s="37"/>
      <c r="AA873" s="37"/>
      <c r="AB873" s="37"/>
      <c r="AC873" s="37"/>
      <c r="AD873" s="37"/>
      <c r="AE873" s="37"/>
      <c r="AR873" s="197" t="s">
        <v>127</v>
      </c>
      <c r="AT873" s="197" t="s">
        <v>123</v>
      </c>
      <c r="AU873" s="197" t="s">
        <v>70</v>
      </c>
      <c r="AY873" s="16" t="s">
        <v>128</v>
      </c>
      <c r="BE873" s="198">
        <f>IF(N873="základní",J873,0)</f>
        <v>0</v>
      </c>
      <c r="BF873" s="198">
        <f>IF(N873="snížená",J873,0)</f>
        <v>0</v>
      </c>
      <c r="BG873" s="198">
        <f>IF(N873="zákl. přenesená",J873,0)</f>
        <v>0</v>
      </c>
      <c r="BH873" s="198">
        <f>IF(N873="sníž. přenesená",J873,0)</f>
        <v>0</v>
      </c>
      <c r="BI873" s="198">
        <f>IF(N873="nulová",J873,0)</f>
        <v>0</v>
      </c>
      <c r="BJ873" s="16" t="s">
        <v>14</v>
      </c>
      <c r="BK873" s="198">
        <f>ROUND(I873*H873,2)</f>
        <v>0</v>
      </c>
      <c r="BL873" s="16" t="s">
        <v>127</v>
      </c>
      <c r="BM873" s="197" t="s">
        <v>2128</v>
      </c>
    </row>
    <row r="874" s="2" customFormat="1" ht="24.15" customHeight="1">
      <c r="A874" s="37"/>
      <c r="B874" s="38"/>
      <c r="C874" s="185" t="s">
        <v>2129</v>
      </c>
      <c r="D874" s="185" t="s">
        <v>123</v>
      </c>
      <c r="E874" s="186" t="s">
        <v>2130</v>
      </c>
      <c r="F874" s="187" t="s">
        <v>2131</v>
      </c>
      <c r="G874" s="188" t="s">
        <v>132</v>
      </c>
      <c r="H874" s="189">
        <v>20</v>
      </c>
      <c r="I874" s="190"/>
      <c r="J874" s="191">
        <f>ROUND(I874*H874,2)</f>
        <v>0</v>
      </c>
      <c r="K874" s="192"/>
      <c r="L874" s="43"/>
      <c r="M874" s="193" t="s">
        <v>19</v>
      </c>
      <c r="N874" s="194" t="s">
        <v>41</v>
      </c>
      <c r="O874" s="83"/>
      <c r="P874" s="195">
        <f>O874*H874</f>
        <v>0</v>
      </c>
      <c r="Q874" s="195">
        <v>0</v>
      </c>
      <c r="R874" s="195">
        <f>Q874*H874</f>
        <v>0</v>
      </c>
      <c r="S874" s="195">
        <v>0</v>
      </c>
      <c r="T874" s="196">
        <f>S874*H874</f>
        <v>0</v>
      </c>
      <c r="U874" s="37"/>
      <c r="V874" s="37"/>
      <c r="W874" s="37"/>
      <c r="X874" s="37"/>
      <c r="Y874" s="37"/>
      <c r="Z874" s="37"/>
      <c r="AA874" s="37"/>
      <c r="AB874" s="37"/>
      <c r="AC874" s="37"/>
      <c r="AD874" s="37"/>
      <c r="AE874" s="37"/>
      <c r="AR874" s="197" t="s">
        <v>127</v>
      </c>
      <c r="AT874" s="197" t="s">
        <v>123</v>
      </c>
      <c r="AU874" s="197" t="s">
        <v>70</v>
      </c>
      <c r="AY874" s="16" t="s">
        <v>128</v>
      </c>
      <c r="BE874" s="198">
        <f>IF(N874="základní",J874,0)</f>
        <v>0</v>
      </c>
      <c r="BF874" s="198">
        <f>IF(N874="snížená",J874,0)</f>
        <v>0</v>
      </c>
      <c r="BG874" s="198">
        <f>IF(N874="zákl. přenesená",J874,0)</f>
        <v>0</v>
      </c>
      <c r="BH874" s="198">
        <f>IF(N874="sníž. přenesená",J874,0)</f>
        <v>0</v>
      </c>
      <c r="BI874" s="198">
        <f>IF(N874="nulová",J874,0)</f>
        <v>0</v>
      </c>
      <c r="BJ874" s="16" t="s">
        <v>14</v>
      </c>
      <c r="BK874" s="198">
        <f>ROUND(I874*H874,2)</f>
        <v>0</v>
      </c>
      <c r="BL874" s="16" t="s">
        <v>127</v>
      </c>
      <c r="BM874" s="197" t="s">
        <v>2132</v>
      </c>
    </row>
    <row r="875" s="2" customFormat="1" ht="24.15" customHeight="1">
      <c r="A875" s="37"/>
      <c r="B875" s="38"/>
      <c r="C875" s="185" t="s">
        <v>2133</v>
      </c>
      <c r="D875" s="185" t="s">
        <v>123</v>
      </c>
      <c r="E875" s="186" t="s">
        <v>2134</v>
      </c>
      <c r="F875" s="187" t="s">
        <v>2135</v>
      </c>
      <c r="G875" s="188" t="s">
        <v>132</v>
      </c>
      <c r="H875" s="189">
        <v>20</v>
      </c>
      <c r="I875" s="190"/>
      <c r="J875" s="191">
        <f>ROUND(I875*H875,2)</f>
        <v>0</v>
      </c>
      <c r="K875" s="192"/>
      <c r="L875" s="43"/>
      <c r="M875" s="193" t="s">
        <v>19</v>
      </c>
      <c r="N875" s="194" t="s">
        <v>41</v>
      </c>
      <c r="O875" s="83"/>
      <c r="P875" s="195">
        <f>O875*H875</f>
        <v>0</v>
      </c>
      <c r="Q875" s="195">
        <v>0</v>
      </c>
      <c r="R875" s="195">
        <f>Q875*H875</f>
        <v>0</v>
      </c>
      <c r="S875" s="195">
        <v>0</v>
      </c>
      <c r="T875" s="196">
        <f>S875*H875</f>
        <v>0</v>
      </c>
      <c r="U875" s="37"/>
      <c r="V875" s="37"/>
      <c r="W875" s="37"/>
      <c r="X875" s="37"/>
      <c r="Y875" s="37"/>
      <c r="Z875" s="37"/>
      <c r="AA875" s="37"/>
      <c r="AB875" s="37"/>
      <c r="AC875" s="37"/>
      <c r="AD875" s="37"/>
      <c r="AE875" s="37"/>
      <c r="AR875" s="197" t="s">
        <v>127</v>
      </c>
      <c r="AT875" s="197" t="s">
        <v>123</v>
      </c>
      <c r="AU875" s="197" t="s">
        <v>70</v>
      </c>
      <c r="AY875" s="16" t="s">
        <v>128</v>
      </c>
      <c r="BE875" s="198">
        <f>IF(N875="základní",J875,0)</f>
        <v>0</v>
      </c>
      <c r="BF875" s="198">
        <f>IF(N875="snížená",J875,0)</f>
        <v>0</v>
      </c>
      <c r="BG875" s="198">
        <f>IF(N875="zákl. přenesená",J875,0)</f>
        <v>0</v>
      </c>
      <c r="BH875" s="198">
        <f>IF(N875="sníž. přenesená",J875,0)</f>
        <v>0</v>
      </c>
      <c r="BI875" s="198">
        <f>IF(N875="nulová",J875,0)</f>
        <v>0</v>
      </c>
      <c r="BJ875" s="16" t="s">
        <v>14</v>
      </c>
      <c r="BK875" s="198">
        <f>ROUND(I875*H875,2)</f>
        <v>0</v>
      </c>
      <c r="BL875" s="16" t="s">
        <v>127</v>
      </c>
      <c r="BM875" s="197" t="s">
        <v>2136</v>
      </c>
    </row>
    <row r="876" s="2" customFormat="1" ht="33" customHeight="1">
      <c r="A876" s="37"/>
      <c r="B876" s="38"/>
      <c r="C876" s="185" t="s">
        <v>2137</v>
      </c>
      <c r="D876" s="185" t="s">
        <v>123</v>
      </c>
      <c r="E876" s="186" t="s">
        <v>2138</v>
      </c>
      <c r="F876" s="187" t="s">
        <v>2139</v>
      </c>
      <c r="G876" s="188" t="s">
        <v>132</v>
      </c>
      <c r="H876" s="189">
        <v>20</v>
      </c>
      <c r="I876" s="190"/>
      <c r="J876" s="191">
        <f>ROUND(I876*H876,2)</f>
        <v>0</v>
      </c>
      <c r="K876" s="192"/>
      <c r="L876" s="43"/>
      <c r="M876" s="193" t="s">
        <v>19</v>
      </c>
      <c r="N876" s="194" t="s">
        <v>41</v>
      </c>
      <c r="O876" s="83"/>
      <c r="P876" s="195">
        <f>O876*H876</f>
        <v>0</v>
      </c>
      <c r="Q876" s="195">
        <v>0</v>
      </c>
      <c r="R876" s="195">
        <f>Q876*H876</f>
        <v>0</v>
      </c>
      <c r="S876" s="195">
        <v>0</v>
      </c>
      <c r="T876" s="196">
        <f>S876*H876</f>
        <v>0</v>
      </c>
      <c r="U876" s="37"/>
      <c r="V876" s="37"/>
      <c r="W876" s="37"/>
      <c r="X876" s="37"/>
      <c r="Y876" s="37"/>
      <c r="Z876" s="37"/>
      <c r="AA876" s="37"/>
      <c r="AB876" s="37"/>
      <c r="AC876" s="37"/>
      <c r="AD876" s="37"/>
      <c r="AE876" s="37"/>
      <c r="AR876" s="197" t="s">
        <v>127</v>
      </c>
      <c r="AT876" s="197" t="s">
        <v>123</v>
      </c>
      <c r="AU876" s="197" t="s">
        <v>70</v>
      </c>
      <c r="AY876" s="16" t="s">
        <v>128</v>
      </c>
      <c r="BE876" s="198">
        <f>IF(N876="základní",J876,0)</f>
        <v>0</v>
      </c>
      <c r="BF876" s="198">
        <f>IF(N876="snížená",J876,0)</f>
        <v>0</v>
      </c>
      <c r="BG876" s="198">
        <f>IF(N876="zákl. přenesená",J876,0)</f>
        <v>0</v>
      </c>
      <c r="BH876" s="198">
        <f>IF(N876="sníž. přenesená",J876,0)</f>
        <v>0</v>
      </c>
      <c r="BI876" s="198">
        <f>IF(N876="nulová",J876,0)</f>
        <v>0</v>
      </c>
      <c r="BJ876" s="16" t="s">
        <v>14</v>
      </c>
      <c r="BK876" s="198">
        <f>ROUND(I876*H876,2)</f>
        <v>0</v>
      </c>
      <c r="BL876" s="16" t="s">
        <v>127</v>
      </c>
      <c r="BM876" s="197" t="s">
        <v>2140</v>
      </c>
    </row>
    <row r="877" s="2" customFormat="1" ht="33" customHeight="1">
      <c r="A877" s="37"/>
      <c r="B877" s="38"/>
      <c r="C877" s="185" t="s">
        <v>2141</v>
      </c>
      <c r="D877" s="185" t="s">
        <v>123</v>
      </c>
      <c r="E877" s="186" t="s">
        <v>2142</v>
      </c>
      <c r="F877" s="187" t="s">
        <v>2143</v>
      </c>
      <c r="G877" s="188" t="s">
        <v>132</v>
      </c>
      <c r="H877" s="189">
        <v>20</v>
      </c>
      <c r="I877" s="190"/>
      <c r="J877" s="191">
        <f>ROUND(I877*H877,2)</f>
        <v>0</v>
      </c>
      <c r="K877" s="192"/>
      <c r="L877" s="43"/>
      <c r="M877" s="193" t="s">
        <v>19</v>
      </c>
      <c r="N877" s="194" t="s">
        <v>41</v>
      </c>
      <c r="O877" s="83"/>
      <c r="P877" s="195">
        <f>O877*H877</f>
        <v>0</v>
      </c>
      <c r="Q877" s="195">
        <v>0</v>
      </c>
      <c r="R877" s="195">
        <f>Q877*H877</f>
        <v>0</v>
      </c>
      <c r="S877" s="195">
        <v>0</v>
      </c>
      <c r="T877" s="196">
        <f>S877*H877</f>
        <v>0</v>
      </c>
      <c r="U877" s="37"/>
      <c r="V877" s="37"/>
      <c r="W877" s="37"/>
      <c r="X877" s="37"/>
      <c r="Y877" s="37"/>
      <c r="Z877" s="37"/>
      <c r="AA877" s="37"/>
      <c r="AB877" s="37"/>
      <c r="AC877" s="37"/>
      <c r="AD877" s="37"/>
      <c r="AE877" s="37"/>
      <c r="AR877" s="197" t="s">
        <v>127</v>
      </c>
      <c r="AT877" s="197" t="s">
        <v>123</v>
      </c>
      <c r="AU877" s="197" t="s">
        <v>70</v>
      </c>
      <c r="AY877" s="16" t="s">
        <v>128</v>
      </c>
      <c r="BE877" s="198">
        <f>IF(N877="základní",J877,0)</f>
        <v>0</v>
      </c>
      <c r="BF877" s="198">
        <f>IF(N877="snížená",J877,0)</f>
        <v>0</v>
      </c>
      <c r="BG877" s="198">
        <f>IF(N877="zákl. přenesená",J877,0)</f>
        <v>0</v>
      </c>
      <c r="BH877" s="198">
        <f>IF(N877="sníž. přenesená",J877,0)</f>
        <v>0</v>
      </c>
      <c r="BI877" s="198">
        <f>IF(N877="nulová",J877,0)</f>
        <v>0</v>
      </c>
      <c r="BJ877" s="16" t="s">
        <v>14</v>
      </c>
      <c r="BK877" s="198">
        <f>ROUND(I877*H877,2)</f>
        <v>0</v>
      </c>
      <c r="BL877" s="16" t="s">
        <v>127</v>
      </c>
      <c r="BM877" s="197" t="s">
        <v>2144</v>
      </c>
    </row>
    <row r="878" s="2" customFormat="1" ht="33" customHeight="1">
      <c r="A878" s="37"/>
      <c r="B878" s="38"/>
      <c r="C878" s="185" t="s">
        <v>2145</v>
      </c>
      <c r="D878" s="185" t="s">
        <v>123</v>
      </c>
      <c r="E878" s="186" t="s">
        <v>2146</v>
      </c>
      <c r="F878" s="187" t="s">
        <v>2147</v>
      </c>
      <c r="G878" s="188" t="s">
        <v>132</v>
      </c>
      <c r="H878" s="189">
        <v>20</v>
      </c>
      <c r="I878" s="190"/>
      <c r="J878" s="191">
        <f>ROUND(I878*H878,2)</f>
        <v>0</v>
      </c>
      <c r="K878" s="192"/>
      <c r="L878" s="43"/>
      <c r="M878" s="193" t="s">
        <v>19</v>
      </c>
      <c r="N878" s="194" t="s">
        <v>41</v>
      </c>
      <c r="O878" s="83"/>
      <c r="P878" s="195">
        <f>O878*H878</f>
        <v>0</v>
      </c>
      <c r="Q878" s="195">
        <v>0</v>
      </c>
      <c r="R878" s="195">
        <f>Q878*H878</f>
        <v>0</v>
      </c>
      <c r="S878" s="195">
        <v>0</v>
      </c>
      <c r="T878" s="196">
        <f>S878*H878</f>
        <v>0</v>
      </c>
      <c r="U878" s="37"/>
      <c r="V878" s="37"/>
      <c r="W878" s="37"/>
      <c r="X878" s="37"/>
      <c r="Y878" s="37"/>
      <c r="Z878" s="37"/>
      <c r="AA878" s="37"/>
      <c r="AB878" s="37"/>
      <c r="AC878" s="37"/>
      <c r="AD878" s="37"/>
      <c r="AE878" s="37"/>
      <c r="AR878" s="197" t="s">
        <v>127</v>
      </c>
      <c r="AT878" s="197" t="s">
        <v>123</v>
      </c>
      <c r="AU878" s="197" t="s">
        <v>70</v>
      </c>
      <c r="AY878" s="16" t="s">
        <v>128</v>
      </c>
      <c r="BE878" s="198">
        <f>IF(N878="základní",J878,0)</f>
        <v>0</v>
      </c>
      <c r="BF878" s="198">
        <f>IF(N878="snížená",J878,0)</f>
        <v>0</v>
      </c>
      <c r="BG878" s="198">
        <f>IF(N878="zákl. přenesená",J878,0)</f>
        <v>0</v>
      </c>
      <c r="BH878" s="198">
        <f>IF(N878="sníž. přenesená",J878,0)</f>
        <v>0</v>
      </c>
      <c r="BI878" s="198">
        <f>IF(N878="nulová",J878,0)</f>
        <v>0</v>
      </c>
      <c r="BJ878" s="16" t="s">
        <v>14</v>
      </c>
      <c r="BK878" s="198">
        <f>ROUND(I878*H878,2)</f>
        <v>0</v>
      </c>
      <c r="BL878" s="16" t="s">
        <v>127</v>
      </c>
      <c r="BM878" s="197" t="s">
        <v>2148</v>
      </c>
    </row>
    <row r="879" s="2" customFormat="1" ht="24.15" customHeight="1">
      <c r="A879" s="37"/>
      <c r="B879" s="38"/>
      <c r="C879" s="185" t="s">
        <v>2149</v>
      </c>
      <c r="D879" s="185" t="s">
        <v>123</v>
      </c>
      <c r="E879" s="186" t="s">
        <v>2150</v>
      </c>
      <c r="F879" s="187" t="s">
        <v>2151</v>
      </c>
      <c r="G879" s="188" t="s">
        <v>132</v>
      </c>
      <c r="H879" s="189">
        <v>20</v>
      </c>
      <c r="I879" s="190"/>
      <c r="J879" s="191">
        <f>ROUND(I879*H879,2)</f>
        <v>0</v>
      </c>
      <c r="K879" s="192"/>
      <c r="L879" s="43"/>
      <c r="M879" s="193" t="s">
        <v>19</v>
      </c>
      <c r="N879" s="194" t="s">
        <v>41</v>
      </c>
      <c r="O879" s="83"/>
      <c r="P879" s="195">
        <f>O879*H879</f>
        <v>0</v>
      </c>
      <c r="Q879" s="195">
        <v>0</v>
      </c>
      <c r="R879" s="195">
        <f>Q879*H879</f>
        <v>0</v>
      </c>
      <c r="S879" s="195">
        <v>0</v>
      </c>
      <c r="T879" s="196">
        <f>S879*H879</f>
        <v>0</v>
      </c>
      <c r="U879" s="37"/>
      <c r="V879" s="37"/>
      <c r="W879" s="37"/>
      <c r="X879" s="37"/>
      <c r="Y879" s="37"/>
      <c r="Z879" s="37"/>
      <c r="AA879" s="37"/>
      <c r="AB879" s="37"/>
      <c r="AC879" s="37"/>
      <c r="AD879" s="37"/>
      <c r="AE879" s="37"/>
      <c r="AR879" s="197" t="s">
        <v>127</v>
      </c>
      <c r="AT879" s="197" t="s">
        <v>123</v>
      </c>
      <c r="AU879" s="197" t="s">
        <v>70</v>
      </c>
      <c r="AY879" s="16" t="s">
        <v>128</v>
      </c>
      <c r="BE879" s="198">
        <f>IF(N879="základní",J879,0)</f>
        <v>0</v>
      </c>
      <c r="BF879" s="198">
        <f>IF(N879="snížená",J879,0)</f>
        <v>0</v>
      </c>
      <c r="BG879" s="198">
        <f>IF(N879="zákl. přenesená",J879,0)</f>
        <v>0</v>
      </c>
      <c r="BH879" s="198">
        <f>IF(N879="sníž. přenesená",J879,0)</f>
        <v>0</v>
      </c>
      <c r="BI879" s="198">
        <f>IF(N879="nulová",J879,0)</f>
        <v>0</v>
      </c>
      <c r="BJ879" s="16" t="s">
        <v>14</v>
      </c>
      <c r="BK879" s="198">
        <f>ROUND(I879*H879,2)</f>
        <v>0</v>
      </c>
      <c r="BL879" s="16" t="s">
        <v>127</v>
      </c>
      <c r="BM879" s="197" t="s">
        <v>2152</v>
      </c>
    </row>
    <row r="880" s="2" customFormat="1" ht="33" customHeight="1">
      <c r="A880" s="37"/>
      <c r="B880" s="38"/>
      <c r="C880" s="185" t="s">
        <v>2153</v>
      </c>
      <c r="D880" s="185" t="s">
        <v>123</v>
      </c>
      <c r="E880" s="186" t="s">
        <v>2154</v>
      </c>
      <c r="F880" s="187" t="s">
        <v>2155</v>
      </c>
      <c r="G880" s="188" t="s">
        <v>132</v>
      </c>
      <c r="H880" s="189">
        <v>20</v>
      </c>
      <c r="I880" s="190"/>
      <c r="J880" s="191">
        <f>ROUND(I880*H880,2)</f>
        <v>0</v>
      </c>
      <c r="K880" s="192"/>
      <c r="L880" s="43"/>
      <c r="M880" s="193" t="s">
        <v>19</v>
      </c>
      <c r="N880" s="194" t="s">
        <v>41</v>
      </c>
      <c r="O880" s="83"/>
      <c r="P880" s="195">
        <f>O880*H880</f>
        <v>0</v>
      </c>
      <c r="Q880" s="195">
        <v>0</v>
      </c>
      <c r="R880" s="195">
        <f>Q880*H880</f>
        <v>0</v>
      </c>
      <c r="S880" s="195">
        <v>0</v>
      </c>
      <c r="T880" s="196">
        <f>S880*H880</f>
        <v>0</v>
      </c>
      <c r="U880" s="37"/>
      <c r="V880" s="37"/>
      <c r="W880" s="37"/>
      <c r="X880" s="37"/>
      <c r="Y880" s="37"/>
      <c r="Z880" s="37"/>
      <c r="AA880" s="37"/>
      <c r="AB880" s="37"/>
      <c r="AC880" s="37"/>
      <c r="AD880" s="37"/>
      <c r="AE880" s="37"/>
      <c r="AR880" s="197" t="s">
        <v>127</v>
      </c>
      <c r="AT880" s="197" t="s">
        <v>123</v>
      </c>
      <c r="AU880" s="197" t="s">
        <v>70</v>
      </c>
      <c r="AY880" s="16" t="s">
        <v>128</v>
      </c>
      <c r="BE880" s="198">
        <f>IF(N880="základní",J880,0)</f>
        <v>0</v>
      </c>
      <c r="BF880" s="198">
        <f>IF(N880="snížená",J880,0)</f>
        <v>0</v>
      </c>
      <c r="BG880" s="198">
        <f>IF(N880="zákl. přenesená",J880,0)</f>
        <v>0</v>
      </c>
      <c r="BH880" s="198">
        <f>IF(N880="sníž. přenesená",J880,0)</f>
        <v>0</v>
      </c>
      <c r="BI880" s="198">
        <f>IF(N880="nulová",J880,0)</f>
        <v>0</v>
      </c>
      <c r="BJ880" s="16" t="s">
        <v>14</v>
      </c>
      <c r="BK880" s="198">
        <f>ROUND(I880*H880,2)</f>
        <v>0</v>
      </c>
      <c r="BL880" s="16" t="s">
        <v>127</v>
      </c>
      <c r="BM880" s="197" t="s">
        <v>2156</v>
      </c>
    </row>
    <row r="881" s="2" customFormat="1" ht="24.15" customHeight="1">
      <c r="A881" s="37"/>
      <c r="B881" s="38"/>
      <c r="C881" s="185" t="s">
        <v>2157</v>
      </c>
      <c r="D881" s="185" t="s">
        <v>123</v>
      </c>
      <c r="E881" s="186" t="s">
        <v>2158</v>
      </c>
      <c r="F881" s="187" t="s">
        <v>2159</v>
      </c>
      <c r="G881" s="188" t="s">
        <v>132</v>
      </c>
      <c r="H881" s="189">
        <v>20</v>
      </c>
      <c r="I881" s="190"/>
      <c r="J881" s="191">
        <f>ROUND(I881*H881,2)</f>
        <v>0</v>
      </c>
      <c r="K881" s="192"/>
      <c r="L881" s="43"/>
      <c r="M881" s="193" t="s">
        <v>19</v>
      </c>
      <c r="N881" s="194" t="s">
        <v>41</v>
      </c>
      <c r="O881" s="83"/>
      <c r="P881" s="195">
        <f>O881*H881</f>
        <v>0</v>
      </c>
      <c r="Q881" s="195">
        <v>0</v>
      </c>
      <c r="R881" s="195">
        <f>Q881*H881</f>
        <v>0</v>
      </c>
      <c r="S881" s="195">
        <v>0</v>
      </c>
      <c r="T881" s="196">
        <f>S881*H881</f>
        <v>0</v>
      </c>
      <c r="U881" s="37"/>
      <c r="V881" s="37"/>
      <c r="W881" s="37"/>
      <c r="X881" s="37"/>
      <c r="Y881" s="37"/>
      <c r="Z881" s="37"/>
      <c r="AA881" s="37"/>
      <c r="AB881" s="37"/>
      <c r="AC881" s="37"/>
      <c r="AD881" s="37"/>
      <c r="AE881" s="37"/>
      <c r="AR881" s="197" t="s">
        <v>127</v>
      </c>
      <c r="AT881" s="197" t="s">
        <v>123</v>
      </c>
      <c r="AU881" s="197" t="s">
        <v>70</v>
      </c>
      <c r="AY881" s="16" t="s">
        <v>128</v>
      </c>
      <c r="BE881" s="198">
        <f>IF(N881="základní",J881,0)</f>
        <v>0</v>
      </c>
      <c r="BF881" s="198">
        <f>IF(N881="snížená",J881,0)</f>
        <v>0</v>
      </c>
      <c r="BG881" s="198">
        <f>IF(N881="zákl. přenesená",J881,0)</f>
        <v>0</v>
      </c>
      <c r="BH881" s="198">
        <f>IF(N881="sníž. přenesená",J881,0)</f>
        <v>0</v>
      </c>
      <c r="BI881" s="198">
        <f>IF(N881="nulová",J881,0)</f>
        <v>0</v>
      </c>
      <c r="BJ881" s="16" t="s">
        <v>14</v>
      </c>
      <c r="BK881" s="198">
        <f>ROUND(I881*H881,2)</f>
        <v>0</v>
      </c>
      <c r="BL881" s="16" t="s">
        <v>127</v>
      </c>
      <c r="BM881" s="197" t="s">
        <v>2160</v>
      </c>
    </row>
    <row r="882" s="2" customFormat="1" ht="24.15" customHeight="1">
      <c r="A882" s="37"/>
      <c r="B882" s="38"/>
      <c r="C882" s="185" t="s">
        <v>2161</v>
      </c>
      <c r="D882" s="185" t="s">
        <v>123</v>
      </c>
      <c r="E882" s="186" t="s">
        <v>2162</v>
      </c>
      <c r="F882" s="187" t="s">
        <v>2163</v>
      </c>
      <c r="G882" s="188" t="s">
        <v>132</v>
      </c>
      <c r="H882" s="189">
        <v>20</v>
      </c>
      <c r="I882" s="190"/>
      <c r="J882" s="191">
        <f>ROUND(I882*H882,2)</f>
        <v>0</v>
      </c>
      <c r="K882" s="192"/>
      <c r="L882" s="43"/>
      <c r="M882" s="193" t="s">
        <v>19</v>
      </c>
      <c r="N882" s="194" t="s">
        <v>41</v>
      </c>
      <c r="O882" s="83"/>
      <c r="P882" s="195">
        <f>O882*H882</f>
        <v>0</v>
      </c>
      <c r="Q882" s="195">
        <v>0</v>
      </c>
      <c r="R882" s="195">
        <f>Q882*H882</f>
        <v>0</v>
      </c>
      <c r="S882" s="195">
        <v>0</v>
      </c>
      <c r="T882" s="196">
        <f>S882*H882</f>
        <v>0</v>
      </c>
      <c r="U882" s="37"/>
      <c r="V882" s="37"/>
      <c r="W882" s="37"/>
      <c r="X882" s="37"/>
      <c r="Y882" s="37"/>
      <c r="Z882" s="37"/>
      <c r="AA882" s="37"/>
      <c r="AB882" s="37"/>
      <c r="AC882" s="37"/>
      <c r="AD882" s="37"/>
      <c r="AE882" s="37"/>
      <c r="AR882" s="197" t="s">
        <v>127</v>
      </c>
      <c r="AT882" s="197" t="s">
        <v>123</v>
      </c>
      <c r="AU882" s="197" t="s">
        <v>70</v>
      </c>
      <c r="AY882" s="16" t="s">
        <v>128</v>
      </c>
      <c r="BE882" s="198">
        <f>IF(N882="základní",J882,0)</f>
        <v>0</v>
      </c>
      <c r="BF882" s="198">
        <f>IF(N882="snížená",J882,0)</f>
        <v>0</v>
      </c>
      <c r="BG882" s="198">
        <f>IF(N882="zákl. přenesená",J882,0)</f>
        <v>0</v>
      </c>
      <c r="BH882" s="198">
        <f>IF(N882="sníž. přenesená",J882,0)</f>
        <v>0</v>
      </c>
      <c r="BI882" s="198">
        <f>IF(N882="nulová",J882,0)</f>
        <v>0</v>
      </c>
      <c r="BJ882" s="16" t="s">
        <v>14</v>
      </c>
      <c r="BK882" s="198">
        <f>ROUND(I882*H882,2)</f>
        <v>0</v>
      </c>
      <c r="BL882" s="16" t="s">
        <v>127</v>
      </c>
      <c r="BM882" s="197" t="s">
        <v>2164</v>
      </c>
    </row>
    <row r="883" s="2" customFormat="1" ht="24.15" customHeight="1">
      <c r="A883" s="37"/>
      <c r="B883" s="38"/>
      <c r="C883" s="185" t="s">
        <v>2165</v>
      </c>
      <c r="D883" s="185" t="s">
        <v>123</v>
      </c>
      <c r="E883" s="186" t="s">
        <v>2166</v>
      </c>
      <c r="F883" s="187" t="s">
        <v>2167</v>
      </c>
      <c r="G883" s="188" t="s">
        <v>132</v>
      </c>
      <c r="H883" s="189">
        <v>20</v>
      </c>
      <c r="I883" s="190"/>
      <c r="J883" s="191">
        <f>ROUND(I883*H883,2)</f>
        <v>0</v>
      </c>
      <c r="K883" s="192"/>
      <c r="L883" s="43"/>
      <c r="M883" s="193" t="s">
        <v>19</v>
      </c>
      <c r="N883" s="194" t="s">
        <v>41</v>
      </c>
      <c r="O883" s="83"/>
      <c r="P883" s="195">
        <f>O883*H883</f>
        <v>0</v>
      </c>
      <c r="Q883" s="195">
        <v>0</v>
      </c>
      <c r="R883" s="195">
        <f>Q883*H883</f>
        <v>0</v>
      </c>
      <c r="S883" s="195">
        <v>0</v>
      </c>
      <c r="T883" s="196">
        <f>S883*H883</f>
        <v>0</v>
      </c>
      <c r="U883" s="37"/>
      <c r="V883" s="37"/>
      <c r="W883" s="37"/>
      <c r="X883" s="37"/>
      <c r="Y883" s="37"/>
      <c r="Z883" s="37"/>
      <c r="AA883" s="37"/>
      <c r="AB883" s="37"/>
      <c r="AC883" s="37"/>
      <c r="AD883" s="37"/>
      <c r="AE883" s="37"/>
      <c r="AR883" s="197" t="s">
        <v>127</v>
      </c>
      <c r="AT883" s="197" t="s">
        <v>123</v>
      </c>
      <c r="AU883" s="197" t="s">
        <v>70</v>
      </c>
      <c r="AY883" s="16" t="s">
        <v>128</v>
      </c>
      <c r="BE883" s="198">
        <f>IF(N883="základní",J883,0)</f>
        <v>0</v>
      </c>
      <c r="BF883" s="198">
        <f>IF(N883="snížená",J883,0)</f>
        <v>0</v>
      </c>
      <c r="BG883" s="198">
        <f>IF(N883="zákl. přenesená",J883,0)</f>
        <v>0</v>
      </c>
      <c r="BH883" s="198">
        <f>IF(N883="sníž. přenesená",J883,0)</f>
        <v>0</v>
      </c>
      <c r="BI883" s="198">
        <f>IF(N883="nulová",J883,0)</f>
        <v>0</v>
      </c>
      <c r="BJ883" s="16" t="s">
        <v>14</v>
      </c>
      <c r="BK883" s="198">
        <f>ROUND(I883*H883,2)</f>
        <v>0</v>
      </c>
      <c r="BL883" s="16" t="s">
        <v>127</v>
      </c>
      <c r="BM883" s="197" t="s">
        <v>2168</v>
      </c>
    </row>
    <row r="884" s="2" customFormat="1" ht="24.15" customHeight="1">
      <c r="A884" s="37"/>
      <c r="B884" s="38"/>
      <c r="C884" s="185" t="s">
        <v>2169</v>
      </c>
      <c r="D884" s="185" t="s">
        <v>123</v>
      </c>
      <c r="E884" s="186" t="s">
        <v>2170</v>
      </c>
      <c r="F884" s="187" t="s">
        <v>2171</v>
      </c>
      <c r="G884" s="188" t="s">
        <v>132</v>
      </c>
      <c r="H884" s="189">
        <v>20</v>
      </c>
      <c r="I884" s="190"/>
      <c r="J884" s="191">
        <f>ROUND(I884*H884,2)</f>
        <v>0</v>
      </c>
      <c r="K884" s="192"/>
      <c r="L884" s="43"/>
      <c r="M884" s="193" t="s">
        <v>19</v>
      </c>
      <c r="N884" s="194" t="s">
        <v>41</v>
      </c>
      <c r="O884" s="83"/>
      <c r="P884" s="195">
        <f>O884*H884</f>
        <v>0</v>
      </c>
      <c r="Q884" s="195">
        <v>0</v>
      </c>
      <c r="R884" s="195">
        <f>Q884*H884</f>
        <v>0</v>
      </c>
      <c r="S884" s="195">
        <v>0</v>
      </c>
      <c r="T884" s="196">
        <f>S884*H884</f>
        <v>0</v>
      </c>
      <c r="U884" s="37"/>
      <c r="V884" s="37"/>
      <c r="W884" s="37"/>
      <c r="X884" s="37"/>
      <c r="Y884" s="37"/>
      <c r="Z884" s="37"/>
      <c r="AA884" s="37"/>
      <c r="AB884" s="37"/>
      <c r="AC884" s="37"/>
      <c r="AD884" s="37"/>
      <c r="AE884" s="37"/>
      <c r="AR884" s="197" t="s">
        <v>127</v>
      </c>
      <c r="AT884" s="197" t="s">
        <v>123</v>
      </c>
      <c r="AU884" s="197" t="s">
        <v>70</v>
      </c>
      <c r="AY884" s="16" t="s">
        <v>128</v>
      </c>
      <c r="BE884" s="198">
        <f>IF(N884="základní",J884,0)</f>
        <v>0</v>
      </c>
      <c r="BF884" s="198">
        <f>IF(N884="snížená",J884,0)</f>
        <v>0</v>
      </c>
      <c r="BG884" s="198">
        <f>IF(N884="zákl. přenesená",J884,0)</f>
        <v>0</v>
      </c>
      <c r="BH884" s="198">
        <f>IF(N884="sníž. přenesená",J884,0)</f>
        <v>0</v>
      </c>
      <c r="BI884" s="198">
        <f>IF(N884="nulová",J884,0)</f>
        <v>0</v>
      </c>
      <c r="BJ884" s="16" t="s">
        <v>14</v>
      </c>
      <c r="BK884" s="198">
        <f>ROUND(I884*H884,2)</f>
        <v>0</v>
      </c>
      <c r="BL884" s="16" t="s">
        <v>127</v>
      </c>
      <c r="BM884" s="197" t="s">
        <v>2172</v>
      </c>
    </row>
    <row r="885" s="2" customFormat="1" ht="33" customHeight="1">
      <c r="A885" s="37"/>
      <c r="B885" s="38"/>
      <c r="C885" s="185" t="s">
        <v>2173</v>
      </c>
      <c r="D885" s="185" t="s">
        <v>123</v>
      </c>
      <c r="E885" s="186" t="s">
        <v>2174</v>
      </c>
      <c r="F885" s="187" t="s">
        <v>2175</v>
      </c>
      <c r="G885" s="188" t="s">
        <v>132</v>
      </c>
      <c r="H885" s="189">
        <v>20</v>
      </c>
      <c r="I885" s="190"/>
      <c r="J885" s="191">
        <f>ROUND(I885*H885,2)</f>
        <v>0</v>
      </c>
      <c r="K885" s="192"/>
      <c r="L885" s="43"/>
      <c r="M885" s="193" t="s">
        <v>19</v>
      </c>
      <c r="N885" s="194" t="s">
        <v>41</v>
      </c>
      <c r="O885" s="83"/>
      <c r="P885" s="195">
        <f>O885*H885</f>
        <v>0</v>
      </c>
      <c r="Q885" s="195">
        <v>0</v>
      </c>
      <c r="R885" s="195">
        <f>Q885*H885</f>
        <v>0</v>
      </c>
      <c r="S885" s="195">
        <v>0</v>
      </c>
      <c r="T885" s="196">
        <f>S885*H885</f>
        <v>0</v>
      </c>
      <c r="U885" s="37"/>
      <c r="V885" s="37"/>
      <c r="W885" s="37"/>
      <c r="X885" s="37"/>
      <c r="Y885" s="37"/>
      <c r="Z885" s="37"/>
      <c r="AA885" s="37"/>
      <c r="AB885" s="37"/>
      <c r="AC885" s="37"/>
      <c r="AD885" s="37"/>
      <c r="AE885" s="37"/>
      <c r="AR885" s="197" t="s">
        <v>127</v>
      </c>
      <c r="AT885" s="197" t="s">
        <v>123</v>
      </c>
      <c r="AU885" s="197" t="s">
        <v>70</v>
      </c>
      <c r="AY885" s="16" t="s">
        <v>128</v>
      </c>
      <c r="BE885" s="198">
        <f>IF(N885="základní",J885,0)</f>
        <v>0</v>
      </c>
      <c r="BF885" s="198">
        <f>IF(N885="snížená",J885,0)</f>
        <v>0</v>
      </c>
      <c r="BG885" s="198">
        <f>IF(N885="zákl. přenesená",J885,0)</f>
        <v>0</v>
      </c>
      <c r="BH885" s="198">
        <f>IF(N885="sníž. přenesená",J885,0)</f>
        <v>0</v>
      </c>
      <c r="BI885" s="198">
        <f>IF(N885="nulová",J885,0)</f>
        <v>0</v>
      </c>
      <c r="BJ885" s="16" t="s">
        <v>14</v>
      </c>
      <c r="BK885" s="198">
        <f>ROUND(I885*H885,2)</f>
        <v>0</v>
      </c>
      <c r="BL885" s="16" t="s">
        <v>127</v>
      </c>
      <c r="BM885" s="197" t="s">
        <v>2176</v>
      </c>
    </row>
    <row r="886" s="2" customFormat="1" ht="33" customHeight="1">
      <c r="A886" s="37"/>
      <c r="B886" s="38"/>
      <c r="C886" s="185" t="s">
        <v>2177</v>
      </c>
      <c r="D886" s="185" t="s">
        <v>123</v>
      </c>
      <c r="E886" s="186" t="s">
        <v>2178</v>
      </c>
      <c r="F886" s="187" t="s">
        <v>2179</v>
      </c>
      <c r="G886" s="188" t="s">
        <v>132</v>
      </c>
      <c r="H886" s="189">
        <v>20</v>
      </c>
      <c r="I886" s="190"/>
      <c r="J886" s="191">
        <f>ROUND(I886*H886,2)</f>
        <v>0</v>
      </c>
      <c r="K886" s="192"/>
      <c r="L886" s="43"/>
      <c r="M886" s="193" t="s">
        <v>19</v>
      </c>
      <c r="N886" s="194" t="s">
        <v>41</v>
      </c>
      <c r="O886" s="83"/>
      <c r="P886" s="195">
        <f>O886*H886</f>
        <v>0</v>
      </c>
      <c r="Q886" s="195">
        <v>0</v>
      </c>
      <c r="R886" s="195">
        <f>Q886*H886</f>
        <v>0</v>
      </c>
      <c r="S886" s="195">
        <v>0</v>
      </c>
      <c r="T886" s="196">
        <f>S886*H886</f>
        <v>0</v>
      </c>
      <c r="U886" s="37"/>
      <c r="V886" s="37"/>
      <c r="W886" s="37"/>
      <c r="X886" s="37"/>
      <c r="Y886" s="37"/>
      <c r="Z886" s="37"/>
      <c r="AA886" s="37"/>
      <c r="AB886" s="37"/>
      <c r="AC886" s="37"/>
      <c r="AD886" s="37"/>
      <c r="AE886" s="37"/>
      <c r="AR886" s="197" t="s">
        <v>127</v>
      </c>
      <c r="AT886" s="197" t="s">
        <v>123</v>
      </c>
      <c r="AU886" s="197" t="s">
        <v>70</v>
      </c>
      <c r="AY886" s="16" t="s">
        <v>128</v>
      </c>
      <c r="BE886" s="198">
        <f>IF(N886="základní",J886,0)</f>
        <v>0</v>
      </c>
      <c r="BF886" s="198">
        <f>IF(N886="snížená",J886,0)</f>
        <v>0</v>
      </c>
      <c r="BG886" s="198">
        <f>IF(N886="zákl. přenesená",J886,0)</f>
        <v>0</v>
      </c>
      <c r="BH886" s="198">
        <f>IF(N886="sníž. přenesená",J886,0)</f>
        <v>0</v>
      </c>
      <c r="BI886" s="198">
        <f>IF(N886="nulová",J886,0)</f>
        <v>0</v>
      </c>
      <c r="BJ886" s="16" t="s">
        <v>14</v>
      </c>
      <c r="BK886" s="198">
        <f>ROUND(I886*H886,2)</f>
        <v>0</v>
      </c>
      <c r="BL886" s="16" t="s">
        <v>127</v>
      </c>
      <c r="BM886" s="197" t="s">
        <v>2180</v>
      </c>
    </row>
    <row r="887" s="2" customFormat="1" ht="24.15" customHeight="1">
      <c r="A887" s="37"/>
      <c r="B887" s="38"/>
      <c r="C887" s="185" t="s">
        <v>2181</v>
      </c>
      <c r="D887" s="185" t="s">
        <v>123</v>
      </c>
      <c r="E887" s="186" t="s">
        <v>2182</v>
      </c>
      <c r="F887" s="187" t="s">
        <v>2183</v>
      </c>
      <c r="G887" s="188" t="s">
        <v>132</v>
      </c>
      <c r="H887" s="189">
        <v>20</v>
      </c>
      <c r="I887" s="190"/>
      <c r="J887" s="191">
        <f>ROUND(I887*H887,2)</f>
        <v>0</v>
      </c>
      <c r="K887" s="192"/>
      <c r="L887" s="43"/>
      <c r="M887" s="193" t="s">
        <v>19</v>
      </c>
      <c r="N887" s="194" t="s">
        <v>41</v>
      </c>
      <c r="O887" s="83"/>
      <c r="P887" s="195">
        <f>O887*H887</f>
        <v>0</v>
      </c>
      <c r="Q887" s="195">
        <v>0</v>
      </c>
      <c r="R887" s="195">
        <f>Q887*H887</f>
        <v>0</v>
      </c>
      <c r="S887" s="195">
        <v>0</v>
      </c>
      <c r="T887" s="196">
        <f>S887*H887</f>
        <v>0</v>
      </c>
      <c r="U887" s="37"/>
      <c r="V887" s="37"/>
      <c r="W887" s="37"/>
      <c r="X887" s="37"/>
      <c r="Y887" s="37"/>
      <c r="Z887" s="37"/>
      <c r="AA887" s="37"/>
      <c r="AB887" s="37"/>
      <c r="AC887" s="37"/>
      <c r="AD887" s="37"/>
      <c r="AE887" s="37"/>
      <c r="AR887" s="197" t="s">
        <v>127</v>
      </c>
      <c r="AT887" s="197" t="s">
        <v>123</v>
      </c>
      <c r="AU887" s="197" t="s">
        <v>70</v>
      </c>
      <c r="AY887" s="16" t="s">
        <v>128</v>
      </c>
      <c r="BE887" s="198">
        <f>IF(N887="základní",J887,0)</f>
        <v>0</v>
      </c>
      <c r="BF887" s="198">
        <f>IF(N887="snížená",J887,0)</f>
        <v>0</v>
      </c>
      <c r="BG887" s="198">
        <f>IF(N887="zákl. přenesená",J887,0)</f>
        <v>0</v>
      </c>
      <c r="BH887" s="198">
        <f>IF(N887="sníž. přenesená",J887,0)</f>
        <v>0</v>
      </c>
      <c r="BI887" s="198">
        <f>IF(N887="nulová",J887,0)</f>
        <v>0</v>
      </c>
      <c r="BJ887" s="16" t="s">
        <v>14</v>
      </c>
      <c r="BK887" s="198">
        <f>ROUND(I887*H887,2)</f>
        <v>0</v>
      </c>
      <c r="BL887" s="16" t="s">
        <v>127</v>
      </c>
      <c r="BM887" s="197" t="s">
        <v>2184</v>
      </c>
    </row>
    <row r="888" s="2" customFormat="1" ht="24.15" customHeight="1">
      <c r="A888" s="37"/>
      <c r="B888" s="38"/>
      <c r="C888" s="185" t="s">
        <v>2185</v>
      </c>
      <c r="D888" s="185" t="s">
        <v>123</v>
      </c>
      <c r="E888" s="186" t="s">
        <v>2186</v>
      </c>
      <c r="F888" s="187" t="s">
        <v>2187</v>
      </c>
      <c r="G888" s="188" t="s">
        <v>426</v>
      </c>
      <c r="H888" s="189">
        <v>40</v>
      </c>
      <c r="I888" s="190"/>
      <c r="J888" s="191">
        <f>ROUND(I888*H888,2)</f>
        <v>0</v>
      </c>
      <c r="K888" s="192"/>
      <c r="L888" s="43"/>
      <c r="M888" s="193" t="s">
        <v>19</v>
      </c>
      <c r="N888" s="194" t="s">
        <v>41</v>
      </c>
      <c r="O888" s="83"/>
      <c r="P888" s="195">
        <f>O888*H888</f>
        <v>0</v>
      </c>
      <c r="Q888" s="195">
        <v>0</v>
      </c>
      <c r="R888" s="195">
        <f>Q888*H888</f>
        <v>0</v>
      </c>
      <c r="S888" s="195">
        <v>0</v>
      </c>
      <c r="T888" s="196">
        <f>S888*H888</f>
        <v>0</v>
      </c>
      <c r="U888" s="37"/>
      <c r="V888" s="37"/>
      <c r="W888" s="37"/>
      <c r="X888" s="37"/>
      <c r="Y888" s="37"/>
      <c r="Z888" s="37"/>
      <c r="AA888" s="37"/>
      <c r="AB888" s="37"/>
      <c r="AC888" s="37"/>
      <c r="AD888" s="37"/>
      <c r="AE888" s="37"/>
      <c r="AR888" s="197" t="s">
        <v>127</v>
      </c>
      <c r="AT888" s="197" t="s">
        <v>123</v>
      </c>
      <c r="AU888" s="197" t="s">
        <v>70</v>
      </c>
      <c r="AY888" s="16" t="s">
        <v>128</v>
      </c>
      <c r="BE888" s="198">
        <f>IF(N888="základní",J888,0)</f>
        <v>0</v>
      </c>
      <c r="BF888" s="198">
        <f>IF(N888="snížená",J888,0)</f>
        <v>0</v>
      </c>
      <c r="BG888" s="198">
        <f>IF(N888="zákl. přenesená",J888,0)</f>
        <v>0</v>
      </c>
      <c r="BH888" s="198">
        <f>IF(N888="sníž. přenesená",J888,0)</f>
        <v>0</v>
      </c>
      <c r="BI888" s="198">
        <f>IF(N888="nulová",J888,0)</f>
        <v>0</v>
      </c>
      <c r="BJ888" s="16" t="s">
        <v>14</v>
      </c>
      <c r="BK888" s="198">
        <f>ROUND(I888*H888,2)</f>
        <v>0</v>
      </c>
      <c r="BL888" s="16" t="s">
        <v>127</v>
      </c>
      <c r="BM888" s="197" t="s">
        <v>2188</v>
      </c>
    </row>
    <row r="889" s="2" customFormat="1" ht="24.15" customHeight="1">
      <c r="A889" s="37"/>
      <c r="B889" s="38"/>
      <c r="C889" s="185" t="s">
        <v>2189</v>
      </c>
      <c r="D889" s="185" t="s">
        <v>123</v>
      </c>
      <c r="E889" s="186" t="s">
        <v>2190</v>
      </c>
      <c r="F889" s="187" t="s">
        <v>2191</v>
      </c>
      <c r="G889" s="188" t="s">
        <v>426</v>
      </c>
      <c r="H889" s="189">
        <v>40</v>
      </c>
      <c r="I889" s="190"/>
      <c r="J889" s="191">
        <f>ROUND(I889*H889,2)</f>
        <v>0</v>
      </c>
      <c r="K889" s="192"/>
      <c r="L889" s="43"/>
      <c r="M889" s="193" t="s">
        <v>19</v>
      </c>
      <c r="N889" s="194" t="s">
        <v>41</v>
      </c>
      <c r="O889" s="83"/>
      <c r="P889" s="195">
        <f>O889*H889</f>
        <v>0</v>
      </c>
      <c r="Q889" s="195">
        <v>0</v>
      </c>
      <c r="R889" s="195">
        <f>Q889*H889</f>
        <v>0</v>
      </c>
      <c r="S889" s="195">
        <v>0</v>
      </c>
      <c r="T889" s="196">
        <f>S889*H889</f>
        <v>0</v>
      </c>
      <c r="U889" s="37"/>
      <c r="V889" s="37"/>
      <c r="W889" s="37"/>
      <c r="X889" s="37"/>
      <c r="Y889" s="37"/>
      <c r="Z889" s="37"/>
      <c r="AA889" s="37"/>
      <c r="AB889" s="37"/>
      <c r="AC889" s="37"/>
      <c r="AD889" s="37"/>
      <c r="AE889" s="37"/>
      <c r="AR889" s="197" t="s">
        <v>127</v>
      </c>
      <c r="AT889" s="197" t="s">
        <v>123</v>
      </c>
      <c r="AU889" s="197" t="s">
        <v>70</v>
      </c>
      <c r="AY889" s="16" t="s">
        <v>128</v>
      </c>
      <c r="BE889" s="198">
        <f>IF(N889="základní",J889,0)</f>
        <v>0</v>
      </c>
      <c r="BF889" s="198">
        <f>IF(N889="snížená",J889,0)</f>
        <v>0</v>
      </c>
      <c r="BG889" s="198">
        <f>IF(N889="zákl. přenesená",J889,0)</f>
        <v>0</v>
      </c>
      <c r="BH889" s="198">
        <f>IF(N889="sníž. přenesená",J889,0)</f>
        <v>0</v>
      </c>
      <c r="BI889" s="198">
        <f>IF(N889="nulová",J889,0)</f>
        <v>0</v>
      </c>
      <c r="BJ889" s="16" t="s">
        <v>14</v>
      </c>
      <c r="BK889" s="198">
        <f>ROUND(I889*H889,2)</f>
        <v>0</v>
      </c>
      <c r="BL889" s="16" t="s">
        <v>127</v>
      </c>
      <c r="BM889" s="197" t="s">
        <v>2192</v>
      </c>
    </row>
    <row r="890" s="2" customFormat="1" ht="24.15" customHeight="1">
      <c r="A890" s="37"/>
      <c r="B890" s="38"/>
      <c r="C890" s="185" t="s">
        <v>2193</v>
      </c>
      <c r="D890" s="185" t="s">
        <v>123</v>
      </c>
      <c r="E890" s="186" t="s">
        <v>2194</v>
      </c>
      <c r="F890" s="187" t="s">
        <v>2195</v>
      </c>
      <c r="G890" s="188" t="s">
        <v>426</v>
      </c>
      <c r="H890" s="189">
        <v>20</v>
      </c>
      <c r="I890" s="190"/>
      <c r="J890" s="191">
        <f>ROUND(I890*H890,2)</f>
        <v>0</v>
      </c>
      <c r="K890" s="192"/>
      <c r="L890" s="43"/>
      <c r="M890" s="193" t="s">
        <v>19</v>
      </c>
      <c r="N890" s="194" t="s">
        <v>41</v>
      </c>
      <c r="O890" s="83"/>
      <c r="P890" s="195">
        <f>O890*H890</f>
        <v>0</v>
      </c>
      <c r="Q890" s="195">
        <v>0</v>
      </c>
      <c r="R890" s="195">
        <f>Q890*H890</f>
        <v>0</v>
      </c>
      <c r="S890" s="195">
        <v>0</v>
      </c>
      <c r="T890" s="196">
        <f>S890*H890</f>
        <v>0</v>
      </c>
      <c r="U890" s="37"/>
      <c r="V890" s="37"/>
      <c r="W890" s="37"/>
      <c r="X890" s="37"/>
      <c r="Y890" s="37"/>
      <c r="Z890" s="37"/>
      <c r="AA890" s="37"/>
      <c r="AB890" s="37"/>
      <c r="AC890" s="37"/>
      <c r="AD890" s="37"/>
      <c r="AE890" s="37"/>
      <c r="AR890" s="197" t="s">
        <v>127</v>
      </c>
      <c r="AT890" s="197" t="s">
        <v>123</v>
      </c>
      <c r="AU890" s="197" t="s">
        <v>70</v>
      </c>
      <c r="AY890" s="16" t="s">
        <v>128</v>
      </c>
      <c r="BE890" s="198">
        <f>IF(N890="základní",J890,0)</f>
        <v>0</v>
      </c>
      <c r="BF890" s="198">
        <f>IF(N890="snížená",J890,0)</f>
        <v>0</v>
      </c>
      <c r="BG890" s="198">
        <f>IF(N890="zákl. přenesená",J890,0)</f>
        <v>0</v>
      </c>
      <c r="BH890" s="198">
        <f>IF(N890="sníž. přenesená",J890,0)</f>
        <v>0</v>
      </c>
      <c r="BI890" s="198">
        <f>IF(N890="nulová",J890,0)</f>
        <v>0</v>
      </c>
      <c r="BJ890" s="16" t="s">
        <v>14</v>
      </c>
      <c r="BK890" s="198">
        <f>ROUND(I890*H890,2)</f>
        <v>0</v>
      </c>
      <c r="BL890" s="16" t="s">
        <v>127</v>
      </c>
      <c r="BM890" s="197" t="s">
        <v>2196</v>
      </c>
    </row>
    <row r="891" s="2" customFormat="1" ht="24.15" customHeight="1">
      <c r="A891" s="37"/>
      <c r="B891" s="38"/>
      <c r="C891" s="185" t="s">
        <v>2197</v>
      </c>
      <c r="D891" s="185" t="s">
        <v>123</v>
      </c>
      <c r="E891" s="186" t="s">
        <v>2198</v>
      </c>
      <c r="F891" s="187" t="s">
        <v>2199</v>
      </c>
      <c r="G891" s="188" t="s">
        <v>426</v>
      </c>
      <c r="H891" s="189">
        <v>20</v>
      </c>
      <c r="I891" s="190"/>
      <c r="J891" s="191">
        <f>ROUND(I891*H891,2)</f>
        <v>0</v>
      </c>
      <c r="K891" s="192"/>
      <c r="L891" s="43"/>
      <c r="M891" s="193" t="s">
        <v>19</v>
      </c>
      <c r="N891" s="194" t="s">
        <v>41</v>
      </c>
      <c r="O891" s="83"/>
      <c r="P891" s="195">
        <f>O891*H891</f>
        <v>0</v>
      </c>
      <c r="Q891" s="195">
        <v>0</v>
      </c>
      <c r="R891" s="195">
        <f>Q891*H891</f>
        <v>0</v>
      </c>
      <c r="S891" s="195">
        <v>0</v>
      </c>
      <c r="T891" s="196">
        <f>S891*H891</f>
        <v>0</v>
      </c>
      <c r="U891" s="37"/>
      <c r="V891" s="37"/>
      <c r="W891" s="37"/>
      <c r="X891" s="37"/>
      <c r="Y891" s="37"/>
      <c r="Z891" s="37"/>
      <c r="AA891" s="37"/>
      <c r="AB891" s="37"/>
      <c r="AC891" s="37"/>
      <c r="AD891" s="37"/>
      <c r="AE891" s="37"/>
      <c r="AR891" s="197" t="s">
        <v>127</v>
      </c>
      <c r="AT891" s="197" t="s">
        <v>123</v>
      </c>
      <c r="AU891" s="197" t="s">
        <v>70</v>
      </c>
      <c r="AY891" s="16" t="s">
        <v>128</v>
      </c>
      <c r="BE891" s="198">
        <f>IF(N891="základní",J891,0)</f>
        <v>0</v>
      </c>
      <c r="BF891" s="198">
        <f>IF(N891="snížená",J891,0)</f>
        <v>0</v>
      </c>
      <c r="BG891" s="198">
        <f>IF(N891="zákl. přenesená",J891,0)</f>
        <v>0</v>
      </c>
      <c r="BH891" s="198">
        <f>IF(N891="sníž. přenesená",J891,0)</f>
        <v>0</v>
      </c>
      <c r="BI891" s="198">
        <f>IF(N891="nulová",J891,0)</f>
        <v>0</v>
      </c>
      <c r="BJ891" s="16" t="s">
        <v>14</v>
      </c>
      <c r="BK891" s="198">
        <f>ROUND(I891*H891,2)</f>
        <v>0</v>
      </c>
      <c r="BL891" s="16" t="s">
        <v>127</v>
      </c>
      <c r="BM891" s="197" t="s">
        <v>2200</v>
      </c>
    </row>
    <row r="892" s="2" customFormat="1" ht="33" customHeight="1">
      <c r="A892" s="37"/>
      <c r="B892" s="38"/>
      <c r="C892" s="185" t="s">
        <v>2201</v>
      </c>
      <c r="D892" s="185" t="s">
        <v>123</v>
      </c>
      <c r="E892" s="186" t="s">
        <v>2202</v>
      </c>
      <c r="F892" s="187" t="s">
        <v>2203</v>
      </c>
      <c r="G892" s="188" t="s">
        <v>183</v>
      </c>
      <c r="H892" s="189">
        <v>50</v>
      </c>
      <c r="I892" s="190"/>
      <c r="J892" s="191">
        <f>ROUND(I892*H892,2)</f>
        <v>0</v>
      </c>
      <c r="K892" s="192"/>
      <c r="L892" s="43"/>
      <c r="M892" s="193" t="s">
        <v>19</v>
      </c>
      <c r="N892" s="194" t="s">
        <v>41</v>
      </c>
      <c r="O892" s="83"/>
      <c r="P892" s="195">
        <f>O892*H892</f>
        <v>0</v>
      </c>
      <c r="Q892" s="195">
        <v>0</v>
      </c>
      <c r="R892" s="195">
        <f>Q892*H892</f>
        <v>0</v>
      </c>
      <c r="S892" s="195">
        <v>0</v>
      </c>
      <c r="T892" s="196">
        <f>S892*H892</f>
        <v>0</v>
      </c>
      <c r="U892" s="37"/>
      <c r="V892" s="37"/>
      <c r="W892" s="37"/>
      <c r="X892" s="37"/>
      <c r="Y892" s="37"/>
      <c r="Z892" s="37"/>
      <c r="AA892" s="37"/>
      <c r="AB892" s="37"/>
      <c r="AC892" s="37"/>
      <c r="AD892" s="37"/>
      <c r="AE892" s="37"/>
      <c r="AR892" s="197" t="s">
        <v>127</v>
      </c>
      <c r="AT892" s="197" t="s">
        <v>123</v>
      </c>
      <c r="AU892" s="197" t="s">
        <v>70</v>
      </c>
      <c r="AY892" s="16" t="s">
        <v>128</v>
      </c>
      <c r="BE892" s="198">
        <f>IF(N892="základní",J892,0)</f>
        <v>0</v>
      </c>
      <c r="BF892" s="198">
        <f>IF(N892="snížená",J892,0)</f>
        <v>0</v>
      </c>
      <c r="BG892" s="198">
        <f>IF(N892="zákl. přenesená",J892,0)</f>
        <v>0</v>
      </c>
      <c r="BH892" s="198">
        <f>IF(N892="sníž. přenesená",J892,0)</f>
        <v>0</v>
      </c>
      <c r="BI892" s="198">
        <f>IF(N892="nulová",J892,0)</f>
        <v>0</v>
      </c>
      <c r="BJ892" s="16" t="s">
        <v>14</v>
      </c>
      <c r="BK892" s="198">
        <f>ROUND(I892*H892,2)</f>
        <v>0</v>
      </c>
      <c r="BL892" s="16" t="s">
        <v>127</v>
      </c>
      <c r="BM892" s="197" t="s">
        <v>2204</v>
      </c>
    </row>
    <row r="893" s="2" customFormat="1" ht="33" customHeight="1">
      <c r="A893" s="37"/>
      <c r="B893" s="38"/>
      <c r="C893" s="185" t="s">
        <v>2205</v>
      </c>
      <c r="D893" s="185" t="s">
        <v>123</v>
      </c>
      <c r="E893" s="186" t="s">
        <v>2206</v>
      </c>
      <c r="F893" s="187" t="s">
        <v>2207</v>
      </c>
      <c r="G893" s="188" t="s">
        <v>183</v>
      </c>
      <c r="H893" s="189">
        <v>50</v>
      </c>
      <c r="I893" s="190"/>
      <c r="J893" s="191">
        <f>ROUND(I893*H893,2)</f>
        <v>0</v>
      </c>
      <c r="K893" s="192"/>
      <c r="L893" s="43"/>
      <c r="M893" s="193" t="s">
        <v>19</v>
      </c>
      <c r="N893" s="194" t="s">
        <v>41</v>
      </c>
      <c r="O893" s="83"/>
      <c r="P893" s="195">
        <f>O893*H893</f>
        <v>0</v>
      </c>
      <c r="Q893" s="195">
        <v>0</v>
      </c>
      <c r="R893" s="195">
        <f>Q893*H893</f>
        <v>0</v>
      </c>
      <c r="S893" s="195">
        <v>0</v>
      </c>
      <c r="T893" s="196">
        <f>S893*H893</f>
        <v>0</v>
      </c>
      <c r="U893" s="37"/>
      <c r="V893" s="37"/>
      <c r="W893" s="37"/>
      <c r="X893" s="37"/>
      <c r="Y893" s="37"/>
      <c r="Z893" s="37"/>
      <c r="AA893" s="37"/>
      <c r="AB893" s="37"/>
      <c r="AC893" s="37"/>
      <c r="AD893" s="37"/>
      <c r="AE893" s="37"/>
      <c r="AR893" s="197" t="s">
        <v>127</v>
      </c>
      <c r="AT893" s="197" t="s">
        <v>123</v>
      </c>
      <c r="AU893" s="197" t="s">
        <v>70</v>
      </c>
      <c r="AY893" s="16" t="s">
        <v>128</v>
      </c>
      <c r="BE893" s="198">
        <f>IF(N893="základní",J893,0)</f>
        <v>0</v>
      </c>
      <c r="BF893" s="198">
        <f>IF(N893="snížená",J893,0)</f>
        <v>0</v>
      </c>
      <c r="BG893" s="198">
        <f>IF(N893="zákl. přenesená",J893,0)</f>
        <v>0</v>
      </c>
      <c r="BH893" s="198">
        <f>IF(N893="sníž. přenesená",J893,0)</f>
        <v>0</v>
      </c>
      <c r="BI893" s="198">
        <f>IF(N893="nulová",J893,0)</f>
        <v>0</v>
      </c>
      <c r="BJ893" s="16" t="s">
        <v>14</v>
      </c>
      <c r="BK893" s="198">
        <f>ROUND(I893*H893,2)</f>
        <v>0</v>
      </c>
      <c r="BL893" s="16" t="s">
        <v>127</v>
      </c>
      <c r="BM893" s="197" t="s">
        <v>2208</v>
      </c>
    </row>
    <row r="894" s="2" customFormat="1" ht="33" customHeight="1">
      <c r="A894" s="37"/>
      <c r="B894" s="38"/>
      <c r="C894" s="185" t="s">
        <v>2209</v>
      </c>
      <c r="D894" s="185" t="s">
        <v>123</v>
      </c>
      <c r="E894" s="186" t="s">
        <v>2210</v>
      </c>
      <c r="F894" s="187" t="s">
        <v>2211</v>
      </c>
      <c r="G894" s="188" t="s">
        <v>183</v>
      </c>
      <c r="H894" s="189">
        <v>50</v>
      </c>
      <c r="I894" s="190"/>
      <c r="J894" s="191">
        <f>ROUND(I894*H894,2)</f>
        <v>0</v>
      </c>
      <c r="K894" s="192"/>
      <c r="L894" s="43"/>
      <c r="M894" s="193" t="s">
        <v>19</v>
      </c>
      <c r="N894" s="194" t="s">
        <v>41</v>
      </c>
      <c r="O894" s="83"/>
      <c r="P894" s="195">
        <f>O894*H894</f>
        <v>0</v>
      </c>
      <c r="Q894" s="195">
        <v>0</v>
      </c>
      <c r="R894" s="195">
        <f>Q894*H894</f>
        <v>0</v>
      </c>
      <c r="S894" s="195">
        <v>0</v>
      </c>
      <c r="T894" s="196">
        <f>S894*H894</f>
        <v>0</v>
      </c>
      <c r="U894" s="37"/>
      <c r="V894" s="37"/>
      <c r="W894" s="37"/>
      <c r="X894" s="37"/>
      <c r="Y894" s="37"/>
      <c r="Z894" s="37"/>
      <c r="AA894" s="37"/>
      <c r="AB894" s="37"/>
      <c r="AC894" s="37"/>
      <c r="AD894" s="37"/>
      <c r="AE894" s="37"/>
      <c r="AR894" s="197" t="s">
        <v>127</v>
      </c>
      <c r="AT894" s="197" t="s">
        <v>123</v>
      </c>
      <c r="AU894" s="197" t="s">
        <v>70</v>
      </c>
      <c r="AY894" s="16" t="s">
        <v>128</v>
      </c>
      <c r="BE894" s="198">
        <f>IF(N894="základní",J894,0)</f>
        <v>0</v>
      </c>
      <c r="BF894" s="198">
        <f>IF(N894="snížená",J894,0)</f>
        <v>0</v>
      </c>
      <c r="BG894" s="198">
        <f>IF(N894="zákl. přenesená",J894,0)</f>
        <v>0</v>
      </c>
      <c r="BH894" s="198">
        <f>IF(N894="sníž. přenesená",J894,0)</f>
        <v>0</v>
      </c>
      <c r="BI894" s="198">
        <f>IF(N894="nulová",J894,0)</f>
        <v>0</v>
      </c>
      <c r="BJ894" s="16" t="s">
        <v>14</v>
      </c>
      <c r="BK894" s="198">
        <f>ROUND(I894*H894,2)</f>
        <v>0</v>
      </c>
      <c r="BL894" s="16" t="s">
        <v>127</v>
      </c>
      <c r="BM894" s="197" t="s">
        <v>2212</v>
      </c>
    </row>
    <row r="895" s="2" customFormat="1" ht="33" customHeight="1">
      <c r="A895" s="37"/>
      <c r="B895" s="38"/>
      <c r="C895" s="185" t="s">
        <v>2213</v>
      </c>
      <c r="D895" s="185" t="s">
        <v>123</v>
      </c>
      <c r="E895" s="186" t="s">
        <v>2214</v>
      </c>
      <c r="F895" s="187" t="s">
        <v>2215</v>
      </c>
      <c r="G895" s="188" t="s">
        <v>183</v>
      </c>
      <c r="H895" s="189">
        <v>50</v>
      </c>
      <c r="I895" s="190"/>
      <c r="J895" s="191">
        <f>ROUND(I895*H895,2)</f>
        <v>0</v>
      </c>
      <c r="K895" s="192"/>
      <c r="L895" s="43"/>
      <c r="M895" s="193" t="s">
        <v>19</v>
      </c>
      <c r="N895" s="194" t="s">
        <v>41</v>
      </c>
      <c r="O895" s="83"/>
      <c r="P895" s="195">
        <f>O895*H895</f>
        <v>0</v>
      </c>
      <c r="Q895" s="195">
        <v>0</v>
      </c>
      <c r="R895" s="195">
        <f>Q895*H895</f>
        <v>0</v>
      </c>
      <c r="S895" s="195">
        <v>0</v>
      </c>
      <c r="T895" s="196">
        <f>S895*H895</f>
        <v>0</v>
      </c>
      <c r="U895" s="37"/>
      <c r="V895" s="37"/>
      <c r="W895" s="37"/>
      <c r="X895" s="37"/>
      <c r="Y895" s="37"/>
      <c r="Z895" s="37"/>
      <c r="AA895" s="37"/>
      <c r="AB895" s="37"/>
      <c r="AC895" s="37"/>
      <c r="AD895" s="37"/>
      <c r="AE895" s="37"/>
      <c r="AR895" s="197" t="s">
        <v>127</v>
      </c>
      <c r="AT895" s="197" t="s">
        <v>123</v>
      </c>
      <c r="AU895" s="197" t="s">
        <v>70</v>
      </c>
      <c r="AY895" s="16" t="s">
        <v>128</v>
      </c>
      <c r="BE895" s="198">
        <f>IF(N895="základní",J895,0)</f>
        <v>0</v>
      </c>
      <c r="BF895" s="198">
        <f>IF(N895="snížená",J895,0)</f>
        <v>0</v>
      </c>
      <c r="BG895" s="198">
        <f>IF(N895="zákl. přenesená",J895,0)</f>
        <v>0</v>
      </c>
      <c r="BH895" s="198">
        <f>IF(N895="sníž. přenesená",J895,0)</f>
        <v>0</v>
      </c>
      <c r="BI895" s="198">
        <f>IF(N895="nulová",J895,0)</f>
        <v>0</v>
      </c>
      <c r="BJ895" s="16" t="s">
        <v>14</v>
      </c>
      <c r="BK895" s="198">
        <f>ROUND(I895*H895,2)</f>
        <v>0</v>
      </c>
      <c r="BL895" s="16" t="s">
        <v>127</v>
      </c>
      <c r="BM895" s="197" t="s">
        <v>2216</v>
      </c>
    </row>
    <row r="896" s="2" customFormat="1" ht="37.8" customHeight="1">
      <c r="A896" s="37"/>
      <c r="B896" s="38"/>
      <c r="C896" s="185" t="s">
        <v>2217</v>
      </c>
      <c r="D896" s="185" t="s">
        <v>123</v>
      </c>
      <c r="E896" s="186" t="s">
        <v>2218</v>
      </c>
      <c r="F896" s="187" t="s">
        <v>2219</v>
      </c>
      <c r="G896" s="188" t="s">
        <v>426</v>
      </c>
      <c r="H896" s="189">
        <v>60</v>
      </c>
      <c r="I896" s="190"/>
      <c r="J896" s="191">
        <f>ROUND(I896*H896,2)</f>
        <v>0</v>
      </c>
      <c r="K896" s="192"/>
      <c r="L896" s="43"/>
      <c r="M896" s="193" t="s">
        <v>19</v>
      </c>
      <c r="N896" s="194" t="s">
        <v>41</v>
      </c>
      <c r="O896" s="83"/>
      <c r="P896" s="195">
        <f>O896*H896</f>
        <v>0</v>
      </c>
      <c r="Q896" s="195">
        <v>0</v>
      </c>
      <c r="R896" s="195">
        <f>Q896*H896</f>
        <v>0</v>
      </c>
      <c r="S896" s="195">
        <v>0</v>
      </c>
      <c r="T896" s="196">
        <f>S896*H896</f>
        <v>0</v>
      </c>
      <c r="U896" s="37"/>
      <c r="V896" s="37"/>
      <c r="W896" s="37"/>
      <c r="X896" s="37"/>
      <c r="Y896" s="37"/>
      <c r="Z896" s="37"/>
      <c r="AA896" s="37"/>
      <c r="AB896" s="37"/>
      <c r="AC896" s="37"/>
      <c r="AD896" s="37"/>
      <c r="AE896" s="37"/>
      <c r="AR896" s="197" t="s">
        <v>127</v>
      </c>
      <c r="AT896" s="197" t="s">
        <v>123</v>
      </c>
      <c r="AU896" s="197" t="s">
        <v>70</v>
      </c>
      <c r="AY896" s="16" t="s">
        <v>128</v>
      </c>
      <c r="BE896" s="198">
        <f>IF(N896="základní",J896,0)</f>
        <v>0</v>
      </c>
      <c r="BF896" s="198">
        <f>IF(N896="snížená",J896,0)</f>
        <v>0</v>
      </c>
      <c r="BG896" s="198">
        <f>IF(N896="zákl. přenesená",J896,0)</f>
        <v>0</v>
      </c>
      <c r="BH896" s="198">
        <f>IF(N896="sníž. přenesená",J896,0)</f>
        <v>0</v>
      </c>
      <c r="BI896" s="198">
        <f>IF(N896="nulová",J896,0)</f>
        <v>0</v>
      </c>
      <c r="BJ896" s="16" t="s">
        <v>14</v>
      </c>
      <c r="BK896" s="198">
        <f>ROUND(I896*H896,2)</f>
        <v>0</v>
      </c>
      <c r="BL896" s="16" t="s">
        <v>127</v>
      </c>
      <c r="BM896" s="197" t="s">
        <v>2220</v>
      </c>
    </row>
    <row r="897" s="2" customFormat="1" ht="37.8" customHeight="1">
      <c r="A897" s="37"/>
      <c r="B897" s="38"/>
      <c r="C897" s="185" t="s">
        <v>2221</v>
      </c>
      <c r="D897" s="185" t="s">
        <v>123</v>
      </c>
      <c r="E897" s="186" t="s">
        <v>2222</v>
      </c>
      <c r="F897" s="187" t="s">
        <v>2223</v>
      </c>
      <c r="G897" s="188" t="s">
        <v>183</v>
      </c>
      <c r="H897" s="189">
        <v>50</v>
      </c>
      <c r="I897" s="190"/>
      <c r="J897" s="191">
        <f>ROUND(I897*H897,2)</f>
        <v>0</v>
      </c>
      <c r="K897" s="192"/>
      <c r="L897" s="43"/>
      <c r="M897" s="193" t="s">
        <v>19</v>
      </c>
      <c r="N897" s="194" t="s">
        <v>41</v>
      </c>
      <c r="O897" s="83"/>
      <c r="P897" s="195">
        <f>O897*H897</f>
        <v>0</v>
      </c>
      <c r="Q897" s="195">
        <v>0</v>
      </c>
      <c r="R897" s="195">
        <f>Q897*H897</f>
        <v>0</v>
      </c>
      <c r="S897" s="195">
        <v>0</v>
      </c>
      <c r="T897" s="196">
        <f>S897*H897</f>
        <v>0</v>
      </c>
      <c r="U897" s="37"/>
      <c r="V897" s="37"/>
      <c r="W897" s="37"/>
      <c r="X897" s="37"/>
      <c r="Y897" s="37"/>
      <c r="Z897" s="37"/>
      <c r="AA897" s="37"/>
      <c r="AB897" s="37"/>
      <c r="AC897" s="37"/>
      <c r="AD897" s="37"/>
      <c r="AE897" s="37"/>
      <c r="AR897" s="197" t="s">
        <v>127</v>
      </c>
      <c r="AT897" s="197" t="s">
        <v>123</v>
      </c>
      <c r="AU897" s="197" t="s">
        <v>70</v>
      </c>
      <c r="AY897" s="16" t="s">
        <v>128</v>
      </c>
      <c r="BE897" s="198">
        <f>IF(N897="základní",J897,0)</f>
        <v>0</v>
      </c>
      <c r="BF897" s="198">
        <f>IF(N897="snížená",J897,0)</f>
        <v>0</v>
      </c>
      <c r="BG897" s="198">
        <f>IF(N897="zákl. přenesená",J897,0)</f>
        <v>0</v>
      </c>
      <c r="BH897" s="198">
        <f>IF(N897="sníž. přenesená",J897,0)</f>
        <v>0</v>
      </c>
      <c r="BI897" s="198">
        <f>IF(N897="nulová",J897,0)</f>
        <v>0</v>
      </c>
      <c r="BJ897" s="16" t="s">
        <v>14</v>
      </c>
      <c r="BK897" s="198">
        <f>ROUND(I897*H897,2)</f>
        <v>0</v>
      </c>
      <c r="BL897" s="16" t="s">
        <v>127</v>
      </c>
      <c r="BM897" s="197" t="s">
        <v>2224</v>
      </c>
    </row>
    <row r="898" s="2" customFormat="1" ht="37.8" customHeight="1">
      <c r="A898" s="37"/>
      <c r="B898" s="38"/>
      <c r="C898" s="185" t="s">
        <v>2225</v>
      </c>
      <c r="D898" s="185" t="s">
        <v>123</v>
      </c>
      <c r="E898" s="186" t="s">
        <v>2226</v>
      </c>
      <c r="F898" s="187" t="s">
        <v>2227</v>
      </c>
      <c r="G898" s="188" t="s">
        <v>183</v>
      </c>
      <c r="H898" s="189">
        <v>50</v>
      </c>
      <c r="I898" s="190"/>
      <c r="J898" s="191">
        <f>ROUND(I898*H898,2)</f>
        <v>0</v>
      </c>
      <c r="K898" s="192"/>
      <c r="L898" s="43"/>
      <c r="M898" s="193" t="s">
        <v>19</v>
      </c>
      <c r="N898" s="194" t="s">
        <v>41</v>
      </c>
      <c r="O898" s="83"/>
      <c r="P898" s="195">
        <f>O898*H898</f>
        <v>0</v>
      </c>
      <c r="Q898" s="195">
        <v>0</v>
      </c>
      <c r="R898" s="195">
        <f>Q898*H898</f>
        <v>0</v>
      </c>
      <c r="S898" s="195">
        <v>0</v>
      </c>
      <c r="T898" s="196">
        <f>S898*H898</f>
        <v>0</v>
      </c>
      <c r="U898" s="37"/>
      <c r="V898" s="37"/>
      <c r="W898" s="37"/>
      <c r="X898" s="37"/>
      <c r="Y898" s="37"/>
      <c r="Z898" s="37"/>
      <c r="AA898" s="37"/>
      <c r="AB898" s="37"/>
      <c r="AC898" s="37"/>
      <c r="AD898" s="37"/>
      <c r="AE898" s="37"/>
      <c r="AR898" s="197" t="s">
        <v>127</v>
      </c>
      <c r="AT898" s="197" t="s">
        <v>123</v>
      </c>
      <c r="AU898" s="197" t="s">
        <v>70</v>
      </c>
      <c r="AY898" s="16" t="s">
        <v>128</v>
      </c>
      <c r="BE898" s="198">
        <f>IF(N898="základní",J898,0)</f>
        <v>0</v>
      </c>
      <c r="BF898" s="198">
        <f>IF(N898="snížená",J898,0)</f>
        <v>0</v>
      </c>
      <c r="BG898" s="198">
        <f>IF(N898="zákl. přenesená",J898,0)</f>
        <v>0</v>
      </c>
      <c r="BH898" s="198">
        <f>IF(N898="sníž. přenesená",J898,0)</f>
        <v>0</v>
      </c>
      <c r="BI898" s="198">
        <f>IF(N898="nulová",J898,0)</f>
        <v>0</v>
      </c>
      <c r="BJ898" s="16" t="s">
        <v>14</v>
      </c>
      <c r="BK898" s="198">
        <f>ROUND(I898*H898,2)</f>
        <v>0</v>
      </c>
      <c r="BL898" s="16" t="s">
        <v>127</v>
      </c>
      <c r="BM898" s="197" t="s">
        <v>2228</v>
      </c>
    </row>
    <row r="899" s="2" customFormat="1" ht="37.8" customHeight="1">
      <c r="A899" s="37"/>
      <c r="B899" s="38"/>
      <c r="C899" s="185" t="s">
        <v>2229</v>
      </c>
      <c r="D899" s="185" t="s">
        <v>123</v>
      </c>
      <c r="E899" s="186" t="s">
        <v>2230</v>
      </c>
      <c r="F899" s="187" t="s">
        <v>2231</v>
      </c>
      <c r="G899" s="188" t="s">
        <v>183</v>
      </c>
      <c r="H899" s="189">
        <v>50</v>
      </c>
      <c r="I899" s="190"/>
      <c r="J899" s="191">
        <f>ROUND(I899*H899,2)</f>
        <v>0</v>
      </c>
      <c r="K899" s="192"/>
      <c r="L899" s="43"/>
      <c r="M899" s="193" t="s">
        <v>19</v>
      </c>
      <c r="N899" s="194" t="s">
        <v>41</v>
      </c>
      <c r="O899" s="83"/>
      <c r="P899" s="195">
        <f>O899*H899</f>
        <v>0</v>
      </c>
      <c r="Q899" s="195">
        <v>0</v>
      </c>
      <c r="R899" s="195">
        <f>Q899*H899</f>
        <v>0</v>
      </c>
      <c r="S899" s="195">
        <v>0</v>
      </c>
      <c r="T899" s="196">
        <f>S899*H899</f>
        <v>0</v>
      </c>
      <c r="U899" s="37"/>
      <c r="V899" s="37"/>
      <c r="W899" s="37"/>
      <c r="X899" s="37"/>
      <c r="Y899" s="37"/>
      <c r="Z899" s="37"/>
      <c r="AA899" s="37"/>
      <c r="AB899" s="37"/>
      <c r="AC899" s="37"/>
      <c r="AD899" s="37"/>
      <c r="AE899" s="37"/>
      <c r="AR899" s="197" t="s">
        <v>127</v>
      </c>
      <c r="AT899" s="197" t="s">
        <v>123</v>
      </c>
      <c r="AU899" s="197" t="s">
        <v>70</v>
      </c>
      <c r="AY899" s="16" t="s">
        <v>128</v>
      </c>
      <c r="BE899" s="198">
        <f>IF(N899="základní",J899,0)</f>
        <v>0</v>
      </c>
      <c r="BF899" s="198">
        <f>IF(N899="snížená",J899,0)</f>
        <v>0</v>
      </c>
      <c r="BG899" s="198">
        <f>IF(N899="zákl. přenesená",J899,0)</f>
        <v>0</v>
      </c>
      <c r="BH899" s="198">
        <f>IF(N899="sníž. přenesená",J899,0)</f>
        <v>0</v>
      </c>
      <c r="BI899" s="198">
        <f>IF(N899="nulová",J899,0)</f>
        <v>0</v>
      </c>
      <c r="BJ899" s="16" t="s">
        <v>14</v>
      </c>
      <c r="BK899" s="198">
        <f>ROUND(I899*H899,2)</f>
        <v>0</v>
      </c>
      <c r="BL899" s="16" t="s">
        <v>127</v>
      </c>
      <c r="BM899" s="197" t="s">
        <v>2232</v>
      </c>
    </row>
    <row r="900" s="2" customFormat="1" ht="37.8" customHeight="1">
      <c r="A900" s="37"/>
      <c r="B900" s="38"/>
      <c r="C900" s="185" t="s">
        <v>2233</v>
      </c>
      <c r="D900" s="185" t="s">
        <v>123</v>
      </c>
      <c r="E900" s="186" t="s">
        <v>2234</v>
      </c>
      <c r="F900" s="187" t="s">
        <v>2235</v>
      </c>
      <c r="G900" s="188" t="s">
        <v>183</v>
      </c>
      <c r="H900" s="189">
        <v>20</v>
      </c>
      <c r="I900" s="190"/>
      <c r="J900" s="191">
        <f>ROUND(I900*H900,2)</f>
        <v>0</v>
      </c>
      <c r="K900" s="192"/>
      <c r="L900" s="43"/>
      <c r="M900" s="193" t="s">
        <v>19</v>
      </c>
      <c r="N900" s="194" t="s">
        <v>41</v>
      </c>
      <c r="O900" s="83"/>
      <c r="P900" s="195">
        <f>O900*H900</f>
        <v>0</v>
      </c>
      <c r="Q900" s="195">
        <v>0</v>
      </c>
      <c r="R900" s="195">
        <f>Q900*H900</f>
        <v>0</v>
      </c>
      <c r="S900" s="195">
        <v>0</v>
      </c>
      <c r="T900" s="196">
        <f>S900*H900</f>
        <v>0</v>
      </c>
      <c r="U900" s="37"/>
      <c r="V900" s="37"/>
      <c r="W900" s="37"/>
      <c r="X900" s="37"/>
      <c r="Y900" s="37"/>
      <c r="Z900" s="37"/>
      <c r="AA900" s="37"/>
      <c r="AB900" s="37"/>
      <c r="AC900" s="37"/>
      <c r="AD900" s="37"/>
      <c r="AE900" s="37"/>
      <c r="AR900" s="197" t="s">
        <v>127</v>
      </c>
      <c r="AT900" s="197" t="s">
        <v>123</v>
      </c>
      <c r="AU900" s="197" t="s">
        <v>70</v>
      </c>
      <c r="AY900" s="16" t="s">
        <v>128</v>
      </c>
      <c r="BE900" s="198">
        <f>IF(N900="základní",J900,0)</f>
        <v>0</v>
      </c>
      <c r="BF900" s="198">
        <f>IF(N900="snížená",J900,0)</f>
        <v>0</v>
      </c>
      <c r="BG900" s="198">
        <f>IF(N900="zákl. přenesená",J900,0)</f>
        <v>0</v>
      </c>
      <c r="BH900" s="198">
        <f>IF(N900="sníž. přenesená",J900,0)</f>
        <v>0</v>
      </c>
      <c r="BI900" s="198">
        <f>IF(N900="nulová",J900,0)</f>
        <v>0</v>
      </c>
      <c r="BJ900" s="16" t="s">
        <v>14</v>
      </c>
      <c r="BK900" s="198">
        <f>ROUND(I900*H900,2)</f>
        <v>0</v>
      </c>
      <c r="BL900" s="16" t="s">
        <v>127</v>
      </c>
      <c r="BM900" s="197" t="s">
        <v>2236</v>
      </c>
    </row>
    <row r="901" s="2" customFormat="1" ht="37.8" customHeight="1">
      <c r="A901" s="37"/>
      <c r="B901" s="38"/>
      <c r="C901" s="185" t="s">
        <v>2237</v>
      </c>
      <c r="D901" s="185" t="s">
        <v>123</v>
      </c>
      <c r="E901" s="186" t="s">
        <v>2238</v>
      </c>
      <c r="F901" s="187" t="s">
        <v>2239</v>
      </c>
      <c r="G901" s="188" t="s">
        <v>183</v>
      </c>
      <c r="H901" s="189">
        <v>20</v>
      </c>
      <c r="I901" s="190"/>
      <c r="J901" s="191">
        <f>ROUND(I901*H901,2)</f>
        <v>0</v>
      </c>
      <c r="K901" s="192"/>
      <c r="L901" s="43"/>
      <c r="M901" s="193" t="s">
        <v>19</v>
      </c>
      <c r="N901" s="194" t="s">
        <v>41</v>
      </c>
      <c r="O901" s="83"/>
      <c r="P901" s="195">
        <f>O901*H901</f>
        <v>0</v>
      </c>
      <c r="Q901" s="195">
        <v>0</v>
      </c>
      <c r="R901" s="195">
        <f>Q901*H901</f>
        <v>0</v>
      </c>
      <c r="S901" s="195">
        <v>0</v>
      </c>
      <c r="T901" s="196">
        <f>S901*H901</f>
        <v>0</v>
      </c>
      <c r="U901" s="37"/>
      <c r="V901" s="37"/>
      <c r="W901" s="37"/>
      <c r="X901" s="37"/>
      <c r="Y901" s="37"/>
      <c r="Z901" s="37"/>
      <c r="AA901" s="37"/>
      <c r="AB901" s="37"/>
      <c r="AC901" s="37"/>
      <c r="AD901" s="37"/>
      <c r="AE901" s="37"/>
      <c r="AR901" s="197" t="s">
        <v>127</v>
      </c>
      <c r="AT901" s="197" t="s">
        <v>123</v>
      </c>
      <c r="AU901" s="197" t="s">
        <v>70</v>
      </c>
      <c r="AY901" s="16" t="s">
        <v>128</v>
      </c>
      <c r="BE901" s="198">
        <f>IF(N901="základní",J901,0)</f>
        <v>0</v>
      </c>
      <c r="BF901" s="198">
        <f>IF(N901="snížená",J901,0)</f>
        <v>0</v>
      </c>
      <c r="BG901" s="198">
        <f>IF(N901="zákl. přenesená",J901,0)</f>
        <v>0</v>
      </c>
      <c r="BH901" s="198">
        <f>IF(N901="sníž. přenesená",J901,0)</f>
        <v>0</v>
      </c>
      <c r="BI901" s="198">
        <f>IF(N901="nulová",J901,0)</f>
        <v>0</v>
      </c>
      <c r="BJ901" s="16" t="s">
        <v>14</v>
      </c>
      <c r="BK901" s="198">
        <f>ROUND(I901*H901,2)</f>
        <v>0</v>
      </c>
      <c r="BL901" s="16" t="s">
        <v>127</v>
      </c>
      <c r="BM901" s="197" t="s">
        <v>2240</v>
      </c>
    </row>
    <row r="902" s="2" customFormat="1" ht="37.8" customHeight="1">
      <c r="A902" s="37"/>
      <c r="B902" s="38"/>
      <c r="C902" s="185" t="s">
        <v>2241</v>
      </c>
      <c r="D902" s="185" t="s">
        <v>123</v>
      </c>
      <c r="E902" s="186" t="s">
        <v>2242</v>
      </c>
      <c r="F902" s="187" t="s">
        <v>2243</v>
      </c>
      <c r="G902" s="188" t="s">
        <v>183</v>
      </c>
      <c r="H902" s="189">
        <v>20</v>
      </c>
      <c r="I902" s="190"/>
      <c r="J902" s="191">
        <f>ROUND(I902*H902,2)</f>
        <v>0</v>
      </c>
      <c r="K902" s="192"/>
      <c r="L902" s="43"/>
      <c r="M902" s="193" t="s">
        <v>19</v>
      </c>
      <c r="N902" s="194" t="s">
        <v>41</v>
      </c>
      <c r="O902" s="83"/>
      <c r="P902" s="195">
        <f>O902*H902</f>
        <v>0</v>
      </c>
      <c r="Q902" s="195">
        <v>0</v>
      </c>
      <c r="R902" s="195">
        <f>Q902*H902</f>
        <v>0</v>
      </c>
      <c r="S902" s="195">
        <v>0</v>
      </c>
      <c r="T902" s="196">
        <f>S902*H902</f>
        <v>0</v>
      </c>
      <c r="U902" s="37"/>
      <c r="V902" s="37"/>
      <c r="W902" s="37"/>
      <c r="X902" s="37"/>
      <c r="Y902" s="37"/>
      <c r="Z902" s="37"/>
      <c r="AA902" s="37"/>
      <c r="AB902" s="37"/>
      <c r="AC902" s="37"/>
      <c r="AD902" s="37"/>
      <c r="AE902" s="37"/>
      <c r="AR902" s="197" t="s">
        <v>127</v>
      </c>
      <c r="AT902" s="197" t="s">
        <v>123</v>
      </c>
      <c r="AU902" s="197" t="s">
        <v>70</v>
      </c>
      <c r="AY902" s="16" t="s">
        <v>128</v>
      </c>
      <c r="BE902" s="198">
        <f>IF(N902="základní",J902,0)</f>
        <v>0</v>
      </c>
      <c r="BF902" s="198">
        <f>IF(N902="snížená",J902,0)</f>
        <v>0</v>
      </c>
      <c r="BG902" s="198">
        <f>IF(N902="zákl. přenesená",J902,0)</f>
        <v>0</v>
      </c>
      <c r="BH902" s="198">
        <f>IF(N902="sníž. přenesená",J902,0)</f>
        <v>0</v>
      </c>
      <c r="BI902" s="198">
        <f>IF(N902="nulová",J902,0)</f>
        <v>0</v>
      </c>
      <c r="BJ902" s="16" t="s">
        <v>14</v>
      </c>
      <c r="BK902" s="198">
        <f>ROUND(I902*H902,2)</f>
        <v>0</v>
      </c>
      <c r="BL902" s="16" t="s">
        <v>127</v>
      </c>
      <c r="BM902" s="197" t="s">
        <v>2244</v>
      </c>
    </row>
    <row r="903" s="2" customFormat="1" ht="37.8" customHeight="1">
      <c r="A903" s="37"/>
      <c r="B903" s="38"/>
      <c r="C903" s="185" t="s">
        <v>2245</v>
      </c>
      <c r="D903" s="185" t="s">
        <v>123</v>
      </c>
      <c r="E903" s="186" t="s">
        <v>2246</v>
      </c>
      <c r="F903" s="187" t="s">
        <v>2247</v>
      </c>
      <c r="G903" s="188" t="s">
        <v>183</v>
      </c>
      <c r="H903" s="189">
        <v>20</v>
      </c>
      <c r="I903" s="190"/>
      <c r="J903" s="191">
        <f>ROUND(I903*H903,2)</f>
        <v>0</v>
      </c>
      <c r="K903" s="192"/>
      <c r="L903" s="43"/>
      <c r="M903" s="193" t="s">
        <v>19</v>
      </c>
      <c r="N903" s="194" t="s">
        <v>41</v>
      </c>
      <c r="O903" s="83"/>
      <c r="P903" s="195">
        <f>O903*H903</f>
        <v>0</v>
      </c>
      <c r="Q903" s="195">
        <v>0</v>
      </c>
      <c r="R903" s="195">
        <f>Q903*H903</f>
        <v>0</v>
      </c>
      <c r="S903" s="195">
        <v>0</v>
      </c>
      <c r="T903" s="196">
        <f>S903*H903</f>
        <v>0</v>
      </c>
      <c r="U903" s="37"/>
      <c r="V903" s="37"/>
      <c r="W903" s="37"/>
      <c r="X903" s="37"/>
      <c r="Y903" s="37"/>
      <c r="Z903" s="37"/>
      <c r="AA903" s="37"/>
      <c r="AB903" s="37"/>
      <c r="AC903" s="37"/>
      <c r="AD903" s="37"/>
      <c r="AE903" s="37"/>
      <c r="AR903" s="197" t="s">
        <v>127</v>
      </c>
      <c r="AT903" s="197" t="s">
        <v>123</v>
      </c>
      <c r="AU903" s="197" t="s">
        <v>70</v>
      </c>
      <c r="AY903" s="16" t="s">
        <v>128</v>
      </c>
      <c r="BE903" s="198">
        <f>IF(N903="základní",J903,0)</f>
        <v>0</v>
      </c>
      <c r="BF903" s="198">
        <f>IF(N903="snížená",J903,0)</f>
        <v>0</v>
      </c>
      <c r="BG903" s="198">
        <f>IF(N903="zákl. přenesená",J903,0)</f>
        <v>0</v>
      </c>
      <c r="BH903" s="198">
        <f>IF(N903="sníž. přenesená",J903,0)</f>
        <v>0</v>
      </c>
      <c r="BI903" s="198">
        <f>IF(N903="nulová",J903,0)</f>
        <v>0</v>
      </c>
      <c r="BJ903" s="16" t="s">
        <v>14</v>
      </c>
      <c r="BK903" s="198">
        <f>ROUND(I903*H903,2)</f>
        <v>0</v>
      </c>
      <c r="BL903" s="16" t="s">
        <v>127</v>
      </c>
      <c r="BM903" s="197" t="s">
        <v>2248</v>
      </c>
    </row>
    <row r="904" s="2" customFormat="1" ht="37.8" customHeight="1">
      <c r="A904" s="37"/>
      <c r="B904" s="38"/>
      <c r="C904" s="185" t="s">
        <v>2249</v>
      </c>
      <c r="D904" s="185" t="s">
        <v>123</v>
      </c>
      <c r="E904" s="186" t="s">
        <v>2250</v>
      </c>
      <c r="F904" s="187" t="s">
        <v>2251</v>
      </c>
      <c r="G904" s="188" t="s">
        <v>183</v>
      </c>
      <c r="H904" s="189">
        <v>20</v>
      </c>
      <c r="I904" s="190"/>
      <c r="J904" s="191">
        <f>ROUND(I904*H904,2)</f>
        <v>0</v>
      </c>
      <c r="K904" s="192"/>
      <c r="L904" s="43"/>
      <c r="M904" s="193" t="s">
        <v>19</v>
      </c>
      <c r="N904" s="194" t="s">
        <v>41</v>
      </c>
      <c r="O904" s="83"/>
      <c r="P904" s="195">
        <f>O904*H904</f>
        <v>0</v>
      </c>
      <c r="Q904" s="195">
        <v>0</v>
      </c>
      <c r="R904" s="195">
        <f>Q904*H904</f>
        <v>0</v>
      </c>
      <c r="S904" s="195">
        <v>0</v>
      </c>
      <c r="T904" s="196">
        <f>S904*H904</f>
        <v>0</v>
      </c>
      <c r="U904" s="37"/>
      <c r="V904" s="37"/>
      <c r="W904" s="37"/>
      <c r="X904" s="37"/>
      <c r="Y904" s="37"/>
      <c r="Z904" s="37"/>
      <c r="AA904" s="37"/>
      <c r="AB904" s="37"/>
      <c r="AC904" s="37"/>
      <c r="AD904" s="37"/>
      <c r="AE904" s="37"/>
      <c r="AR904" s="197" t="s">
        <v>127</v>
      </c>
      <c r="AT904" s="197" t="s">
        <v>123</v>
      </c>
      <c r="AU904" s="197" t="s">
        <v>70</v>
      </c>
      <c r="AY904" s="16" t="s">
        <v>128</v>
      </c>
      <c r="BE904" s="198">
        <f>IF(N904="základní",J904,0)</f>
        <v>0</v>
      </c>
      <c r="BF904" s="198">
        <f>IF(N904="snížená",J904,0)</f>
        <v>0</v>
      </c>
      <c r="BG904" s="198">
        <f>IF(N904="zákl. přenesená",J904,0)</f>
        <v>0</v>
      </c>
      <c r="BH904" s="198">
        <f>IF(N904="sníž. přenesená",J904,0)</f>
        <v>0</v>
      </c>
      <c r="BI904" s="198">
        <f>IF(N904="nulová",J904,0)</f>
        <v>0</v>
      </c>
      <c r="BJ904" s="16" t="s">
        <v>14</v>
      </c>
      <c r="BK904" s="198">
        <f>ROUND(I904*H904,2)</f>
        <v>0</v>
      </c>
      <c r="BL904" s="16" t="s">
        <v>127</v>
      </c>
      <c r="BM904" s="197" t="s">
        <v>2252</v>
      </c>
    </row>
    <row r="905" s="2" customFormat="1" ht="44.25" customHeight="1">
      <c r="A905" s="37"/>
      <c r="B905" s="38"/>
      <c r="C905" s="185" t="s">
        <v>2253</v>
      </c>
      <c r="D905" s="185" t="s">
        <v>123</v>
      </c>
      <c r="E905" s="186" t="s">
        <v>2254</v>
      </c>
      <c r="F905" s="187" t="s">
        <v>2255</v>
      </c>
      <c r="G905" s="188" t="s">
        <v>183</v>
      </c>
      <c r="H905" s="189">
        <v>20</v>
      </c>
      <c r="I905" s="190"/>
      <c r="J905" s="191">
        <f>ROUND(I905*H905,2)</f>
        <v>0</v>
      </c>
      <c r="K905" s="192"/>
      <c r="L905" s="43"/>
      <c r="M905" s="193" t="s">
        <v>19</v>
      </c>
      <c r="N905" s="194" t="s">
        <v>41</v>
      </c>
      <c r="O905" s="83"/>
      <c r="P905" s="195">
        <f>O905*H905</f>
        <v>0</v>
      </c>
      <c r="Q905" s="195">
        <v>0</v>
      </c>
      <c r="R905" s="195">
        <f>Q905*H905</f>
        <v>0</v>
      </c>
      <c r="S905" s="195">
        <v>0</v>
      </c>
      <c r="T905" s="196">
        <f>S905*H905</f>
        <v>0</v>
      </c>
      <c r="U905" s="37"/>
      <c r="V905" s="37"/>
      <c r="W905" s="37"/>
      <c r="X905" s="37"/>
      <c r="Y905" s="37"/>
      <c r="Z905" s="37"/>
      <c r="AA905" s="37"/>
      <c r="AB905" s="37"/>
      <c r="AC905" s="37"/>
      <c r="AD905" s="37"/>
      <c r="AE905" s="37"/>
      <c r="AR905" s="197" t="s">
        <v>127</v>
      </c>
      <c r="AT905" s="197" t="s">
        <v>123</v>
      </c>
      <c r="AU905" s="197" t="s">
        <v>70</v>
      </c>
      <c r="AY905" s="16" t="s">
        <v>128</v>
      </c>
      <c r="BE905" s="198">
        <f>IF(N905="základní",J905,0)</f>
        <v>0</v>
      </c>
      <c r="BF905" s="198">
        <f>IF(N905="snížená",J905,0)</f>
        <v>0</v>
      </c>
      <c r="BG905" s="198">
        <f>IF(N905="zákl. přenesená",J905,0)</f>
        <v>0</v>
      </c>
      <c r="BH905" s="198">
        <f>IF(N905="sníž. přenesená",J905,0)</f>
        <v>0</v>
      </c>
      <c r="BI905" s="198">
        <f>IF(N905="nulová",J905,0)</f>
        <v>0</v>
      </c>
      <c r="BJ905" s="16" t="s">
        <v>14</v>
      </c>
      <c r="BK905" s="198">
        <f>ROUND(I905*H905,2)</f>
        <v>0</v>
      </c>
      <c r="BL905" s="16" t="s">
        <v>127</v>
      </c>
      <c r="BM905" s="197" t="s">
        <v>2256</v>
      </c>
    </row>
    <row r="906" s="2" customFormat="1" ht="49.05" customHeight="1">
      <c r="A906" s="37"/>
      <c r="B906" s="38"/>
      <c r="C906" s="185" t="s">
        <v>2257</v>
      </c>
      <c r="D906" s="185" t="s">
        <v>123</v>
      </c>
      <c r="E906" s="186" t="s">
        <v>2258</v>
      </c>
      <c r="F906" s="187" t="s">
        <v>2259</v>
      </c>
      <c r="G906" s="188" t="s">
        <v>183</v>
      </c>
      <c r="H906" s="189">
        <v>20</v>
      </c>
      <c r="I906" s="190"/>
      <c r="J906" s="191">
        <f>ROUND(I906*H906,2)</f>
        <v>0</v>
      </c>
      <c r="K906" s="192"/>
      <c r="L906" s="43"/>
      <c r="M906" s="193" t="s">
        <v>19</v>
      </c>
      <c r="N906" s="194" t="s">
        <v>41</v>
      </c>
      <c r="O906" s="83"/>
      <c r="P906" s="195">
        <f>O906*H906</f>
        <v>0</v>
      </c>
      <c r="Q906" s="195">
        <v>0</v>
      </c>
      <c r="R906" s="195">
        <f>Q906*H906</f>
        <v>0</v>
      </c>
      <c r="S906" s="195">
        <v>0</v>
      </c>
      <c r="T906" s="196">
        <f>S906*H906</f>
        <v>0</v>
      </c>
      <c r="U906" s="37"/>
      <c r="V906" s="37"/>
      <c r="W906" s="37"/>
      <c r="X906" s="37"/>
      <c r="Y906" s="37"/>
      <c r="Z906" s="37"/>
      <c r="AA906" s="37"/>
      <c r="AB906" s="37"/>
      <c r="AC906" s="37"/>
      <c r="AD906" s="37"/>
      <c r="AE906" s="37"/>
      <c r="AR906" s="197" t="s">
        <v>127</v>
      </c>
      <c r="AT906" s="197" t="s">
        <v>123</v>
      </c>
      <c r="AU906" s="197" t="s">
        <v>70</v>
      </c>
      <c r="AY906" s="16" t="s">
        <v>128</v>
      </c>
      <c r="BE906" s="198">
        <f>IF(N906="základní",J906,0)</f>
        <v>0</v>
      </c>
      <c r="BF906" s="198">
        <f>IF(N906="snížená",J906,0)</f>
        <v>0</v>
      </c>
      <c r="BG906" s="198">
        <f>IF(N906="zákl. přenesená",J906,0)</f>
        <v>0</v>
      </c>
      <c r="BH906" s="198">
        <f>IF(N906="sníž. přenesená",J906,0)</f>
        <v>0</v>
      </c>
      <c r="BI906" s="198">
        <f>IF(N906="nulová",J906,0)</f>
        <v>0</v>
      </c>
      <c r="BJ906" s="16" t="s">
        <v>14</v>
      </c>
      <c r="BK906" s="198">
        <f>ROUND(I906*H906,2)</f>
        <v>0</v>
      </c>
      <c r="BL906" s="16" t="s">
        <v>127</v>
      </c>
      <c r="BM906" s="197" t="s">
        <v>2260</v>
      </c>
    </row>
    <row r="907" s="2" customFormat="1" ht="37.8" customHeight="1">
      <c r="A907" s="37"/>
      <c r="B907" s="38"/>
      <c r="C907" s="185" t="s">
        <v>2261</v>
      </c>
      <c r="D907" s="185" t="s">
        <v>123</v>
      </c>
      <c r="E907" s="186" t="s">
        <v>2262</v>
      </c>
      <c r="F907" s="187" t="s">
        <v>2263</v>
      </c>
      <c r="G907" s="188" t="s">
        <v>183</v>
      </c>
      <c r="H907" s="189">
        <v>20</v>
      </c>
      <c r="I907" s="190"/>
      <c r="J907" s="191">
        <f>ROUND(I907*H907,2)</f>
        <v>0</v>
      </c>
      <c r="K907" s="192"/>
      <c r="L907" s="43"/>
      <c r="M907" s="193" t="s">
        <v>19</v>
      </c>
      <c r="N907" s="194" t="s">
        <v>41</v>
      </c>
      <c r="O907" s="83"/>
      <c r="P907" s="195">
        <f>O907*H907</f>
        <v>0</v>
      </c>
      <c r="Q907" s="195">
        <v>0</v>
      </c>
      <c r="R907" s="195">
        <f>Q907*H907</f>
        <v>0</v>
      </c>
      <c r="S907" s="195">
        <v>0</v>
      </c>
      <c r="T907" s="196">
        <f>S907*H907</f>
        <v>0</v>
      </c>
      <c r="U907" s="37"/>
      <c r="V907" s="37"/>
      <c r="W907" s="37"/>
      <c r="X907" s="37"/>
      <c r="Y907" s="37"/>
      <c r="Z907" s="37"/>
      <c r="AA907" s="37"/>
      <c r="AB907" s="37"/>
      <c r="AC907" s="37"/>
      <c r="AD907" s="37"/>
      <c r="AE907" s="37"/>
      <c r="AR907" s="197" t="s">
        <v>127</v>
      </c>
      <c r="AT907" s="197" t="s">
        <v>123</v>
      </c>
      <c r="AU907" s="197" t="s">
        <v>70</v>
      </c>
      <c r="AY907" s="16" t="s">
        <v>128</v>
      </c>
      <c r="BE907" s="198">
        <f>IF(N907="základní",J907,0)</f>
        <v>0</v>
      </c>
      <c r="BF907" s="198">
        <f>IF(N907="snížená",J907,0)</f>
        <v>0</v>
      </c>
      <c r="BG907" s="198">
        <f>IF(N907="zákl. přenesená",J907,0)</f>
        <v>0</v>
      </c>
      <c r="BH907" s="198">
        <f>IF(N907="sníž. přenesená",J907,0)</f>
        <v>0</v>
      </c>
      <c r="BI907" s="198">
        <f>IF(N907="nulová",J907,0)</f>
        <v>0</v>
      </c>
      <c r="BJ907" s="16" t="s">
        <v>14</v>
      </c>
      <c r="BK907" s="198">
        <f>ROUND(I907*H907,2)</f>
        <v>0</v>
      </c>
      <c r="BL907" s="16" t="s">
        <v>127</v>
      </c>
      <c r="BM907" s="197" t="s">
        <v>2264</v>
      </c>
    </row>
    <row r="908" s="2" customFormat="1" ht="37.8" customHeight="1">
      <c r="A908" s="37"/>
      <c r="B908" s="38"/>
      <c r="C908" s="185" t="s">
        <v>2265</v>
      </c>
      <c r="D908" s="185" t="s">
        <v>123</v>
      </c>
      <c r="E908" s="186" t="s">
        <v>2266</v>
      </c>
      <c r="F908" s="187" t="s">
        <v>2267</v>
      </c>
      <c r="G908" s="188" t="s">
        <v>183</v>
      </c>
      <c r="H908" s="189">
        <v>20</v>
      </c>
      <c r="I908" s="190"/>
      <c r="J908" s="191">
        <f>ROUND(I908*H908,2)</f>
        <v>0</v>
      </c>
      <c r="K908" s="192"/>
      <c r="L908" s="43"/>
      <c r="M908" s="193" t="s">
        <v>19</v>
      </c>
      <c r="N908" s="194" t="s">
        <v>41</v>
      </c>
      <c r="O908" s="83"/>
      <c r="P908" s="195">
        <f>O908*H908</f>
        <v>0</v>
      </c>
      <c r="Q908" s="195">
        <v>0</v>
      </c>
      <c r="R908" s="195">
        <f>Q908*H908</f>
        <v>0</v>
      </c>
      <c r="S908" s="195">
        <v>0</v>
      </c>
      <c r="T908" s="196">
        <f>S908*H908</f>
        <v>0</v>
      </c>
      <c r="U908" s="37"/>
      <c r="V908" s="37"/>
      <c r="W908" s="37"/>
      <c r="X908" s="37"/>
      <c r="Y908" s="37"/>
      <c r="Z908" s="37"/>
      <c r="AA908" s="37"/>
      <c r="AB908" s="37"/>
      <c r="AC908" s="37"/>
      <c r="AD908" s="37"/>
      <c r="AE908" s="37"/>
      <c r="AR908" s="197" t="s">
        <v>127</v>
      </c>
      <c r="AT908" s="197" t="s">
        <v>123</v>
      </c>
      <c r="AU908" s="197" t="s">
        <v>70</v>
      </c>
      <c r="AY908" s="16" t="s">
        <v>128</v>
      </c>
      <c r="BE908" s="198">
        <f>IF(N908="základní",J908,0)</f>
        <v>0</v>
      </c>
      <c r="BF908" s="198">
        <f>IF(N908="snížená",J908,0)</f>
        <v>0</v>
      </c>
      <c r="BG908" s="198">
        <f>IF(N908="zákl. přenesená",J908,0)</f>
        <v>0</v>
      </c>
      <c r="BH908" s="198">
        <f>IF(N908="sníž. přenesená",J908,0)</f>
        <v>0</v>
      </c>
      <c r="BI908" s="198">
        <f>IF(N908="nulová",J908,0)</f>
        <v>0</v>
      </c>
      <c r="BJ908" s="16" t="s">
        <v>14</v>
      </c>
      <c r="BK908" s="198">
        <f>ROUND(I908*H908,2)</f>
        <v>0</v>
      </c>
      <c r="BL908" s="16" t="s">
        <v>127</v>
      </c>
      <c r="BM908" s="197" t="s">
        <v>2268</v>
      </c>
    </row>
    <row r="909" s="2" customFormat="1" ht="44.25" customHeight="1">
      <c r="A909" s="37"/>
      <c r="B909" s="38"/>
      <c r="C909" s="185" t="s">
        <v>2269</v>
      </c>
      <c r="D909" s="185" t="s">
        <v>123</v>
      </c>
      <c r="E909" s="186" t="s">
        <v>2270</v>
      </c>
      <c r="F909" s="187" t="s">
        <v>2271</v>
      </c>
      <c r="G909" s="188" t="s">
        <v>183</v>
      </c>
      <c r="H909" s="189">
        <v>10</v>
      </c>
      <c r="I909" s="190"/>
      <c r="J909" s="191">
        <f>ROUND(I909*H909,2)</f>
        <v>0</v>
      </c>
      <c r="K909" s="192"/>
      <c r="L909" s="43"/>
      <c r="M909" s="193" t="s">
        <v>19</v>
      </c>
      <c r="N909" s="194" t="s">
        <v>41</v>
      </c>
      <c r="O909" s="83"/>
      <c r="P909" s="195">
        <f>O909*H909</f>
        <v>0</v>
      </c>
      <c r="Q909" s="195">
        <v>0</v>
      </c>
      <c r="R909" s="195">
        <f>Q909*H909</f>
        <v>0</v>
      </c>
      <c r="S909" s="195">
        <v>0</v>
      </c>
      <c r="T909" s="196">
        <f>S909*H909</f>
        <v>0</v>
      </c>
      <c r="U909" s="37"/>
      <c r="V909" s="37"/>
      <c r="W909" s="37"/>
      <c r="X909" s="37"/>
      <c r="Y909" s="37"/>
      <c r="Z909" s="37"/>
      <c r="AA909" s="37"/>
      <c r="AB909" s="37"/>
      <c r="AC909" s="37"/>
      <c r="AD909" s="37"/>
      <c r="AE909" s="37"/>
      <c r="AR909" s="197" t="s">
        <v>127</v>
      </c>
      <c r="AT909" s="197" t="s">
        <v>123</v>
      </c>
      <c r="AU909" s="197" t="s">
        <v>70</v>
      </c>
      <c r="AY909" s="16" t="s">
        <v>128</v>
      </c>
      <c r="BE909" s="198">
        <f>IF(N909="základní",J909,0)</f>
        <v>0</v>
      </c>
      <c r="BF909" s="198">
        <f>IF(N909="snížená",J909,0)</f>
        <v>0</v>
      </c>
      <c r="BG909" s="198">
        <f>IF(N909="zákl. přenesená",J909,0)</f>
        <v>0</v>
      </c>
      <c r="BH909" s="198">
        <f>IF(N909="sníž. přenesená",J909,0)</f>
        <v>0</v>
      </c>
      <c r="BI909" s="198">
        <f>IF(N909="nulová",J909,0)</f>
        <v>0</v>
      </c>
      <c r="BJ909" s="16" t="s">
        <v>14</v>
      </c>
      <c r="BK909" s="198">
        <f>ROUND(I909*H909,2)</f>
        <v>0</v>
      </c>
      <c r="BL909" s="16" t="s">
        <v>127</v>
      </c>
      <c r="BM909" s="197" t="s">
        <v>2272</v>
      </c>
    </row>
    <row r="910" s="2" customFormat="1" ht="44.25" customHeight="1">
      <c r="A910" s="37"/>
      <c r="B910" s="38"/>
      <c r="C910" s="185" t="s">
        <v>2273</v>
      </c>
      <c r="D910" s="185" t="s">
        <v>123</v>
      </c>
      <c r="E910" s="186" t="s">
        <v>2274</v>
      </c>
      <c r="F910" s="187" t="s">
        <v>2275</v>
      </c>
      <c r="G910" s="188" t="s">
        <v>183</v>
      </c>
      <c r="H910" s="189">
        <v>10</v>
      </c>
      <c r="I910" s="190"/>
      <c r="J910" s="191">
        <f>ROUND(I910*H910,2)</f>
        <v>0</v>
      </c>
      <c r="K910" s="192"/>
      <c r="L910" s="43"/>
      <c r="M910" s="193" t="s">
        <v>19</v>
      </c>
      <c r="N910" s="194" t="s">
        <v>41</v>
      </c>
      <c r="O910" s="83"/>
      <c r="P910" s="195">
        <f>O910*H910</f>
        <v>0</v>
      </c>
      <c r="Q910" s="195">
        <v>0</v>
      </c>
      <c r="R910" s="195">
        <f>Q910*H910</f>
        <v>0</v>
      </c>
      <c r="S910" s="195">
        <v>0</v>
      </c>
      <c r="T910" s="196">
        <f>S910*H910</f>
        <v>0</v>
      </c>
      <c r="U910" s="37"/>
      <c r="V910" s="37"/>
      <c r="W910" s="37"/>
      <c r="X910" s="37"/>
      <c r="Y910" s="37"/>
      <c r="Z910" s="37"/>
      <c r="AA910" s="37"/>
      <c r="AB910" s="37"/>
      <c r="AC910" s="37"/>
      <c r="AD910" s="37"/>
      <c r="AE910" s="37"/>
      <c r="AR910" s="197" t="s">
        <v>127</v>
      </c>
      <c r="AT910" s="197" t="s">
        <v>123</v>
      </c>
      <c r="AU910" s="197" t="s">
        <v>70</v>
      </c>
      <c r="AY910" s="16" t="s">
        <v>128</v>
      </c>
      <c r="BE910" s="198">
        <f>IF(N910="základní",J910,0)</f>
        <v>0</v>
      </c>
      <c r="BF910" s="198">
        <f>IF(N910="snížená",J910,0)</f>
        <v>0</v>
      </c>
      <c r="BG910" s="198">
        <f>IF(N910="zákl. přenesená",J910,0)</f>
        <v>0</v>
      </c>
      <c r="BH910" s="198">
        <f>IF(N910="sníž. přenesená",J910,0)</f>
        <v>0</v>
      </c>
      <c r="BI910" s="198">
        <f>IF(N910="nulová",J910,0)</f>
        <v>0</v>
      </c>
      <c r="BJ910" s="16" t="s">
        <v>14</v>
      </c>
      <c r="BK910" s="198">
        <f>ROUND(I910*H910,2)</f>
        <v>0</v>
      </c>
      <c r="BL910" s="16" t="s">
        <v>127</v>
      </c>
      <c r="BM910" s="197" t="s">
        <v>2276</v>
      </c>
    </row>
    <row r="911" s="2" customFormat="1" ht="37.8" customHeight="1">
      <c r="A911" s="37"/>
      <c r="B911" s="38"/>
      <c r="C911" s="185" t="s">
        <v>2277</v>
      </c>
      <c r="D911" s="185" t="s">
        <v>123</v>
      </c>
      <c r="E911" s="186" t="s">
        <v>2278</v>
      </c>
      <c r="F911" s="187" t="s">
        <v>2279</v>
      </c>
      <c r="G911" s="188" t="s">
        <v>183</v>
      </c>
      <c r="H911" s="189">
        <v>10</v>
      </c>
      <c r="I911" s="190"/>
      <c r="J911" s="191">
        <f>ROUND(I911*H911,2)</f>
        <v>0</v>
      </c>
      <c r="K911" s="192"/>
      <c r="L911" s="43"/>
      <c r="M911" s="193" t="s">
        <v>19</v>
      </c>
      <c r="N911" s="194" t="s">
        <v>41</v>
      </c>
      <c r="O911" s="83"/>
      <c r="P911" s="195">
        <f>O911*H911</f>
        <v>0</v>
      </c>
      <c r="Q911" s="195">
        <v>0</v>
      </c>
      <c r="R911" s="195">
        <f>Q911*H911</f>
        <v>0</v>
      </c>
      <c r="S911" s="195">
        <v>0</v>
      </c>
      <c r="T911" s="196">
        <f>S911*H911</f>
        <v>0</v>
      </c>
      <c r="U911" s="37"/>
      <c r="V911" s="37"/>
      <c r="W911" s="37"/>
      <c r="X911" s="37"/>
      <c r="Y911" s="37"/>
      <c r="Z911" s="37"/>
      <c r="AA911" s="37"/>
      <c r="AB911" s="37"/>
      <c r="AC911" s="37"/>
      <c r="AD911" s="37"/>
      <c r="AE911" s="37"/>
      <c r="AR911" s="197" t="s">
        <v>127</v>
      </c>
      <c r="AT911" s="197" t="s">
        <v>123</v>
      </c>
      <c r="AU911" s="197" t="s">
        <v>70</v>
      </c>
      <c r="AY911" s="16" t="s">
        <v>128</v>
      </c>
      <c r="BE911" s="198">
        <f>IF(N911="základní",J911,0)</f>
        <v>0</v>
      </c>
      <c r="BF911" s="198">
        <f>IF(N911="snížená",J911,0)</f>
        <v>0</v>
      </c>
      <c r="BG911" s="198">
        <f>IF(N911="zákl. přenesená",J911,0)</f>
        <v>0</v>
      </c>
      <c r="BH911" s="198">
        <f>IF(N911="sníž. přenesená",J911,0)</f>
        <v>0</v>
      </c>
      <c r="BI911" s="198">
        <f>IF(N911="nulová",J911,0)</f>
        <v>0</v>
      </c>
      <c r="BJ911" s="16" t="s">
        <v>14</v>
      </c>
      <c r="BK911" s="198">
        <f>ROUND(I911*H911,2)</f>
        <v>0</v>
      </c>
      <c r="BL911" s="16" t="s">
        <v>127</v>
      </c>
      <c r="BM911" s="197" t="s">
        <v>2280</v>
      </c>
    </row>
    <row r="912" s="2" customFormat="1" ht="37.8" customHeight="1">
      <c r="A912" s="37"/>
      <c r="B912" s="38"/>
      <c r="C912" s="185" t="s">
        <v>2281</v>
      </c>
      <c r="D912" s="185" t="s">
        <v>123</v>
      </c>
      <c r="E912" s="186" t="s">
        <v>2282</v>
      </c>
      <c r="F912" s="187" t="s">
        <v>2283</v>
      </c>
      <c r="G912" s="188" t="s">
        <v>183</v>
      </c>
      <c r="H912" s="189">
        <v>10</v>
      </c>
      <c r="I912" s="190"/>
      <c r="J912" s="191">
        <f>ROUND(I912*H912,2)</f>
        <v>0</v>
      </c>
      <c r="K912" s="192"/>
      <c r="L912" s="43"/>
      <c r="M912" s="193" t="s">
        <v>19</v>
      </c>
      <c r="N912" s="194" t="s">
        <v>41</v>
      </c>
      <c r="O912" s="83"/>
      <c r="P912" s="195">
        <f>O912*H912</f>
        <v>0</v>
      </c>
      <c r="Q912" s="195">
        <v>0</v>
      </c>
      <c r="R912" s="195">
        <f>Q912*H912</f>
        <v>0</v>
      </c>
      <c r="S912" s="195">
        <v>0</v>
      </c>
      <c r="T912" s="196">
        <f>S912*H912</f>
        <v>0</v>
      </c>
      <c r="U912" s="37"/>
      <c r="V912" s="37"/>
      <c r="W912" s="37"/>
      <c r="X912" s="37"/>
      <c r="Y912" s="37"/>
      <c r="Z912" s="37"/>
      <c r="AA912" s="37"/>
      <c r="AB912" s="37"/>
      <c r="AC912" s="37"/>
      <c r="AD912" s="37"/>
      <c r="AE912" s="37"/>
      <c r="AR912" s="197" t="s">
        <v>127</v>
      </c>
      <c r="AT912" s="197" t="s">
        <v>123</v>
      </c>
      <c r="AU912" s="197" t="s">
        <v>70</v>
      </c>
      <c r="AY912" s="16" t="s">
        <v>128</v>
      </c>
      <c r="BE912" s="198">
        <f>IF(N912="základní",J912,0)</f>
        <v>0</v>
      </c>
      <c r="BF912" s="198">
        <f>IF(N912="snížená",J912,0)</f>
        <v>0</v>
      </c>
      <c r="BG912" s="198">
        <f>IF(N912="zákl. přenesená",J912,0)</f>
        <v>0</v>
      </c>
      <c r="BH912" s="198">
        <f>IF(N912="sníž. přenesená",J912,0)</f>
        <v>0</v>
      </c>
      <c r="BI912" s="198">
        <f>IF(N912="nulová",J912,0)</f>
        <v>0</v>
      </c>
      <c r="BJ912" s="16" t="s">
        <v>14</v>
      </c>
      <c r="BK912" s="198">
        <f>ROUND(I912*H912,2)</f>
        <v>0</v>
      </c>
      <c r="BL912" s="16" t="s">
        <v>127</v>
      </c>
      <c r="BM912" s="197" t="s">
        <v>2284</v>
      </c>
    </row>
    <row r="913" s="2" customFormat="1" ht="37.8" customHeight="1">
      <c r="A913" s="37"/>
      <c r="B913" s="38"/>
      <c r="C913" s="185" t="s">
        <v>2285</v>
      </c>
      <c r="D913" s="185" t="s">
        <v>123</v>
      </c>
      <c r="E913" s="186" t="s">
        <v>2286</v>
      </c>
      <c r="F913" s="187" t="s">
        <v>2287</v>
      </c>
      <c r="G913" s="188" t="s">
        <v>183</v>
      </c>
      <c r="H913" s="189">
        <v>10</v>
      </c>
      <c r="I913" s="190"/>
      <c r="J913" s="191">
        <f>ROUND(I913*H913,2)</f>
        <v>0</v>
      </c>
      <c r="K913" s="192"/>
      <c r="L913" s="43"/>
      <c r="M913" s="193" t="s">
        <v>19</v>
      </c>
      <c r="N913" s="194" t="s">
        <v>41</v>
      </c>
      <c r="O913" s="83"/>
      <c r="P913" s="195">
        <f>O913*H913</f>
        <v>0</v>
      </c>
      <c r="Q913" s="195">
        <v>0</v>
      </c>
      <c r="R913" s="195">
        <f>Q913*H913</f>
        <v>0</v>
      </c>
      <c r="S913" s="195">
        <v>0</v>
      </c>
      <c r="T913" s="196">
        <f>S913*H913</f>
        <v>0</v>
      </c>
      <c r="U913" s="37"/>
      <c r="V913" s="37"/>
      <c r="W913" s="37"/>
      <c r="X913" s="37"/>
      <c r="Y913" s="37"/>
      <c r="Z913" s="37"/>
      <c r="AA913" s="37"/>
      <c r="AB913" s="37"/>
      <c r="AC913" s="37"/>
      <c r="AD913" s="37"/>
      <c r="AE913" s="37"/>
      <c r="AR913" s="197" t="s">
        <v>127</v>
      </c>
      <c r="AT913" s="197" t="s">
        <v>123</v>
      </c>
      <c r="AU913" s="197" t="s">
        <v>70</v>
      </c>
      <c r="AY913" s="16" t="s">
        <v>128</v>
      </c>
      <c r="BE913" s="198">
        <f>IF(N913="základní",J913,0)</f>
        <v>0</v>
      </c>
      <c r="BF913" s="198">
        <f>IF(N913="snížená",J913,0)</f>
        <v>0</v>
      </c>
      <c r="BG913" s="198">
        <f>IF(N913="zákl. přenesená",J913,0)</f>
        <v>0</v>
      </c>
      <c r="BH913" s="198">
        <f>IF(N913="sníž. přenesená",J913,0)</f>
        <v>0</v>
      </c>
      <c r="BI913" s="198">
        <f>IF(N913="nulová",J913,0)</f>
        <v>0</v>
      </c>
      <c r="BJ913" s="16" t="s">
        <v>14</v>
      </c>
      <c r="BK913" s="198">
        <f>ROUND(I913*H913,2)</f>
        <v>0</v>
      </c>
      <c r="BL913" s="16" t="s">
        <v>127</v>
      </c>
      <c r="BM913" s="197" t="s">
        <v>2288</v>
      </c>
    </row>
    <row r="914" s="2" customFormat="1" ht="37.8" customHeight="1">
      <c r="A914" s="37"/>
      <c r="B914" s="38"/>
      <c r="C914" s="185" t="s">
        <v>2289</v>
      </c>
      <c r="D914" s="185" t="s">
        <v>123</v>
      </c>
      <c r="E914" s="186" t="s">
        <v>2290</v>
      </c>
      <c r="F914" s="187" t="s">
        <v>2291</v>
      </c>
      <c r="G914" s="188" t="s">
        <v>183</v>
      </c>
      <c r="H914" s="189">
        <v>10</v>
      </c>
      <c r="I914" s="190"/>
      <c r="J914" s="191">
        <f>ROUND(I914*H914,2)</f>
        <v>0</v>
      </c>
      <c r="K914" s="192"/>
      <c r="L914" s="43"/>
      <c r="M914" s="193" t="s">
        <v>19</v>
      </c>
      <c r="N914" s="194" t="s">
        <v>41</v>
      </c>
      <c r="O914" s="83"/>
      <c r="P914" s="195">
        <f>O914*H914</f>
        <v>0</v>
      </c>
      <c r="Q914" s="195">
        <v>0</v>
      </c>
      <c r="R914" s="195">
        <f>Q914*H914</f>
        <v>0</v>
      </c>
      <c r="S914" s="195">
        <v>0</v>
      </c>
      <c r="T914" s="196">
        <f>S914*H914</f>
        <v>0</v>
      </c>
      <c r="U914" s="37"/>
      <c r="V914" s="37"/>
      <c r="W914" s="37"/>
      <c r="X914" s="37"/>
      <c r="Y914" s="37"/>
      <c r="Z914" s="37"/>
      <c r="AA914" s="37"/>
      <c r="AB914" s="37"/>
      <c r="AC914" s="37"/>
      <c r="AD914" s="37"/>
      <c r="AE914" s="37"/>
      <c r="AR914" s="197" t="s">
        <v>127</v>
      </c>
      <c r="AT914" s="197" t="s">
        <v>123</v>
      </c>
      <c r="AU914" s="197" t="s">
        <v>70</v>
      </c>
      <c r="AY914" s="16" t="s">
        <v>128</v>
      </c>
      <c r="BE914" s="198">
        <f>IF(N914="základní",J914,0)</f>
        <v>0</v>
      </c>
      <c r="BF914" s="198">
        <f>IF(N914="snížená",J914,0)</f>
        <v>0</v>
      </c>
      <c r="BG914" s="198">
        <f>IF(N914="zákl. přenesená",J914,0)</f>
        <v>0</v>
      </c>
      <c r="BH914" s="198">
        <f>IF(N914="sníž. přenesená",J914,0)</f>
        <v>0</v>
      </c>
      <c r="BI914" s="198">
        <f>IF(N914="nulová",J914,0)</f>
        <v>0</v>
      </c>
      <c r="BJ914" s="16" t="s">
        <v>14</v>
      </c>
      <c r="BK914" s="198">
        <f>ROUND(I914*H914,2)</f>
        <v>0</v>
      </c>
      <c r="BL914" s="16" t="s">
        <v>127</v>
      </c>
      <c r="BM914" s="197" t="s">
        <v>2292</v>
      </c>
    </row>
    <row r="915" s="2" customFormat="1" ht="37.8" customHeight="1">
      <c r="A915" s="37"/>
      <c r="B915" s="38"/>
      <c r="C915" s="185" t="s">
        <v>2293</v>
      </c>
      <c r="D915" s="185" t="s">
        <v>123</v>
      </c>
      <c r="E915" s="186" t="s">
        <v>2294</v>
      </c>
      <c r="F915" s="187" t="s">
        <v>2295</v>
      </c>
      <c r="G915" s="188" t="s">
        <v>183</v>
      </c>
      <c r="H915" s="189">
        <v>10</v>
      </c>
      <c r="I915" s="190"/>
      <c r="J915" s="191">
        <f>ROUND(I915*H915,2)</f>
        <v>0</v>
      </c>
      <c r="K915" s="192"/>
      <c r="L915" s="43"/>
      <c r="M915" s="193" t="s">
        <v>19</v>
      </c>
      <c r="N915" s="194" t="s">
        <v>41</v>
      </c>
      <c r="O915" s="83"/>
      <c r="P915" s="195">
        <f>O915*H915</f>
        <v>0</v>
      </c>
      <c r="Q915" s="195">
        <v>0</v>
      </c>
      <c r="R915" s="195">
        <f>Q915*H915</f>
        <v>0</v>
      </c>
      <c r="S915" s="195">
        <v>0</v>
      </c>
      <c r="T915" s="196">
        <f>S915*H915</f>
        <v>0</v>
      </c>
      <c r="U915" s="37"/>
      <c r="V915" s="37"/>
      <c r="W915" s="37"/>
      <c r="X915" s="37"/>
      <c r="Y915" s="37"/>
      <c r="Z915" s="37"/>
      <c r="AA915" s="37"/>
      <c r="AB915" s="37"/>
      <c r="AC915" s="37"/>
      <c r="AD915" s="37"/>
      <c r="AE915" s="37"/>
      <c r="AR915" s="197" t="s">
        <v>127</v>
      </c>
      <c r="AT915" s="197" t="s">
        <v>123</v>
      </c>
      <c r="AU915" s="197" t="s">
        <v>70</v>
      </c>
      <c r="AY915" s="16" t="s">
        <v>128</v>
      </c>
      <c r="BE915" s="198">
        <f>IF(N915="základní",J915,0)</f>
        <v>0</v>
      </c>
      <c r="BF915" s="198">
        <f>IF(N915="snížená",J915,0)</f>
        <v>0</v>
      </c>
      <c r="BG915" s="198">
        <f>IF(N915="zákl. přenesená",J915,0)</f>
        <v>0</v>
      </c>
      <c r="BH915" s="198">
        <f>IF(N915="sníž. přenesená",J915,0)</f>
        <v>0</v>
      </c>
      <c r="BI915" s="198">
        <f>IF(N915="nulová",J915,0)</f>
        <v>0</v>
      </c>
      <c r="BJ915" s="16" t="s">
        <v>14</v>
      </c>
      <c r="BK915" s="198">
        <f>ROUND(I915*H915,2)</f>
        <v>0</v>
      </c>
      <c r="BL915" s="16" t="s">
        <v>127</v>
      </c>
      <c r="BM915" s="197" t="s">
        <v>2296</v>
      </c>
    </row>
    <row r="916" s="2" customFormat="1" ht="37.8" customHeight="1">
      <c r="A916" s="37"/>
      <c r="B916" s="38"/>
      <c r="C916" s="185" t="s">
        <v>2297</v>
      </c>
      <c r="D916" s="185" t="s">
        <v>123</v>
      </c>
      <c r="E916" s="186" t="s">
        <v>2298</v>
      </c>
      <c r="F916" s="187" t="s">
        <v>2299</v>
      </c>
      <c r="G916" s="188" t="s">
        <v>426</v>
      </c>
      <c r="H916" s="189">
        <v>10</v>
      </c>
      <c r="I916" s="190"/>
      <c r="J916" s="191">
        <f>ROUND(I916*H916,2)</f>
        <v>0</v>
      </c>
      <c r="K916" s="192"/>
      <c r="L916" s="43"/>
      <c r="M916" s="193" t="s">
        <v>19</v>
      </c>
      <c r="N916" s="194" t="s">
        <v>41</v>
      </c>
      <c r="O916" s="83"/>
      <c r="P916" s="195">
        <f>O916*H916</f>
        <v>0</v>
      </c>
      <c r="Q916" s="195">
        <v>0</v>
      </c>
      <c r="R916" s="195">
        <f>Q916*H916</f>
        <v>0</v>
      </c>
      <c r="S916" s="195">
        <v>0</v>
      </c>
      <c r="T916" s="196">
        <f>S916*H916</f>
        <v>0</v>
      </c>
      <c r="U916" s="37"/>
      <c r="V916" s="37"/>
      <c r="W916" s="37"/>
      <c r="X916" s="37"/>
      <c r="Y916" s="37"/>
      <c r="Z916" s="37"/>
      <c r="AA916" s="37"/>
      <c r="AB916" s="37"/>
      <c r="AC916" s="37"/>
      <c r="AD916" s="37"/>
      <c r="AE916" s="37"/>
      <c r="AR916" s="197" t="s">
        <v>127</v>
      </c>
      <c r="AT916" s="197" t="s">
        <v>123</v>
      </c>
      <c r="AU916" s="197" t="s">
        <v>70</v>
      </c>
      <c r="AY916" s="16" t="s">
        <v>128</v>
      </c>
      <c r="BE916" s="198">
        <f>IF(N916="základní",J916,0)</f>
        <v>0</v>
      </c>
      <c r="BF916" s="198">
        <f>IF(N916="snížená",J916,0)</f>
        <v>0</v>
      </c>
      <c r="BG916" s="198">
        <f>IF(N916="zákl. přenesená",J916,0)</f>
        <v>0</v>
      </c>
      <c r="BH916" s="198">
        <f>IF(N916="sníž. přenesená",J916,0)</f>
        <v>0</v>
      </c>
      <c r="BI916" s="198">
        <f>IF(N916="nulová",J916,0)</f>
        <v>0</v>
      </c>
      <c r="BJ916" s="16" t="s">
        <v>14</v>
      </c>
      <c r="BK916" s="198">
        <f>ROUND(I916*H916,2)</f>
        <v>0</v>
      </c>
      <c r="BL916" s="16" t="s">
        <v>127</v>
      </c>
      <c r="BM916" s="197" t="s">
        <v>2300</v>
      </c>
    </row>
    <row r="917" s="2" customFormat="1" ht="37.8" customHeight="1">
      <c r="A917" s="37"/>
      <c r="B917" s="38"/>
      <c r="C917" s="185" t="s">
        <v>2301</v>
      </c>
      <c r="D917" s="185" t="s">
        <v>123</v>
      </c>
      <c r="E917" s="186" t="s">
        <v>2302</v>
      </c>
      <c r="F917" s="187" t="s">
        <v>2303</v>
      </c>
      <c r="G917" s="188" t="s">
        <v>426</v>
      </c>
      <c r="H917" s="189">
        <v>10</v>
      </c>
      <c r="I917" s="190"/>
      <c r="J917" s="191">
        <f>ROUND(I917*H917,2)</f>
        <v>0</v>
      </c>
      <c r="K917" s="192"/>
      <c r="L917" s="43"/>
      <c r="M917" s="193" t="s">
        <v>19</v>
      </c>
      <c r="N917" s="194" t="s">
        <v>41</v>
      </c>
      <c r="O917" s="83"/>
      <c r="P917" s="195">
        <f>O917*H917</f>
        <v>0</v>
      </c>
      <c r="Q917" s="195">
        <v>0</v>
      </c>
      <c r="R917" s="195">
        <f>Q917*H917</f>
        <v>0</v>
      </c>
      <c r="S917" s="195">
        <v>0</v>
      </c>
      <c r="T917" s="196">
        <f>S917*H917</f>
        <v>0</v>
      </c>
      <c r="U917" s="37"/>
      <c r="V917" s="37"/>
      <c r="W917" s="37"/>
      <c r="X917" s="37"/>
      <c r="Y917" s="37"/>
      <c r="Z917" s="37"/>
      <c r="AA917" s="37"/>
      <c r="AB917" s="37"/>
      <c r="AC917" s="37"/>
      <c r="AD917" s="37"/>
      <c r="AE917" s="37"/>
      <c r="AR917" s="197" t="s">
        <v>127</v>
      </c>
      <c r="AT917" s="197" t="s">
        <v>123</v>
      </c>
      <c r="AU917" s="197" t="s">
        <v>70</v>
      </c>
      <c r="AY917" s="16" t="s">
        <v>128</v>
      </c>
      <c r="BE917" s="198">
        <f>IF(N917="základní",J917,0)</f>
        <v>0</v>
      </c>
      <c r="BF917" s="198">
        <f>IF(N917="snížená",J917,0)</f>
        <v>0</v>
      </c>
      <c r="BG917" s="198">
        <f>IF(N917="zákl. přenesená",J917,0)</f>
        <v>0</v>
      </c>
      <c r="BH917" s="198">
        <f>IF(N917="sníž. přenesená",J917,0)</f>
        <v>0</v>
      </c>
      <c r="BI917" s="198">
        <f>IF(N917="nulová",J917,0)</f>
        <v>0</v>
      </c>
      <c r="BJ917" s="16" t="s">
        <v>14</v>
      </c>
      <c r="BK917" s="198">
        <f>ROUND(I917*H917,2)</f>
        <v>0</v>
      </c>
      <c r="BL917" s="16" t="s">
        <v>127</v>
      </c>
      <c r="BM917" s="197" t="s">
        <v>2304</v>
      </c>
    </row>
    <row r="918" s="2" customFormat="1" ht="24.15" customHeight="1">
      <c r="A918" s="37"/>
      <c r="B918" s="38"/>
      <c r="C918" s="185" t="s">
        <v>2305</v>
      </c>
      <c r="D918" s="185" t="s">
        <v>123</v>
      </c>
      <c r="E918" s="186" t="s">
        <v>2306</v>
      </c>
      <c r="F918" s="187" t="s">
        <v>2307</v>
      </c>
      <c r="G918" s="188" t="s">
        <v>183</v>
      </c>
      <c r="H918" s="189">
        <v>10</v>
      </c>
      <c r="I918" s="190"/>
      <c r="J918" s="191">
        <f>ROUND(I918*H918,2)</f>
        <v>0</v>
      </c>
      <c r="K918" s="192"/>
      <c r="L918" s="43"/>
      <c r="M918" s="193" t="s">
        <v>19</v>
      </c>
      <c r="N918" s="194" t="s">
        <v>41</v>
      </c>
      <c r="O918" s="83"/>
      <c r="P918" s="195">
        <f>O918*H918</f>
        <v>0</v>
      </c>
      <c r="Q918" s="195">
        <v>0</v>
      </c>
      <c r="R918" s="195">
        <f>Q918*H918</f>
        <v>0</v>
      </c>
      <c r="S918" s="195">
        <v>0</v>
      </c>
      <c r="T918" s="196">
        <f>S918*H918</f>
        <v>0</v>
      </c>
      <c r="U918" s="37"/>
      <c r="V918" s="37"/>
      <c r="W918" s="37"/>
      <c r="X918" s="37"/>
      <c r="Y918" s="37"/>
      <c r="Z918" s="37"/>
      <c r="AA918" s="37"/>
      <c r="AB918" s="37"/>
      <c r="AC918" s="37"/>
      <c r="AD918" s="37"/>
      <c r="AE918" s="37"/>
      <c r="AR918" s="197" t="s">
        <v>127</v>
      </c>
      <c r="AT918" s="197" t="s">
        <v>123</v>
      </c>
      <c r="AU918" s="197" t="s">
        <v>70</v>
      </c>
      <c r="AY918" s="16" t="s">
        <v>128</v>
      </c>
      <c r="BE918" s="198">
        <f>IF(N918="základní",J918,0)</f>
        <v>0</v>
      </c>
      <c r="BF918" s="198">
        <f>IF(N918="snížená",J918,0)</f>
        <v>0</v>
      </c>
      <c r="BG918" s="198">
        <f>IF(N918="zákl. přenesená",J918,0)</f>
        <v>0</v>
      </c>
      <c r="BH918" s="198">
        <f>IF(N918="sníž. přenesená",J918,0)</f>
        <v>0</v>
      </c>
      <c r="BI918" s="198">
        <f>IF(N918="nulová",J918,0)</f>
        <v>0</v>
      </c>
      <c r="BJ918" s="16" t="s">
        <v>14</v>
      </c>
      <c r="BK918" s="198">
        <f>ROUND(I918*H918,2)</f>
        <v>0</v>
      </c>
      <c r="BL918" s="16" t="s">
        <v>127</v>
      </c>
      <c r="BM918" s="197" t="s">
        <v>2308</v>
      </c>
    </row>
    <row r="919" s="2" customFormat="1" ht="24.15" customHeight="1">
      <c r="A919" s="37"/>
      <c r="B919" s="38"/>
      <c r="C919" s="185" t="s">
        <v>2309</v>
      </c>
      <c r="D919" s="185" t="s">
        <v>123</v>
      </c>
      <c r="E919" s="186" t="s">
        <v>2310</v>
      </c>
      <c r="F919" s="187" t="s">
        <v>2311</v>
      </c>
      <c r="G919" s="188" t="s">
        <v>183</v>
      </c>
      <c r="H919" s="189">
        <v>10</v>
      </c>
      <c r="I919" s="190"/>
      <c r="J919" s="191">
        <f>ROUND(I919*H919,2)</f>
        <v>0</v>
      </c>
      <c r="K919" s="192"/>
      <c r="L919" s="43"/>
      <c r="M919" s="193" t="s">
        <v>19</v>
      </c>
      <c r="N919" s="194" t="s">
        <v>41</v>
      </c>
      <c r="O919" s="83"/>
      <c r="P919" s="195">
        <f>O919*H919</f>
        <v>0</v>
      </c>
      <c r="Q919" s="195">
        <v>0</v>
      </c>
      <c r="R919" s="195">
        <f>Q919*H919</f>
        <v>0</v>
      </c>
      <c r="S919" s="195">
        <v>0</v>
      </c>
      <c r="T919" s="196">
        <f>S919*H919</f>
        <v>0</v>
      </c>
      <c r="U919" s="37"/>
      <c r="V919" s="37"/>
      <c r="W919" s="37"/>
      <c r="X919" s="37"/>
      <c r="Y919" s="37"/>
      <c r="Z919" s="37"/>
      <c r="AA919" s="37"/>
      <c r="AB919" s="37"/>
      <c r="AC919" s="37"/>
      <c r="AD919" s="37"/>
      <c r="AE919" s="37"/>
      <c r="AR919" s="197" t="s">
        <v>127</v>
      </c>
      <c r="AT919" s="197" t="s">
        <v>123</v>
      </c>
      <c r="AU919" s="197" t="s">
        <v>70</v>
      </c>
      <c r="AY919" s="16" t="s">
        <v>128</v>
      </c>
      <c r="BE919" s="198">
        <f>IF(N919="základní",J919,0)</f>
        <v>0</v>
      </c>
      <c r="BF919" s="198">
        <f>IF(N919="snížená",J919,0)</f>
        <v>0</v>
      </c>
      <c r="BG919" s="198">
        <f>IF(N919="zákl. přenesená",J919,0)</f>
        <v>0</v>
      </c>
      <c r="BH919" s="198">
        <f>IF(N919="sníž. přenesená",J919,0)</f>
        <v>0</v>
      </c>
      <c r="BI919" s="198">
        <f>IF(N919="nulová",J919,0)</f>
        <v>0</v>
      </c>
      <c r="BJ919" s="16" t="s">
        <v>14</v>
      </c>
      <c r="BK919" s="198">
        <f>ROUND(I919*H919,2)</f>
        <v>0</v>
      </c>
      <c r="BL919" s="16" t="s">
        <v>127</v>
      </c>
      <c r="BM919" s="197" t="s">
        <v>2312</v>
      </c>
    </row>
    <row r="920" s="2" customFormat="1" ht="24.15" customHeight="1">
      <c r="A920" s="37"/>
      <c r="B920" s="38"/>
      <c r="C920" s="185" t="s">
        <v>2313</v>
      </c>
      <c r="D920" s="185" t="s">
        <v>123</v>
      </c>
      <c r="E920" s="186" t="s">
        <v>2314</v>
      </c>
      <c r="F920" s="187" t="s">
        <v>2315</v>
      </c>
      <c r="G920" s="188" t="s">
        <v>183</v>
      </c>
      <c r="H920" s="189">
        <v>10</v>
      </c>
      <c r="I920" s="190"/>
      <c r="J920" s="191">
        <f>ROUND(I920*H920,2)</f>
        <v>0</v>
      </c>
      <c r="K920" s="192"/>
      <c r="L920" s="43"/>
      <c r="M920" s="193" t="s">
        <v>19</v>
      </c>
      <c r="N920" s="194" t="s">
        <v>41</v>
      </c>
      <c r="O920" s="83"/>
      <c r="P920" s="195">
        <f>O920*H920</f>
        <v>0</v>
      </c>
      <c r="Q920" s="195">
        <v>0</v>
      </c>
      <c r="R920" s="195">
        <f>Q920*H920</f>
        <v>0</v>
      </c>
      <c r="S920" s="195">
        <v>0</v>
      </c>
      <c r="T920" s="196">
        <f>S920*H920</f>
        <v>0</v>
      </c>
      <c r="U920" s="37"/>
      <c r="V920" s="37"/>
      <c r="W920" s="37"/>
      <c r="X920" s="37"/>
      <c r="Y920" s="37"/>
      <c r="Z920" s="37"/>
      <c r="AA920" s="37"/>
      <c r="AB920" s="37"/>
      <c r="AC920" s="37"/>
      <c r="AD920" s="37"/>
      <c r="AE920" s="37"/>
      <c r="AR920" s="197" t="s">
        <v>127</v>
      </c>
      <c r="AT920" s="197" t="s">
        <v>123</v>
      </c>
      <c r="AU920" s="197" t="s">
        <v>70</v>
      </c>
      <c r="AY920" s="16" t="s">
        <v>128</v>
      </c>
      <c r="BE920" s="198">
        <f>IF(N920="základní",J920,0)</f>
        <v>0</v>
      </c>
      <c r="BF920" s="198">
        <f>IF(N920="snížená",J920,0)</f>
        <v>0</v>
      </c>
      <c r="BG920" s="198">
        <f>IF(N920="zákl. přenesená",J920,0)</f>
        <v>0</v>
      </c>
      <c r="BH920" s="198">
        <f>IF(N920="sníž. přenesená",J920,0)</f>
        <v>0</v>
      </c>
      <c r="BI920" s="198">
        <f>IF(N920="nulová",J920,0)</f>
        <v>0</v>
      </c>
      <c r="BJ920" s="16" t="s">
        <v>14</v>
      </c>
      <c r="BK920" s="198">
        <f>ROUND(I920*H920,2)</f>
        <v>0</v>
      </c>
      <c r="BL920" s="16" t="s">
        <v>127</v>
      </c>
      <c r="BM920" s="197" t="s">
        <v>2316</v>
      </c>
    </row>
    <row r="921" s="2" customFormat="1" ht="24.15" customHeight="1">
      <c r="A921" s="37"/>
      <c r="B921" s="38"/>
      <c r="C921" s="185" t="s">
        <v>2317</v>
      </c>
      <c r="D921" s="185" t="s">
        <v>123</v>
      </c>
      <c r="E921" s="186" t="s">
        <v>2318</v>
      </c>
      <c r="F921" s="187" t="s">
        <v>2319</v>
      </c>
      <c r="G921" s="188" t="s">
        <v>183</v>
      </c>
      <c r="H921" s="189">
        <v>10</v>
      </c>
      <c r="I921" s="190"/>
      <c r="J921" s="191">
        <f>ROUND(I921*H921,2)</f>
        <v>0</v>
      </c>
      <c r="K921" s="192"/>
      <c r="L921" s="43"/>
      <c r="M921" s="193" t="s">
        <v>19</v>
      </c>
      <c r="N921" s="194" t="s">
        <v>41</v>
      </c>
      <c r="O921" s="83"/>
      <c r="P921" s="195">
        <f>O921*H921</f>
        <v>0</v>
      </c>
      <c r="Q921" s="195">
        <v>0</v>
      </c>
      <c r="R921" s="195">
        <f>Q921*H921</f>
        <v>0</v>
      </c>
      <c r="S921" s="195">
        <v>0</v>
      </c>
      <c r="T921" s="196">
        <f>S921*H921</f>
        <v>0</v>
      </c>
      <c r="U921" s="37"/>
      <c r="V921" s="37"/>
      <c r="W921" s="37"/>
      <c r="X921" s="37"/>
      <c r="Y921" s="37"/>
      <c r="Z921" s="37"/>
      <c r="AA921" s="37"/>
      <c r="AB921" s="37"/>
      <c r="AC921" s="37"/>
      <c r="AD921" s="37"/>
      <c r="AE921" s="37"/>
      <c r="AR921" s="197" t="s">
        <v>127</v>
      </c>
      <c r="AT921" s="197" t="s">
        <v>123</v>
      </c>
      <c r="AU921" s="197" t="s">
        <v>70</v>
      </c>
      <c r="AY921" s="16" t="s">
        <v>128</v>
      </c>
      <c r="BE921" s="198">
        <f>IF(N921="základní",J921,0)</f>
        <v>0</v>
      </c>
      <c r="BF921" s="198">
        <f>IF(N921="snížená",J921,0)</f>
        <v>0</v>
      </c>
      <c r="BG921" s="198">
        <f>IF(N921="zákl. přenesená",J921,0)</f>
        <v>0</v>
      </c>
      <c r="BH921" s="198">
        <f>IF(N921="sníž. přenesená",J921,0)</f>
        <v>0</v>
      </c>
      <c r="BI921" s="198">
        <f>IF(N921="nulová",J921,0)</f>
        <v>0</v>
      </c>
      <c r="BJ921" s="16" t="s">
        <v>14</v>
      </c>
      <c r="BK921" s="198">
        <f>ROUND(I921*H921,2)</f>
        <v>0</v>
      </c>
      <c r="BL921" s="16" t="s">
        <v>127</v>
      </c>
      <c r="BM921" s="197" t="s">
        <v>2320</v>
      </c>
    </row>
    <row r="922" s="2" customFormat="1" ht="24.15" customHeight="1">
      <c r="A922" s="37"/>
      <c r="B922" s="38"/>
      <c r="C922" s="185" t="s">
        <v>2321</v>
      </c>
      <c r="D922" s="185" t="s">
        <v>123</v>
      </c>
      <c r="E922" s="186" t="s">
        <v>2322</v>
      </c>
      <c r="F922" s="187" t="s">
        <v>2323</v>
      </c>
      <c r="G922" s="188" t="s">
        <v>183</v>
      </c>
      <c r="H922" s="189">
        <v>10</v>
      </c>
      <c r="I922" s="190"/>
      <c r="J922" s="191">
        <f>ROUND(I922*H922,2)</f>
        <v>0</v>
      </c>
      <c r="K922" s="192"/>
      <c r="L922" s="43"/>
      <c r="M922" s="193" t="s">
        <v>19</v>
      </c>
      <c r="N922" s="194" t="s">
        <v>41</v>
      </c>
      <c r="O922" s="83"/>
      <c r="P922" s="195">
        <f>O922*H922</f>
        <v>0</v>
      </c>
      <c r="Q922" s="195">
        <v>0</v>
      </c>
      <c r="R922" s="195">
        <f>Q922*H922</f>
        <v>0</v>
      </c>
      <c r="S922" s="195">
        <v>0</v>
      </c>
      <c r="T922" s="196">
        <f>S922*H922</f>
        <v>0</v>
      </c>
      <c r="U922" s="37"/>
      <c r="V922" s="37"/>
      <c r="W922" s="37"/>
      <c r="X922" s="37"/>
      <c r="Y922" s="37"/>
      <c r="Z922" s="37"/>
      <c r="AA922" s="37"/>
      <c r="AB922" s="37"/>
      <c r="AC922" s="37"/>
      <c r="AD922" s="37"/>
      <c r="AE922" s="37"/>
      <c r="AR922" s="197" t="s">
        <v>127</v>
      </c>
      <c r="AT922" s="197" t="s">
        <v>123</v>
      </c>
      <c r="AU922" s="197" t="s">
        <v>70</v>
      </c>
      <c r="AY922" s="16" t="s">
        <v>128</v>
      </c>
      <c r="BE922" s="198">
        <f>IF(N922="základní",J922,0)</f>
        <v>0</v>
      </c>
      <c r="BF922" s="198">
        <f>IF(N922="snížená",J922,0)</f>
        <v>0</v>
      </c>
      <c r="BG922" s="198">
        <f>IF(N922="zákl. přenesená",J922,0)</f>
        <v>0</v>
      </c>
      <c r="BH922" s="198">
        <f>IF(N922="sníž. přenesená",J922,0)</f>
        <v>0</v>
      </c>
      <c r="BI922" s="198">
        <f>IF(N922="nulová",J922,0)</f>
        <v>0</v>
      </c>
      <c r="BJ922" s="16" t="s">
        <v>14</v>
      </c>
      <c r="BK922" s="198">
        <f>ROUND(I922*H922,2)</f>
        <v>0</v>
      </c>
      <c r="BL922" s="16" t="s">
        <v>127</v>
      </c>
      <c r="BM922" s="197" t="s">
        <v>2324</v>
      </c>
    </row>
    <row r="923" s="2" customFormat="1" ht="24.15" customHeight="1">
      <c r="A923" s="37"/>
      <c r="B923" s="38"/>
      <c r="C923" s="185" t="s">
        <v>2325</v>
      </c>
      <c r="D923" s="185" t="s">
        <v>123</v>
      </c>
      <c r="E923" s="186" t="s">
        <v>2326</v>
      </c>
      <c r="F923" s="187" t="s">
        <v>2327</v>
      </c>
      <c r="G923" s="188" t="s">
        <v>183</v>
      </c>
      <c r="H923" s="189">
        <v>10</v>
      </c>
      <c r="I923" s="190"/>
      <c r="J923" s="191">
        <f>ROUND(I923*H923,2)</f>
        <v>0</v>
      </c>
      <c r="K923" s="192"/>
      <c r="L923" s="43"/>
      <c r="M923" s="193" t="s">
        <v>19</v>
      </c>
      <c r="N923" s="194" t="s">
        <v>41</v>
      </c>
      <c r="O923" s="83"/>
      <c r="P923" s="195">
        <f>O923*H923</f>
        <v>0</v>
      </c>
      <c r="Q923" s="195">
        <v>0</v>
      </c>
      <c r="R923" s="195">
        <f>Q923*H923</f>
        <v>0</v>
      </c>
      <c r="S923" s="195">
        <v>0</v>
      </c>
      <c r="T923" s="196">
        <f>S923*H923</f>
        <v>0</v>
      </c>
      <c r="U923" s="37"/>
      <c r="V923" s="37"/>
      <c r="W923" s="37"/>
      <c r="X923" s="37"/>
      <c r="Y923" s="37"/>
      <c r="Z923" s="37"/>
      <c r="AA923" s="37"/>
      <c r="AB923" s="37"/>
      <c r="AC923" s="37"/>
      <c r="AD923" s="37"/>
      <c r="AE923" s="37"/>
      <c r="AR923" s="197" t="s">
        <v>127</v>
      </c>
      <c r="AT923" s="197" t="s">
        <v>123</v>
      </c>
      <c r="AU923" s="197" t="s">
        <v>70</v>
      </c>
      <c r="AY923" s="16" t="s">
        <v>128</v>
      </c>
      <c r="BE923" s="198">
        <f>IF(N923="základní",J923,0)</f>
        <v>0</v>
      </c>
      <c r="BF923" s="198">
        <f>IF(N923="snížená",J923,0)</f>
        <v>0</v>
      </c>
      <c r="BG923" s="198">
        <f>IF(N923="zákl. přenesená",J923,0)</f>
        <v>0</v>
      </c>
      <c r="BH923" s="198">
        <f>IF(N923="sníž. přenesená",J923,0)</f>
        <v>0</v>
      </c>
      <c r="BI923" s="198">
        <f>IF(N923="nulová",J923,0)</f>
        <v>0</v>
      </c>
      <c r="BJ923" s="16" t="s">
        <v>14</v>
      </c>
      <c r="BK923" s="198">
        <f>ROUND(I923*H923,2)</f>
        <v>0</v>
      </c>
      <c r="BL923" s="16" t="s">
        <v>127</v>
      </c>
      <c r="BM923" s="197" t="s">
        <v>2328</v>
      </c>
    </row>
    <row r="924" s="2" customFormat="1" ht="24.15" customHeight="1">
      <c r="A924" s="37"/>
      <c r="B924" s="38"/>
      <c r="C924" s="185" t="s">
        <v>2329</v>
      </c>
      <c r="D924" s="185" t="s">
        <v>123</v>
      </c>
      <c r="E924" s="186" t="s">
        <v>2330</v>
      </c>
      <c r="F924" s="187" t="s">
        <v>2331</v>
      </c>
      <c r="G924" s="188" t="s">
        <v>426</v>
      </c>
      <c r="H924" s="189">
        <v>10</v>
      </c>
      <c r="I924" s="190"/>
      <c r="J924" s="191">
        <f>ROUND(I924*H924,2)</f>
        <v>0</v>
      </c>
      <c r="K924" s="192"/>
      <c r="L924" s="43"/>
      <c r="M924" s="193" t="s">
        <v>19</v>
      </c>
      <c r="N924" s="194" t="s">
        <v>41</v>
      </c>
      <c r="O924" s="83"/>
      <c r="P924" s="195">
        <f>O924*H924</f>
        <v>0</v>
      </c>
      <c r="Q924" s="195">
        <v>0</v>
      </c>
      <c r="R924" s="195">
        <f>Q924*H924</f>
        <v>0</v>
      </c>
      <c r="S924" s="195">
        <v>0</v>
      </c>
      <c r="T924" s="196">
        <f>S924*H924</f>
        <v>0</v>
      </c>
      <c r="U924" s="37"/>
      <c r="V924" s="37"/>
      <c r="W924" s="37"/>
      <c r="X924" s="37"/>
      <c r="Y924" s="37"/>
      <c r="Z924" s="37"/>
      <c r="AA924" s="37"/>
      <c r="AB924" s="37"/>
      <c r="AC924" s="37"/>
      <c r="AD924" s="37"/>
      <c r="AE924" s="37"/>
      <c r="AR924" s="197" t="s">
        <v>127</v>
      </c>
      <c r="AT924" s="197" t="s">
        <v>123</v>
      </c>
      <c r="AU924" s="197" t="s">
        <v>70</v>
      </c>
      <c r="AY924" s="16" t="s">
        <v>128</v>
      </c>
      <c r="BE924" s="198">
        <f>IF(N924="základní",J924,0)</f>
        <v>0</v>
      </c>
      <c r="BF924" s="198">
        <f>IF(N924="snížená",J924,0)</f>
        <v>0</v>
      </c>
      <c r="BG924" s="198">
        <f>IF(N924="zákl. přenesená",J924,0)</f>
        <v>0</v>
      </c>
      <c r="BH924" s="198">
        <f>IF(N924="sníž. přenesená",J924,0)</f>
        <v>0</v>
      </c>
      <c r="BI924" s="198">
        <f>IF(N924="nulová",J924,0)</f>
        <v>0</v>
      </c>
      <c r="BJ924" s="16" t="s">
        <v>14</v>
      </c>
      <c r="BK924" s="198">
        <f>ROUND(I924*H924,2)</f>
        <v>0</v>
      </c>
      <c r="BL924" s="16" t="s">
        <v>127</v>
      </c>
      <c r="BM924" s="197" t="s">
        <v>2332</v>
      </c>
    </row>
    <row r="925" s="2" customFormat="1" ht="24.15" customHeight="1">
      <c r="A925" s="37"/>
      <c r="B925" s="38"/>
      <c r="C925" s="185" t="s">
        <v>2333</v>
      </c>
      <c r="D925" s="185" t="s">
        <v>123</v>
      </c>
      <c r="E925" s="186" t="s">
        <v>2334</v>
      </c>
      <c r="F925" s="187" t="s">
        <v>2335</v>
      </c>
      <c r="G925" s="188" t="s">
        <v>183</v>
      </c>
      <c r="H925" s="189">
        <v>10</v>
      </c>
      <c r="I925" s="190"/>
      <c r="J925" s="191">
        <f>ROUND(I925*H925,2)</f>
        <v>0</v>
      </c>
      <c r="K925" s="192"/>
      <c r="L925" s="43"/>
      <c r="M925" s="193" t="s">
        <v>19</v>
      </c>
      <c r="N925" s="194" t="s">
        <v>41</v>
      </c>
      <c r="O925" s="83"/>
      <c r="P925" s="195">
        <f>O925*H925</f>
        <v>0</v>
      </c>
      <c r="Q925" s="195">
        <v>0</v>
      </c>
      <c r="R925" s="195">
        <f>Q925*H925</f>
        <v>0</v>
      </c>
      <c r="S925" s="195">
        <v>0</v>
      </c>
      <c r="T925" s="196">
        <f>S925*H925</f>
        <v>0</v>
      </c>
      <c r="U925" s="37"/>
      <c r="V925" s="37"/>
      <c r="W925" s="37"/>
      <c r="X925" s="37"/>
      <c r="Y925" s="37"/>
      <c r="Z925" s="37"/>
      <c r="AA925" s="37"/>
      <c r="AB925" s="37"/>
      <c r="AC925" s="37"/>
      <c r="AD925" s="37"/>
      <c r="AE925" s="37"/>
      <c r="AR925" s="197" t="s">
        <v>127</v>
      </c>
      <c r="AT925" s="197" t="s">
        <v>123</v>
      </c>
      <c r="AU925" s="197" t="s">
        <v>70</v>
      </c>
      <c r="AY925" s="16" t="s">
        <v>128</v>
      </c>
      <c r="BE925" s="198">
        <f>IF(N925="základní",J925,0)</f>
        <v>0</v>
      </c>
      <c r="BF925" s="198">
        <f>IF(N925="snížená",J925,0)</f>
        <v>0</v>
      </c>
      <c r="BG925" s="198">
        <f>IF(N925="zákl. přenesená",J925,0)</f>
        <v>0</v>
      </c>
      <c r="BH925" s="198">
        <f>IF(N925="sníž. přenesená",J925,0)</f>
        <v>0</v>
      </c>
      <c r="BI925" s="198">
        <f>IF(N925="nulová",J925,0)</f>
        <v>0</v>
      </c>
      <c r="BJ925" s="16" t="s">
        <v>14</v>
      </c>
      <c r="BK925" s="198">
        <f>ROUND(I925*H925,2)</f>
        <v>0</v>
      </c>
      <c r="BL925" s="16" t="s">
        <v>127</v>
      </c>
      <c r="BM925" s="197" t="s">
        <v>2336</v>
      </c>
    </row>
    <row r="926" s="2" customFormat="1" ht="33" customHeight="1">
      <c r="A926" s="37"/>
      <c r="B926" s="38"/>
      <c r="C926" s="185" t="s">
        <v>2337</v>
      </c>
      <c r="D926" s="185" t="s">
        <v>123</v>
      </c>
      <c r="E926" s="186" t="s">
        <v>2338</v>
      </c>
      <c r="F926" s="187" t="s">
        <v>2339</v>
      </c>
      <c r="G926" s="188" t="s">
        <v>183</v>
      </c>
      <c r="H926" s="189">
        <v>10</v>
      </c>
      <c r="I926" s="190"/>
      <c r="J926" s="191">
        <f>ROUND(I926*H926,2)</f>
        <v>0</v>
      </c>
      <c r="K926" s="192"/>
      <c r="L926" s="43"/>
      <c r="M926" s="193" t="s">
        <v>19</v>
      </c>
      <c r="N926" s="194" t="s">
        <v>41</v>
      </c>
      <c r="O926" s="83"/>
      <c r="P926" s="195">
        <f>O926*H926</f>
        <v>0</v>
      </c>
      <c r="Q926" s="195">
        <v>0</v>
      </c>
      <c r="R926" s="195">
        <f>Q926*H926</f>
        <v>0</v>
      </c>
      <c r="S926" s="195">
        <v>0</v>
      </c>
      <c r="T926" s="196">
        <f>S926*H926</f>
        <v>0</v>
      </c>
      <c r="U926" s="37"/>
      <c r="V926" s="37"/>
      <c r="W926" s="37"/>
      <c r="X926" s="37"/>
      <c r="Y926" s="37"/>
      <c r="Z926" s="37"/>
      <c r="AA926" s="37"/>
      <c r="AB926" s="37"/>
      <c r="AC926" s="37"/>
      <c r="AD926" s="37"/>
      <c r="AE926" s="37"/>
      <c r="AR926" s="197" t="s">
        <v>127</v>
      </c>
      <c r="AT926" s="197" t="s">
        <v>123</v>
      </c>
      <c r="AU926" s="197" t="s">
        <v>70</v>
      </c>
      <c r="AY926" s="16" t="s">
        <v>128</v>
      </c>
      <c r="BE926" s="198">
        <f>IF(N926="základní",J926,0)</f>
        <v>0</v>
      </c>
      <c r="BF926" s="198">
        <f>IF(N926="snížená",J926,0)</f>
        <v>0</v>
      </c>
      <c r="BG926" s="198">
        <f>IF(N926="zákl. přenesená",J926,0)</f>
        <v>0</v>
      </c>
      <c r="BH926" s="198">
        <f>IF(N926="sníž. přenesená",J926,0)</f>
        <v>0</v>
      </c>
      <c r="BI926" s="198">
        <f>IF(N926="nulová",J926,0)</f>
        <v>0</v>
      </c>
      <c r="BJ926" s="16" t="s">
        <v>14</v>
      </c>
      <c r="BK926" s="198">
        <f>ROUND(I926*H926,2)</f>
        <v>0</v>
      </c>
      <c r="BL926" s="16" t="s">
        <v>127</v>
      </c>
      <c r="BM926" s="197" t="s">
        <v>2340</v>
      </c>
    </row>
    <row r="927" s="2" customFormat="1" ht="33" customHeight="1">
      <c r="A927" s="37"/>
      <c r="B927" s="38"/>
      <c r="C927" s="185" t="s">
        <v>2341</v>
      </c>
      <c r="D927" s="185" t="s">
        <v>123</v>
      </c>
      <c r="E927" s="186" t="s">
        <v>2342</v>
      </c>
      <c r="F927" s="187" t="s">
        <v>2343</v>
      </c>
      <c r="G927" s="188" t="s">
        <v>183</v>
      </c>
      <c r="H927" s="189">
        <v>10</v>
      </c>
      <c r="I927" s="190"/>
      <c r="J927" s="191">
        <f>ROUND(I927*H927,2)</f>
        <v>0</v>
      </c>
      <c r="K927" s="192"/>
      <c r="L927" s="43"/>
      <c r="M927" s="193" t="s">
        <v>19</v>
      </c>
      <c r="N927" s="194" t="s">
        <v>41</v>
      </c>
      <c r="O927" s="83"/>
      <c r="P927" s="195">
        <f>O927*H927</f>
        <v>0</v>
      </c>
      <c r="Q927" s="195">
        <v>0</v>
      </c>
      <c r="R927" s="195">
        <f>Q927*H927</f>
        <v>0</v>
      </c>
      <c r="S927" s="195">
        <v>0</v>
      </c>
      <c r="T927" s="196">
        <f>S927*H927</f>
        <v>0</v>
      </c>
      <c r="U927" s="37"/>
      <c r="V927" s="37"/>
      <c r="W927" s="37"/>
      <c r="X927" s="37"/>
      <c r="Y927" s="37"/>
      <c r="Z927" s="37"/>
      <c r="AA927" s="37"/>
      <c r="AB927" s="37"/>
      <c r="AC927" s="37"/>
      <c r="AD927" s="37"/>
      <c r="AE927" s="37"/>
      <c r="AR927" s="197" t="s">
        <v>127</v>
      </c>
      <c r="AT927" s="197" t="s">
        <v>123</v>
      </c>
      <c r="AU927" s="197" t="s">
        <v>70</v>
      </c>
      <c r="AY927" s="16" t="s">
        <v>128</v>
      </c>
      <c r="BE927" s="198">
        <f>IF(N927="základní",J927,0)</f>
        <v>0</v>
      </c>
      <c r="BF927" s="198">
        <f>IF(N927="snížená",J927,0)</f>
        <v>0</v>
      </c>
      <c r="BG927" s="198">
        <f>IF(N927="zákl. přenesená",J927,0)</f>
        <v>0</v>
      </c>
      <c r="BH927" s="198">
        <f>IF(N927="sníž. přenesená",J927,0)</f>
        <v>0</v>
      </c>
      <c r="BI927" s="198">
        <f>IF(N927="nulová",J927,0)</f>
        <v>0</v>
      </c>
      <c r="BJ927" s="16" t="s">
        <v>14</v>
      </c>
      <c r="BK927" s="198">
        <f>ROUND(I927*H927,2)</f>
        <v>0</v>
      </c>
      <c r="BL927" s="16" t="s">
        <v>127</v>
      </c>
      <c r="BM927" s="197" t="s">
        <v>2344</v>
      </c>
    </row>
    <row r="928" s="2" customFormat="1" ht="33" customHeight="1">
      <c r="A928" s="37"/>
      <c r="B928" s="38"/>
      <c r="C928" s="185" t="s">
        <v>2345</v>
      </c>
      <c r="D928" s="185" t="s">
        <v>123</v>
      </c>
      <c r="E928" s="186" t="s">
        <v>2346</v>
      </c>
      <c r="F928" s="187" t="s">
        <v>2347</v>
      </c>
      <c r="G928" s="188" t="s">
        <v>183</v>
      </c>
      <c r="H928" s="189">
        <v>10</v>
      </c>
      <c r="I928" s="190"/>
      <c r="J928" s="191">
        <f>ROUND(I928*H928,2)</f>
        <v>0</v>
      </c>
      <c r="K928" s="192"/>
      <c r="L928" s="43"/>
      <c r="M928" s="193" t="s">
        <v>19</v>
      </c>
      <c r="N928" s="194" t="s">
        <v>41</v>
      </c>
      <c r="O928" s="83"/>
      <c r="P928" s="195">
        <f>O928*H928</f>
        <v>0</v>
      </c>
      <c r="Q928" s="195">
        <v>0</v>
      </c>
      <c r="R928" s="195">
        <f>Q928*H928</f>
        <v>0</v>
      </c>
      <c r="S928" s="195">
        <v>0</v>
      </c>
      <c r="T928" s="196">
        <f>S928*H928</f>
        <v>0</v>
      </c>
      <c r="U928" s="37"/>
      <c r="V928" s="37"/>
      <c r="W928" s="37"/>
      <c r="X928" s="37"/>
      <c r="Y928" s="37"/>
      <c r="Z928" s="37"/>
      <c r="AA928" s="37"/>
      <c r="AB928" s="37"/>
      <c r="AC928" s="37"/>
      <c r="AD928" s="37"/>
      <c r="AE928" s="37"/>
      <c r="AR928" s="197" t="s">
        <v>127</v>
      </c>
      <c r="AT928" s="197" t="s">
        <v>123</v>
      </c>
      <c r="AU928" s="197" t="s">
        <v>70</v>
      </c>
      <c r="AY928" s="16" t="s">
        <v>128</v>
      </c>
      <c r="BE928" s="198">
        <f>IF(N928="základní",J928,0)</f>
        <v>0</v>
      </c>
      <c r="BF928" s="198">
        <f>IF(N928="snížená",J928,0)</f>
        <v>0</v>
      </c>
      <c r="BG928" s="198">
        <f>IF(N928="zákl. přenesená",J928,0)</f>
        <v>0</v>
      </c>
      <c r="BH928" s="198">
        <f>IF(N928="sníž. přenesená",J928,0)</f>
        <v>0</v>
      </c>
      <c r="BI928" s="198">
        <f>IF(N928="nulová",J928,0)</f>
        <v>0</v>
      </c>
      <c r="BJ928" s="16" t="s">
        <v>14</v>
      </c>
      <c r="BK928" s="198">
        <f>ROUND(I928*H928,2)</f>
        <v>0</v>
      </c>
      <c r="BL928" s="16" t="s">
        <v>127</v>
      </c>
      <c r="BM928" s="197" t="s">
        <v>2348</v>
      </c>
    </row>
    <row r="929" s="2" customFormat="1" ht="33" customHeight="1">
      <c r="A929" s="37"/>
      <c r="B929" s="38"/>
      <c r="C929" s="185" t="s">
        <v>2349</v>
      </c>
      <c r="D929" s="185" t="s">
        <v>123</v>
      </c>
      <c r="E929" s="186" t="s">
        <v>2350</v>
      </c>
      <c r="F929" s="187" t="s">
        <v>2351</v>
      </c>
      <c r="G929" s="188" t="s">
        <v>183</v>
      </c>
      <c r="H929" s="189">
        <v>10</v>
      </c>
      <c r="I929" s="190"/>
      <c r="J929" s="191">
        <f>ROUND(I929*H929,2)</f>
        <v>0</v>
      </c>
      <c r="K929" s="192"/>
      <c r="L929" s="43"/>
      <c r="M929" s="193" t="s">
        <v>19</v>
      </c>
      <c r="N929" s="194" t="s">
        <v>41</v>
      </c>
      <c r="O929" s="83"/>
      <c r="P929" s="195">
        <f>O929*H929</f>
        <v>0</v>
      </c>
      <c r="Q929" s="195">
        <v>0</v>
      </c>
      <c r="R929" s="195">
        <f>Q929*H929</f>
        <v>0</v>
      </c>
      <c r="S929" s="195">
        <v>0</v>
      </c>
      <c r="T929" s="196">
        <f>S929*H929</f>
        <v>0</v>
      </c>
      <c r="U929" s="37"/>
      <c r="V929" s="37"/>
      <c r="W929" s="37"/>
      <c r="X929" s="37"/>
      <c r="Y929" s="37"/>
      <c r="Z929" s="37"/>
      <c r="AA929" s="37"/>
      <c r="AB929" s="37"/>
      <c r="AC929" s="37"/>
      <c r="AD929" s="37"/>
      <c r="AE929" s="37"/>
      <c r="AR929" s="197" t="s">
        <v>127</v>
      </c>
      <c r="AT929" s="197" t="s">
        <v>123</v>
      </c>
      <c r="AU929" s="197" t="s">
        <v>70</v>
      </c>
      <c r="AY929" s="16" t="s">
        <v>128</v>
      </c>
      <c r="BE929" s="198">
        <f>IF(N929="základní",J929,0)</f>
        <v>0</v>
      </c>
      <c r="BF929" s="198">
        <f>IF(N929="snížená",J929,0)</f>
        <v>0</v>
      </c>
      <c r="BG929" s="198">
        <f>IF(N929="zákl. přenesená",J929,0)</f>
        <v>0</v>
      </c>
      <c r="BH929" s="198">
        <f>IF(N929="sníž. přenesená",J929,0)</f>
        <v>0</v>
      </c>
      <c r="BI929" s="198">
        <f>IF(N929="nulová",J929,0)</f>
        <v>0</v>
      </c>
      <c r="BJ929" s="16" t="s">
        <v>14</v>
      </c>
      <c r="BK929" s="198">
        <f>ROUND(I929*H929,2)</f>
        <v>0</v>
      </c>
      <c r="BL929" s="16" t="s">
        <v>127</v>
      </c>
      <c r="BM929" s="197" t="s">
        <v>2352</v>
      </c>
    </row>
    <row r="930" s="2" customFormat="1" ht="33" customHeight="1">
      <c r="A930" s="37"/>
      <c r="B930" s="38"/>
      <c r="C930" s="185" t="s">
        <v>2353</v>
      </c>
      <c r="D930" s="185" t="s">
        <v>123</v>
      </c>
      <c r="E930" s="186" t="s">
        <v>2354</v>
      </c>
      <c r="F930" s="187" t="s">
        <v>2355</v>
      </c>
      <c r="G930" s="188" t="s">
        <v>183</v>
      </c>
      <c r="H930" s="189">
        <v>6</v>
      </c>
      <c r="I930" s="190"/>
      <c r="J930" s="191">
        <f>ROUND(I930*H930,2)</f>
        <v>0</v>
      </c>
      <c r="K930" s="192"/>
      <c r="L930" s="43"/>
      <c r="M930" s="193" t="s">
        <v>19</v>
      </c>
      <c r="N930" s="194" t="s">
        <v>41</v>
      </c>
      <c r="O930" s="83"/>
      <c r="P930" s="195">
        <f>O930*H930</f>
        <v>0</v>
      </c>
      <c r="Q930" s="195">
        <v>0</v>
      </c>
      <c r="R930" s="195">
        <f>Q930*H930</f>
        <v>0</v>
      </c>
      <c r="S930" s="195">
        <v>0</v>
      </c>
      <c r="T930" s="196">
        <f>S930*H930</f>
        <v>0</v>
      </c>
      <c r="U930" s="37"/>
      <c r="V930" s="37"/>
      <c r="W930" s="37"/>
      <c r="X930" s="37"/>
      <c r="Y930" s="37"/>
      <c r="Z930" s="37"/>
      <c r="AA930" s="37"/>
      <c r="AB930" s="37"/>
      <c r="AC930" s="37"/>
      <c r="AD930" s="37"/>
      <c r="AE930" s="37"/>
      <c r="AR930" s="197" t="s">
        <v>127</v>
      </c>
      <c r="AT930" s="197" t="s">
        <v>123</v>
      </c>
      <c r="AU930" s="197" t="s">
        <v>70</v>
      </c>
      <c r="AY930" s="16" t="s">
        <v>128</v>
      </c>
      <c r="BE930" s="198">
        <f>IF(N930="základní",J930,0)</f>
        <v>0</v>
      </c>
      <c r="BF930" s="198">
        <f>IF(N930="snížená",J930,0)</f>
        <v>0</v>
      </c>
      <c r="BG930" s="198">
        <f>IF(N930="zákl. přenesená",J930,0)</f>
        <v>0</v>
      </c>
      <c r="BH930" s="198">
        <f>IF(N930="sníž. přenesená",J930,0)</f>
        <v>0</v>
      </c>
      <c r="BI930" s="198">
        <f>IF(N930="nulová",J930,0)</f>
        <v>0</v>
      </c>
      <c r="BJ930" s="16" t="s">
        <v>14</v>
      </c>
      <c r="BK930" s="198">
        <f>ROUND(I930*H930,2)</f>
        <v>0</v>
      </c>
      <c r="BL930" s="16" t="s">
        <v>127</v>
      </c>
      <c r="BM930" s="197" t="s">
        <v>2356</v>
      </c>
    </row>
    <row r="931" s="2" customFormat="1" ht="44.25" customHeight="1">
      <c r="A931" s="37"/>
      <c r="B931" s="38"/>
      <c r="C931" s="185" t="s">
        <v>2357</v>
      </c>
      <c r="D931" s="185" t="s">
        <v>123</v>
      </c>
      <c r="E931" s="186" t="s">
        <v>2358</v>
      </c>
      <c r="F931" s="187" t="s">
        <v>2359</v>
      </c>
      <c r="G931" s="188" t="s">
        <v>132</v>
      </c>
      <c r="H931" s="189">
        <v>20</v>
      </c>
      <c r="I931" s="190"/>
      <c r="J931" s="191">
        <f>ROUND(I931*H931,2)</f>
        <v>0</v>
      </c>
      <c r="K931" s="192"/>
      <c r="L931" s="43"/>
      <c r="M931" s="193" t="s">
        <v>19</v>
      </c>
      <c r="N931" s="194" t="s">
        <v>41</v>
      </c>
      <c r="O931" s="83"/>
      <c r="P931" s="195">
        <f>O931*H931</f>
        <v>0</v>
      </c>
      <c r="Q931" s="195">
        <v>0</v>
      </c>
      <c r="R931" s="195">
        <f>Q931*H931</f>
        <v>0</v>
      </c>
      <c r="S931" s="195">
        <v>0</v>
      </c>
      <c r="T931" s="196">
        <f>S931*H931</f>
        <v>0</v>
      </c>
      <c r="U931" s="37"/>
      <c r="V931" s="37"/>
      <c r="W931" s="37"/>
      <c r="X931" s="37"/>
      <c r="Y931" s="37"/>
      <c r="Z931" s="37"/>
      <c r="AA931" s="37"/>
      <c r="AB931" s="37"/>
      <c r="AC931" s="37"/>
      <c r="AD931" s="37"/>
      <c r="AE931" s="37"/>
      <c r="AR931" s="197" t="s">
        <v>127</v>
      </c>
      <c r="AT931" s="197" t="s">
        <v>123</v>
      </c>
      <c r="AU931" s="197" t="s">
        <v>70</v>
      </c>
      <c r="AY931" s="16" t="s">
        <v>128</v>
      </c>
      <c r="BE931" s="198">
        <f>IF(N931="základní",J931,0)</f>
        <v>0</v>
      </c>
      <c r="BF931" s="198">
        <f>IF(N931="snížená",J931,0)</f>
        <v>0</v>
      </c>
      <c r="BG931" s="198">
        <f>IF(N931="zákl. přenesená",J931,0)</f>
        <v>0</v>
      </c>
      <c r="BH931" s="198">
        <f>IF(N931="sníž. přenesená",J931,0)</f>
        <v>0</v>
      </c>
      <c r="BI931" s="198">
        <f>IF(N931="nulová",J931,0)</f>
        <v>0</v>
      </c>
      <c r="BJ931" s="16" t="s">
        <v>14</v>
      </c>
      <c r="BK931" s="198">
        <f>ROUND(I931*H931,2)</f>
        <v>0</v>
      </c>
      <c r="BL931" s="16" t="s">
        <v>127</v>
      </c>
      <c r="BM931" s="197" t="s">
        <v>2360</v>
      </c>
    </row>
    <row r="932" s="2" customFormat="1" ht="44.25" customHeight="1">
      <c r="A932" s="37"/>
      <c r="B932" s="38"/>
      <c r="C932" s="185" t="s">
        <v>2361</v>
      </c>
      <c r="D932" s="185" t="s">
        <v>123</v>
      </c>
      <c r="E932" s="186" t="s">
        <v>2362</v>
      </c>
      <c r="F932" s="187" t="s">
        <v>2363</v>
      </c>
      <c r="G932" s="188" t="s">
        <v>183</v>
      </c>
      <c r="H932" s="189">
        <v>10</v>
      </c>
      <c r="I932" s="190"/>
      <c r="J932" s="191">
        <f>ROUND(I932*H932,2)</f>
        <v>0</v>
      </c>
      <c r="K932" s="192"/>
      <c r="L932" s="43"/>
      <c r="M932" s="193" t="s">
        <v>19</v>
      </c>
      <c r="N932" s="194" t="s">
        <v>41</v>
      </c>
      <c r="O932" s="83"/>
      <c r="P932" s="195">
        <f>O932*H932</f>
        <v>0</v>
      </c>
      <c r="Q932" s="195">
        <v>0</v>
      </c>
      <c r="R932" s="195">
        <f>Q932*H932</f>
        <v>0</v>
      </c>
      <c r="S932" s="195">
        <v>0</v>
      </c>
      <c r="T932" s="196">
        <f>S932*H932</f>
        <v>0</v>
      </c>
      <c r="U932" s="37"/>
      <c r="V932" s="37"/>
      <c r="W932" s="37"/>
      <c r="X932" s="37"/>
      <c r="Y932" s="37"/>
      <c r="Z932" s="37"/>
      <c r="AA932" s="37"/>
      <c r="AB932" s="37"/>
      <c r="AC932" s="37"/>
      <c r="AD932" s="37"/>
      <c r="AE932" s="37"/>
      <c r="AR932" s="197" t="s">
        <v>127</v>
      </c>
      <c r="AT932" s="197" t="s">
        <v>123</v>
      </c>
      <c r="AU932" s="197" t="s">
        <v>70</v>
      </c>
      <c r="AY932" s="16" t="s">
        <v>128</v>
      </c>
      <c r="BE932" s="198">
        <f>IF(N932="základní",J932,0)</f>
        <v>0</v>
      </c>
      <c r="BF932" s="198">
        <f>IF(N932="snížená",J932,0)</f>
        <v>0</v>
      </c>
      <c r="BG932" s="198">
        <f>IF(N932="zákl. přenesená",J932,0)</f>
        <v>0</v>
      </c>
      <c r="BH932" s="198">
        <f>IF(N932="sníž. přenesená",J932,0)</f>
        <v>0</v>
      </c>
      <c r="BI932" s="198">
        <f>IF(N932="nulová",J932,0)</f>
        <v>0</v>
      </c>
      <c r="BJ932" s="16" t="s">
        <v>14</v>
      </c>
      <c r="BK932" s="198">
        <f>ROUND(I932*H932,2)</f>
        <v>0</v>
      </c>
      <c r="BL932" s="16" t="s">
        <v>127</v>
      </c>
      <c r="BM932" s="197" t="s">
        <v>2364</v>
      </c>
    </row>
    <row r="933" s="2" customFormat="1" ht="37.8" customHeight="1">
      <c r="A933" s="37"/>
      <c r="B933" s="38"/>
      <c r="C933" s="185" t="s">
        <v>2365</v>
      </c>
      <c r="D933" s="185" t="s">
        <v>123</v>
      </c>
      <c r="E933" s="186" t="s">
        <v>2366</v>
      </c>
      <c r="F933" s="187" t="s">
        <v>2367</v>
      </c>
      <c r="G933" s="188" t="s">
        <v>183</v>
      </c>
      <c r="H933" s="189">
        <v>10</v>
      </c>
      <c r="I933" s="190"/>
      <c r="J933" s="191">
        <f>ROUND(I933*H933,2)</f>
        <v>0</v>
      </c>
      <c r="K933" s="192"/>
      <c r="L933" s="43"/>
      <c r="M933" s="193" t="s">
        <v>19</v>
      </c>
      <c r="N933" s="194" t="s">
        <v>41</v>
      </c>
      <c r="O933" s="83"/>
      <c r="P933" s="195">
        <f>O933*H933</f>
        <v>0</v>
      </c>
      <c r="Q933" s="195">
        <v>0</v>
      </c>
      <c r="R933" s="195">
        <f>Q933*H933</f>
        <v>0</v>
      </c>
      <c r="S933" s="195">
        <v>0</v>
      </c>
      <c r="T933" s="196">
        <f>S933*H933</f>
        <v>0</v>
      </c>
      <c r="U933" s="37"/>
      <c r="V933" s="37"/>
      <c r="W933" s="37"/>
      <c r="X933" s="37"/>
      <c r="Y933" s="37"/>
      <c r="Z933" s="37"/>
      <c r="AA933" s="37"/>
      <c r="AB933" s="37"/>
      <c r="AC933" s="37"/>
      <c r="AD933" s="37"/>
      <c r="AE933" s="37"/>
      <c r="AR933" s="197" t="s">
        <v>127</v>
      </c>
      <c r="AT933" s="197" t="s">
        <v>123</v>
      </c>
      <c r="AU933" s="197" t="s">
        <v>70</v>
      </c>
      <c r="AY933" s="16" t="s">
        <v>128</v>
      </c>
      <c r="BE933" s="198">
        <f>IF(N933="základní",J933,0)</f>
        <v>0</v>
      </c>
      <c r="BF933" s="198">
        <f>IF(N933="snížená",J933,0)</f>
        <v>0</v>
      </c>
      <c r="BG933" s="198">
        <f>IF(N933="zákl. přenesená",J933,0)</f>
        <v>0</v>
      </c>
      <c r="BH933" s="198">
        <f>IF(N933="sníž. přenesená",J933,0)</f>
        <v>0</v>
      </c>
      <c r="BI933" s="198">
        <f>IF(N933="nulová",J933,0)</f>
        <v>0</v>
      </c>
      <c r="BJ933" s="16" t="s">
        <v>14</v>
      </c>
      <c r="BK933" s="198">
        <f>ROUND(I933*H933,2)</f>
        <v>0</v>
      </c>
      <c r="BL933" s="16" t="s">
        <v>127</v>
      </c>
      <c r="BM933" s="197" t="s">
        <v>2368</v>
      </c>
    </row>
    <row r="934" s="2" customFormat="1" ht="44.25" customHeight="1">
      <c r="A934" s="37"/>
      <c r="B934" s="38"/>
      <c r="C934" s="185" t="s">
        <v>2369</v>
      </c>
      <c r="D934" s="185" t="s">
        <v>123</v>
      </c>
      <c r="E934" s="186" t="s">
        <v>2370</v>
      </c>
      <c r="F934" s="187" t="s">
        <v>2371</v>
      </c>
      <c r="G934" s="188" t="s">
        <v>183</v>
      </c>
      <c r="H934" s="189">
        <v>10</v>
      </c>
      <c r="I934" s="190"/>
      <c r="J934" s="191">
        <f>ROUND(I934*H934,2)</f>
        <v>0</v>
      </c>
      <c r="K934" s="192"/>
      <c r="L934" s="43"/>
      <c r="M934" s="193" t="s">
        <v>19</v>
      </c>
      <c r="N934" s="194" t="s">
        <v>41</v>
      </c>
      <c r="O934" s="83"/>
      <c r="P934" s="195">
        <f>O934*H934</f>
        <v>0</v>
      </c>
      <c r="Q934" s="195">
        <v>0</v>
      </c>
      <c r="R934" s="195">
        <f>Q934*H934</f>
        <v>0</v>
      </c>
      <c r="S934" s="195">
        <v>0</v>
      </c>
      <c r="T934" s="196">
        <f>S934*H934</f>
        <v>0</v>
      </c>
      <c r="U934" s="37"/>
      <c r="V934" s="37"/>
      <c r="W934" s="37"/>
      <c r="X934" s="37"/>
      <c r="Y934" s="37"/>
      <c r="Z934" s="37"/>
      <c r="AA934" s="37"/>
      <c r="AB934" s="37"/>
      <c r="AC934" s="37"/>
      <c r="AD934" s="37"/>
      <c r="AE934" s="37"/>
      <c r="AR934" s="197" t="s">
        <v>127</v>
      </c>
      <c r="AT934" s="197" t="s">
        <v>123</v>
      </c>
      <c r="AU934" s="197" t="s">
        <v>70</v>
      </c>
      <c r="AY934" s="16" t="s">
        <v>128</v>
      </c>
      <c r="BE934" s="198">
        <f>IF(N934="základní",J934,0)</f>
        <v>0</v>
      </c>
      <c r="BF934" s="198">
        <f>IF(N934="snížená",J934,0)</f>
        <v>0</v>
      </c>
      <c r="BG934" s="198">
        <f>IF(N934="zákl. přenesená",J934,0)</f>
        <v>0</v>
      </c>
      <c r="BH934" s="198">
        <f>IF(N934="sníž. přenesená",J934,0)</f>
        <v>0</v>
      </c>
      <c r="BI934" s="198">
        <f>IF(N934="nulová",J934,0)</f>
        <v>0</v>
      </c>
      <c r="BJ934" s="16" t="s">
        <v>14</v>
      </c>
      <c r="BK934" s="198">
        <f>ROUND(I934*H934,2)</f>
        <v>0</v>
      </c>
      <c r="BL934" s="16" t="s">
        <v>127</v>
      </c>
      <c r="BM934" s="197" t="s">
        <v>2372</v>
      </c>
    </row>
    <row r="935" s="2" customFormat="1" ht="44.25" customHeight="1">
      <c r="A935" s="37"/>
      <c r="B935" s="38"/>
      <c r="C935" s="185" t="s">
        <v>2373</v>
      </c>
      <c r="D935" s="185" t="s">
        <v>123</v>
      </c>
      <c r="E935" s="186" t="s">
        <v>2374</v>
      </c>
      <c r="F935" s="187" t="s">
        <v>2375</v>
      </c>
      <c r="G935" s="188" t="s">
        <v>183</v>
      </c>
      <c r="H935" s="189">
        <v>10</v>
      </c>
      <c r="I935" s="190"/>
      <c r="J935" s="191">
        <f>ROUND(I935*H935,2)</f>
        <v>0</v>
      </c>
      <c r="K935" s="192"/>
      <c r="L935" s="43"/>
      <c r="M935" s="193" t="s">
        <v>19</v>
      </c>
      <c r="N935" s="194" t="s">
        <v>41</v>
      </c>
      <c r="O935" s="83"/>
      <c r="P935" s="195">
        <f>O935*H935</f>
        <v>0</v>
      </c>
      <c r="Q935" s="195">
        <v>0</v>
      </c>
      <c r="R935" s="195">
        <f>Q935*H935</f>
        <v>0</v>
      </c>
      <c r="S935" s="195">
        <v>0</v>
      </c>
      <c r="T935" s="196">
        <f>S935*H935</f>
        <v>0</v>
      </c>
      <c r="U935" s="37"/>
      <c r="V935" s="37"/>
      <c r="W935" s="37"/>
      <c r="X935" s="37"/>
      <c r="Y935" s="37"/>
      <c r="Z935" s="37"/>
      <c r="AA935" s="37"/>
      <c r="AB935" s="37"/>
      <c r="AC935" s="37"/>
      <c r="AD935" s="37"/>
      <c r="AE935" s="37"/>
      <c r="AR935" s="197" t="s">
        <v>127</v>
      </c>
      <c r="AT935" s="197" t="s">
        <v>123</v>
      </c>
      <c r="AU935" s="197" t="s">
        <v>70</v>
      </c>
      <c r="AY935" s="16" t="s">
        <v>128</v>
      </c>
      <c r="BE935" s="198">
        <f>IF(N935="základní",J935,0)</f>
        <v>0</v>
      </c>
      <c r="BF935" s="198">
        <f>IF(N935="snížená",J935,0)</f>
        <v>0</v>
      </c>
      <c r="BG935" s="198">
        <f>IF(N935="zákl. přenesená",J935,0)</f>
        <v>0</v>
      </c>
      <c r="BH935" s="198">
        <f>IF(N935="sníž. přenesená",J935,0)</f>
        <v>0</v>
      </c>
      <c r="BI935" s="198">
        <f>IF(N935="nulová",J935,0)</f>
        <v>0</v>
      </c>
      <c r="BJ935" s="16" t="s">
        <v>14</v>
      </c>
      <c r="BK935" s="198">
        <f>ROUND(I935*H935,2)</f>
        <v>0</v>
      </c>
      <c r="BL935" s="16" t="s">
        <v>127</v>
      </c>
      <c r="BM935" s="197" t="s">
        <v>2376</v>
      </c>
    </row>
    <row r="936" s="2" customFormat="1" ht="44.25" customHeight="1">
      <c r="A936" s="37"/>
      <c r="B936" s="38"/>
      <c r="C936" s="185" t="s">
        <v>2377</v>
      </c>
      <c r="D936" s="185" t="s">
        <v>123</v>
      </c>
      <c r="E936" s="186" t="s">
        <v>2378</v>
      </c>
      <c r="F936" s="187" t="s">
        <v>2379</v>
      </c>
      <c r="G936" s="188" t="s">
        <v>183</v>
      </c>
      <c r="H936" s="189">
        <v>10</v>
      </c>
      <c r="I936" s="190"/>
      <c r="J936" s="191">
        <f>ROUND(I936*H936,2)</f>
        <v>0</v>
      </c>
      <c r="K936" s="192"/>
      <c r="L936" s="43"/>
      <c r="M936" s="193" t="s">
        <v>19</v>
      </c>
      <c r="N936" s="194" t="s">
        <v>41</v>
      </c>
      <c r="O936" s="83"/>
      <c r="P936" s="195">
        <f>O936*H936</f>
        <v>0</v>
      </c>
      <c r="Q936" s="195">
        <v>0</v>
      </c>
      <c r="R936" s="195">
        <f>Q936*H936</f>
        <v>0</v>
      </c>
      <c r="S936" s="195">
        <v>0</v>
      </c>
      <c r="T936" s="196">
        <f>S936*H936</f>
        <v>0</v>
      </c>
      <c r="U936" s="37"/>
      <c r="V936" s="37"/>
      <c r="W936" s="37"/>
      <c r="X936" s="37"/>
      <c r="Y936" s="37"/>
      <c r="Z936" s="37"/>
      <c r="AA936" s="37"/>
      <c r="AB936" s="37"/>
      <c r="AC936" s="37"/>
      <c r="AD936" s="37"/>
      <c r="AE936" s="37"/>
      <c r="AR936" s="197" t="s">
        <v>127</v>
      </c>
      <c r="AT936" s="197" t="s">
        <v>123</v>
      </c>
      <c r="AU936" s="197" t="s">
        <v>70</v>
      </c>
      <c r="AY936" s="16" t="s">
        <v>128</v>
      </c>
      <c r="BE936" s="198">
        <f>IF(N936="základní",J936,0)</f>
        <v>0</v>
      </c>
      <c r="BF936" s="198">
        <f>IF(N936="snížená",J936,0)</f>
        <v>0</v>
      </c>
      <c r="BG936" s="198">
        <f>IF(N936="zákl. přenesená",J936,0)</f>
        <v>0</v>
      </c>
      <c r="BH936" s="198">
        <f>IF(N936="sníž. přenesená",J936,0)</f>
        <v>0</v>
      </c>
      <c r="BI936" s="198">
        <f>IF(N936="nulová",J936,0)</f>
        <v>0</v>
      </c>
      <c r="BJ936" s="16" t="s">
        <v>14</v>
      </c>
      <c r="BK936" s="198">
        <f>ROUND(I936*H936,2)</f>
        <v>0</v>
      </c>
      <c r="BL936" s="16" t="s">
        <v>127</v>
      </c>
      <c r="BM936" s="197" t="s">
        <v>2380</v>
      </c>
    </row>
    <row r="937" s="2" customFormat="1" ht="37.8" customHeight="1">
      <c r="A937" s="37"/>
      <c r="B937" s="38"/>
      <c r="C937" s="185" t="s">
        <v>2381</v>
      </c>
      <c r="D937" s="185" t="s">
        <v>123</v>
      </c>
      <c r="E937" s="186" t="s">
        <v>2382</v>
      </c>
      <c r="F937" s="187" t="s">
        <v>2383</v>
      </c>
      <c r="G937" s="188" t="s">
        <v>183</v>
      </c>
      <c r="H937" s="189">
        <v>10</v>
      </c>
      <c r="I937" s="190"/>
      <c r="J937" s="191">
        <f>ROUND(I937*H937,2)</f>
        <v>0</v>
      </c>
      <c r="K937" s="192"/>
      <c r="L937" s="43"/>
      <c r="M937" s="193" t="s">
        <v>19</v>
      </c>
      <c r="N937" s="194" t="s">
        <v>41</v>
      </c>
      <c r="O937" s="83"/>
      <c r="P937" s="195">
        <f>O937*H937</f>
        <v>0</v>
      </c>
      <c r="Q937" s="195">
        <v>0</v>
      </c>
      <c r="R937" s="195">
        <f>Q937*H937</f>
        <v>0</v>
      </c>
      <c r="S937" s="195">
        <v>0</v>
      </c>
      <c r="T937" s="196">
        <f>S937*H937</f>
        <v>0</v>
      </c>
      <c r="U937" s="37"/>
      <c r="V937" s="37"/>
      <c r="W937" s="37"/>
      <c r="X937" s="37"/>
      <c r="Y937" s="37"/>
      <c r="Z937" s="37"/>
      <c r="AA937" s="37"/>
      <c r="AB937" s="37"/>
      <c r="AC937" s="37"/>
      <c r="AD937" s="37"/>
      <c r="AE937" s="37"/>
      <c r="AR937" s="197" t="s">
        <v>127</v>
      </c>
      <c r="AT937" s="197" t="s">
        <v>123</v>
      </c>
      <c r="AU937" s="197" t="s">
        <v>70</v>
      </c>
      <c r="AY937" s="16" t="s">
        <v>128</v>
      </c>
      <c r="BE937" s="198">
        <f>IF(N937="základní",J937,0)</f>
        <v>0</v>
      </c>
      <c r="BF937" s="198">
        <f>IF(N937="snížená",J937,0)</f>
        <v>0</v>
      </c>
      <c r="BG937" s="198">
        <f>IF(N937="zákl. přenesená",J937,0)</f>
        <v>0</v>
      </c>
      <c r="BH937" s="198">
        <f>IF(N937="sníž. přenesená",J937,0)</f>
        <v>0</v>
      </c>
      <c r="BI937" s="198">
        <f>IF(N937="nulová",J937,0)</f>
        <v>0</v>
      </c>
      <c r="BJ937" s="16" t="s">
        <v>14</v>
      </c>
      <c r="BK937" s="198">
        <f>ROUND(I937*H937,2)</f>
        <v>0</v>
      </c>
      <c r="BL937" s="16" t="s">
        <v>127</v>
      </c>
      <c r="BM937" s="197" t="s">
        <v>2384</v>
      </c>
    </row>
    <row r="938" s="2" customFormat="1" ht="37.8" customHeight="1">
      <c r="A938" s="37"/>
      <c r="B938" s="38"/>
      <c r="C938" s="185" t="s">
        <v>2385</v>
      </c>
      <c r="D938" s="185" t="s">
        <v>123</v>
      </c>
      <c r="E938" s="186" t="s">
        <v>2386</v>
      </c>
      <c r="F938" s="187" t="s">
        <v>2387</v>
      </c>
      <c r="G938" s="188" t="s">
        <v>170</v>
      </c>
      <c r="H938" s="189">
        <v>10</v>
      </c>
      <c r="I938" s="190"/>
      <c r="J938" s="191">
        <f>ROUND(I938*H938,2)</f>
        <v>0</v>
      </c>
      <c r="K938" s="192"/>
      <c r="L938" s="43"/>
      <c r="M938" s="193" t="s">
        <v>19</v>
      </c>
      <c r="N938" s="194" t="s">
        <v>41</v>
      </c>
      <c r="O938" s="83"/>
      <c r="P938" s="195">
        <f>O938*H938</f>
        <v>0</v>
      </c>
      <c r="Q938" s="195">
        <v>0</v>
      </c>
      <c r="R938" s="195">
        <f>Q938*H938</f>
        <v>0</v>
      </c>
      <c r="S938" s="195">
        <v>0</v>
      </c>
      <c r="T938" s="196">
        <f>S938*H938</f>
        <v>0</v>
      </c>
      <c r="U938" s="37"/>
      <c r="V938" s="37"/>
      <c r="W938" s="37"/>
      <c r="X938" s="37"/>
      <c r="Y938" s="37"/>
      <c r="Z938" s="37"/>
      <c r="AA938" s="37"/>
      <c r="AB938" s="37"/>
      <c r="AC938" s="37"/>
      <c r="AD938" s="37"/>
      <c r="AE938" s="37"/>
      <c r="AR938" s="197" t="s">
        <v>127</v>
      </c>
      <c r="AT938" s="197" t="s">
        <v>123</v>
      </c>
      <c r="AU938" s="197" t="s">
        <v>70</v>
      </c>
      <c r="AY938" s="16" t="s">
        <v>128</v>
      </c>
      <c r="BE938" s="198">
        <f>IF(N938="základní",J938,0)</f>
        <v>0</v>
      </c>
      <c r="BF938" s="198">
        <f>IF(N938="snížená",J938,0)</f>
        <v>0</v>
      </c>
      <c r="BG938" s="198">
        <f>IF(N938="zákl. přenesená",J938,0)</f>
        <v>0</v>
      </c>
      <c r="BH938" s="198">
        <f>IF(N938="sníž. přenesená",J938,0)</f>
        <v>0</v>
      </c>
      <c r="BI938" s="198">
        <f>IF(N938="nulová",J938,0)</f>
        <v>0</v>
      </c>
      <c r="BJ938" s="16" t="s">
        <v>14</v>
      </c>
      <c r="BK938" s="198">
        <f>ROUND(I938*H938,2)</f>
        <v>0</v>
      </c>
      <c r="BL938" s="16" t="s">
        <v>127</v>
      </c>
      <c r="BM938" s="197" t="s">
        <v>2388</v>
      </c>
    </row>
    <row r="939" s="2" customFormat="1" ht="37.8" customHeight="1">
      <c r="A939" s="37"/>
      <c r="B939" s="38"/>
      <c r="C939" s="185" t="s">
        <v>2389</v>
      </c>
      <c r="D939" s="185" t="s">
        <v>123</v>
      </c>
      <c r="E939" s="186" t="s">
        <v>2390</v>
      </c>
      <c r="F939" s="187" t="s">
        <v>2391</v>
      </c>
      <c r="G939" s="188" t="s">
        <v>170</v>
      </c>
      <c r="H939" s="189">
        <v>10</v>
      </c>
      <c r="I939" s="190"/>
      <c r="J939" s="191">
        <f>ROUND(I939*H939,2)</f>
        <v>0</v>
      </c>
      <c r="K939" s="192"/>
      <c r="L939" s="43"/>
      <c r="M939" s="193" t="s">
        <v>19</v>
      </c>
      <c r="N939" s="194" t="s">
        <v>41</v>
      </c>
      <c r="O939" s="83"/>
      <c r="P939" s="195">
        <f>O939*H939</f>
        <v>0</v>
      </c>
      <c r="Q939" s="195">
        <v>0</v>
      </c>
      <c r="R939" s="195">
        <f>Q939*H939</f>
        <v>0</v>
      </c>
      <c r="S939" s="195">
        <v>0</v>
      </c>
      <c r="T939" s="196">
        <f>S939*H939</f>
        <v>0</v>
      </c>
      <c r="U939" s="37"/>
      <c r="V939" s="37"/>
      <c r="W939" s="37"/>
      <c r="X939" s="37"/>
      <c r="Y939" s="37"/>
      <c r="Z939" s="37"/>
      <c r="AA939" s="37"/>
      <c r="AB939" s="37"/>
      <c r="AC939" s="37"/>
      <c r="AD939" s="37"/>
      <c r="AE939" s="37"/>
      <c r="AR939" s="197" t="s">
        <v>127</v>
      </c>
      <c r="AT939" s="197" t="s">
        <v>123</v>
      </c>
      <c r="AU939" s="197" t="s">
        <v>70</v>
      </c>
      <c r="AY939" s="16" t="s">
        <v>128</v>
      </c>
      <c r="BE939" s="198">
        <f>IF(N939="základní",J939,0)</f>
        <v>0</v>
      </c>
      <c r="BF939" s="198">
        <f>IF(N939="snížená",J939,0)</f>
        <v>0</v>
      </c>
      <c r="BG939" s="198">
        <f>IF(N939="zákl. přenesená",J939,0)</f>
        <v>0</v>
      </c>
      <c r="BH939" s="198">
        <f>IF(N939="sníž. přenesená",J939,0)</f>
        <v>0</v>
      </c>
      <c r="BI939" s="198">
        <f>IF(N939="nulová",J939,0)</f>
        <v>0</v>
      </c>
      <c r="BJ939" s="16" t="s">
        <v>14</v>
      </c>
      <c r="BK939" s="198">
        <f>ROUND(I939*H939,2)</f>
        <v>0</v>
      </c>
      <c r="BL939" s="16" t="s">
        <v>127</v>
      </c>
      <c r="BM939" s="197" t="s">
        <v>2392</v>
      </c>
    </row>
    <row r="940" s="2" customFormat="1" ht="44.25" customHeight="1">
      <c r="A940" s="37"/>
      <c r="B940" s="38"/>
      <c r="C940" s="185" t="s">
        <v>2393</v>
      </c>
      <c r="D940" s="185" t="s">
        <v>123</v>
      </c>
      <c r="E940" s="186" t="s">
        <v>2394</v>
      </c>
      <c r="F940" s="187" t="s">
        <v>2395</v>
      </c>
      <c r="G940" s="188" t="s">
        <v>170</v>
      </c>
      <c r="H940" s="189">
        <v>10</v>
      </c>
      <c r="I940" s="190"/>
      <c r="J940" s="191">
        <f>ROUND(I940*H940,2)</f>
        <v>0</v>
      </c>
      <c r="K940" s="192"/>
      <c r="L940" s="43"/>
      <c r="M940" s="193" t="s">
        <v>19</v>
      </c>
      <c r="N940" s="194" t="s">
        <v>41</v>
      </c>
      <c r="O940" s="83"/>
      <c r="P940" s="195">
        <f>O940*H940</f>
        <v>0</v>
      </c>
      <c r="Q940" s="195">
        <v>0</v>
      </c>
      <c r="R940" s="195">
        <f>Q940*H940</f>
        <v>0</v>
      </c>
      <c r="S940" s="195">
        <v>0</v>
      </c>
      <c r="T940" s="196">
        <f>S940*H940</f>
        <v>0</v>
      </c>
      <c r="U940" s="37"/>
      <c r="V940" s="37"/>
      <c r="W940" s="37"/>
      <c r="X940" s="37"/>
      <c r="Y940" s="37"/>
      <c r="Z940" s="37"/>
      <c r="AA940" s="37"/>
      <c r="AB940" s="37"/>
      <c r="AC940" s="37"/>
      <c r="AD940" s="37"/>
      <c r="AE940" s="37"/>
      <c r="AR940" s="197" t="s">
        <v>127</v>
      </c>
      <c r="AT940" s="197" t="s">
        <v>123</v>
      </c>
      <c r="AU940" s="197" t="s">
        <v>70</v>
      </c>
      <c r="AY940" s="16" t="s">
        <v>128</v>
      </c>
      <c r="BE940" s="198">
        <f>IF(N940="základní",J940,0)</f>
        <v>0</v>
      </c>
      <c r="BF940" s="198">
        <f>IF(N940="snížená",J940,0)</f>
        <v>0</v>
      </c>
      <c r="BG940" s="198">
        <f>IF(N940="zákl. přenesená",J940,0)</f>
        <v>0</v>
      </c>
      <c r="BH940" s="198">
        <f>IF(N940="sníž. přenesená",J940,0)</f>
        <v>0</v>
      </c>
      <c r="BI940" s="198">
        <f>IF(N940="nulová",J940,0)</f>
        <v>0</v>
      </c>
      <c r="BJ940" s="16" t="s">
        <v>14</v>
      </c>
      <c r="BK940" s="198">
        <f>ROUND(I940*H940,2)</f>
        <v>0</v>
      </c>
      <c r="BL940" s="16" t="s">
        <v>127</v>
      </c>
      <c r="BM940" s="197" t="s">
        <v>2396</v>
      </c>
    </row>
    <row r="941" s="2" customFormat="1" ht="44.25" customHeight="1">
      <c r="A941" s="37"/>
      <c r="B941" s="38"/>
      <c r="C941" s="185" t="s">
        <v>2397</v>
      </c>
      <c r="D941" s="185" t="s">
        <v>123</v>
      </c>
      <c r="E941" s="186" t="s">
        <v>2398</v>
      </c>
      <c r="F941" s="187" t="s">
        <v>2399</v>
      </c>
      <c r="G941" s="188" t="s">
        <v>170</v>
      </c>
      <c r="H941" s="189">
        <v>10</v>
      </c>
      <c r="I941" s="190"/>
      <c r="J941" s="191">
        <f>ROUND(I941*H941,2)</f>
        <v>0</v>
      </c>
      <c r="K941" s="192"/>
      <c r="L941" s="43"/>
      <c r="M941" s="193" t="s">
        <v>19</v>
      </c>
      <c r="N941" s="194" t="s">
        <v>41</v>
      </c>
      <c r="O941" s="83"/>
      <c r="P941" s="195">
        <f>O941*H941</f>
        <v>0</v>
      </c>
      <c r="Q941" s="195">
        <v>0</v>
      </c>
      <c r="R941" s="195">
        <f>Q941*H941</f>
        <v>0</v>
      </c>
      <c r="S941" s="195">
        <v>0</v>
      </c>
      <c r="T941" s="196">
        <f>S941*H941</f>
        <v>0</v>
      </c>
      <c r="U941" s="37"/>
      <c r="V941" s="37"/>
      <c r="W941" s="37"/>
      <c r="X941" s="37"/>
      <c r="Y941" s="37"/>
      <c r="Z941" s="37"/>
      <c r="AA941" s="37"/>
      <c r="AB941" s="37"/>
      <c r="AC941" s="37"/>
      <c r="AD941" s="37"/>
      <c r="AE941" s="37"/>
      <c r="AR941" s="197" t="s">
        <v>127</v>
      </c>
      <c r="AT941" s="197" t="s">
        <v>123</v>
      </c>
      <c r="AU941" s="197" t="s">
        <v>70</v>
      </c>
      <c r="AY941" s="16" t="s">
        <v>128</v>
      </c>
      <c r="BE941" s="198">
        <f>IF(N941="základní",J941,0)</f>
        <v>0</v>
      </c>
      <c r="BF941" s="198">
        <f>IF(N941="snížená",J941,0)</f>
        <v>0</v>
      </c>
      <c r="BG941" s="198">
        <f>IF(N941="zákl. přenesená",J941,0)</f>
        <v>0</v>
      </c>
      <c r="BH941" s="198">
        <f>IF(N941="sníž. přenesená",J941,0)</f>
        <v>0</v>
      </c>
      <c r="BI941" s="198">
        <f>IF(N941="nulová",J941,0)</f>
        <v>0</v>
      </c>
      <c r="BJ941" s="16" t="s">
        <v>14</v>
      </c>
      <c r="BK941" s="198">
        <f>ROUND(I941*H941,2)</f>
        <v>0</v>
      </c>
      <c r="BL941" s="16" t="s">
        <v>127</v>
      </c>
      <c r="BM941" s="197" t="s">
        <v>2400</v>
      </c>
    </row>
    <row r="942" s="2" customFormat="1" ht="37.8" customHeight="1">
      <c r="A942" s="37"/>
      <c r="B942" s="38"/>
      <c r="C942" s="185" t="s">
        <v>2401</v>
      </c>
      <c r="D942" s="185" t="s">
        <v>123</v>
      </c>
      <c r="E942" s="186" t="s">
        <v>2402</v>
      </c>
      <c r="F942" s="187" t="s">
        <v>2403</v>
      </c>
      <c r="G942" s="188" t="s">
        <v>132</v>
      </c>
      <c r="H942" s="189">
        <v>10</v>
      </c>
      <c r="I942" s="190"/>
      <c r="J942" s="191">
        <f>ROUND(I942*H942,2)</f>
        <v>0</v>
      </c>
      <c r="K942" s="192"/>
      <c r="L942" s="43"/>
      <c r="M942" s="193" t="s">
        <v>19</v>
      </c>
      <c r="N942" s="194" t="s">
        <v>41</v>
      </c>
      <c r="O942" s="83"/>
      <c r="P942" s="195">
        <f>O942*H942</f>
        <v>0</v>
      </c>
      <c r="Q942" s="195">
        <v>0</v>
      </c>
      <c r="R942" s="195">
        <f>Q942*H942</f>
        <v>0</v>
      </c>
      <c r="S942" s="195">
        <v>0</v>
      </c>
      <c r="T942" s="196">
        <f>S942*H942</f>
        <v>0</v>
      </c>
      <c r="U942" s="37"/>
      <c r="V942" s="37"/>
      <c r="W942" s="37"/>
      <c r="X942" s="37"/>
      <c r="Y942" s="37"/>
      <c r="Z942" s="37"/>
      <c r="AA942" s="37"/>
      <c r="AB942" s="37"/>
      <c r="AC942" s="37"/>
      <c r="AD942" s="37"/>
      <c r="AE942" s="37"/>
      <c r="AR942" s="197" t="s">
        <v>127</v>
      </c>
      <c r="AT942" s="197" t="s">
        <v>123</v>
      </c>
      <c r="AU942" s="197" t="s">
        <v>70</v>
      </c>
      <c r="AY942" s="16" t="s">
        <v>128</v>
      </c>
      <c r="BE942" s="198">
        <f>IF(N942="základní",J942,0)</f>
        <v>0</v>
      </c>
      <c r="BF942" s="198">
        <f>IF(N942="snížená",J942,0)</f>
        <v>0</v>
      </c>
      <c r="BG942" s="198">
        <f>IF(N942="zákl. přenesená",J942,0)</f>
        <v>0</v>
      </c>
      <c r="BH942" s="198">
        <f>IF(N942="sníž. přenesená",J942,0)</f>
        <v>0</v>
      </c>
      <c r="BI942" s="198">
        <f>IF(N942="nulová",J942,0)</f>
        <v>0</v>
      </c>
      <c r="BJ942" s="16" t="s">
        <v>14</v>
      </c>
      <c r="BK942" s="198">
        <f>ROUND(I942*H942,2)</f>
        <v>0</v>
      </c>
      <c r="BL942" s="16" t="s">
        <v>127</v>
      </c>
      <c r="BM942" s="197" t="s">
        <v>2404</v>
      </c>
    </row>
    <row r="943" s="2" customFormat="1" ht="37.8" customHeight="1">
      <c r="A943" s="37"/>
      <c r="B943" s="38"/>
      <c r="C943" s="185" t="s">
        <v>2405</v>
      </c>
      <c r="D943" s="185" t="s">
        <v>123</v>
      </c>
      <c r="E943" s="186" t="s">
        <v>2406</v>
      </c>
      <c r="F943" s="187" t="s">
        <v>2407</v>
      </c>
      <c r="G943" s="188" t="s">
        <v>170</v>
      </c>
      <c r="H943" s="189">
        <v>4</v>
      </c>
      <c r="I943" s="190"/>
      <c r="J943" s="191">
        <f>ROUND(I943*H943,2)</f>
        <v>0</v>
      </c>
      <c r="K943" s="192"/>
      <c r="L943" s="43"/>
      <c r="M943" s="193" t="s">
        <v>19</v>
      </c>
      <c r="N943" s="194" t="s">
        <v>41</v>
      </c>
      <c r="O943" s="83"/>
      <c r="P943" s="195">
        <f>O943*H943</f>
        <v>0</v>
      </c>
      <c r="Q943" s="195">
        <v>0</v>
      </c>
      <c r="R943" s="195">
        <f>Q943*H943</f>
        <v>0</v>
      </c>
      <c r="S943" s="195">
        <v>0</v>
      </c>
      <c r="T943" s="196">
        <f>S943*H943</f>
        <v>0</v>
      </c>
      <c r="U943" s="37"/>
      <c r="V943" s="37"/>
      <c r="W943" s="37"/>
      <c r="X943" s="37"/>
      <c r="Y943" s="37"/>
      <c r="Z943" s="37"/>
      <c r="AA943" s="37"/>
      <c r="AB943" s="37"/>
      <c r="AC943" s="37"/>
      <c r="AD943" s="37"/>
      <c r="AE943" s="37"/>
      <c r="AR943" s="197" t="s">
        <v>127</v>
      </c>
      <c r="AT943" s="197" t="s">
        <v>123</v>
      </c>
      <c r="AU943" s="197" t="s">
        <v>70</v>
      </c>
      <c r="AY943" s="16" t="s">
        <v>128</v>
      </c>
      <c r="BE943" s="198">
        <f>IF(N943="základní",J943,0)</f>
        <v>0</v>
      </c>
      <c r="BF943" s="198">
        <f>IF(N943="snížená",J943,0)</f>
        <v>0</v>
      </c>
      <c r="BG943" s="198">
        <f>IF(N943="zákl. přenesená",J943,0)</f>
        <v>0</v>
      </c>
      <c r="BH943" s="198">
        <f>IF(N943="sníž. přenesená",J943,0)</f>
        <v>0</v>
      </c>
      <c r="BI943" s="198">
        <f>IF(N943="nulová",J943,0)</f>
        <v>0</v>
      </c>
      <c r="BJ943" s="16" t="s">
        <v>14</v>
      </c>
      <c r="BK943" s="198">
        <f>ROUND(I943*H943,2)</f>
        <v>0</v>
      </c>
      <c r="BL943" s="16" t="s">
        <v>127</v>
      </c>
      <c r="BM943" s="197" t="s">
        <v>2408</v>
      </c>
    </row>
    <row r="944" s="2" customFormat="1" ht="44.25" customHeight="1">
      <c r="A944" s="37"/>
      <c r="B944" s="38"/>
      <c r="C944" s="185" t="s">
        <v>2409</v>
      </c>
      <c r="D944" s="185" t="s">
        <v>123</v>
      </c>
      <c r="E944" s="186" t="s">
        <v>2410</v>
      </c>
      <c r="F944" s="187" t="s">
        <v>2411</v>
      </c>
      <c r="G944" s="188" t="s">
        <v>426</v>
      </c>
      <c r="H944" s="189">
        <v>4</v>
      </c>
      <c r="I944" s="190"/>
      <c r="J944" s="191">
        <f>ROUND(I944*H944,2)</f>
        <v>0</v>
      </c>
      <c r="K944" s="192"/>
      <c r="L944" s="43"/>
      <c r="M944" s="193" t="s">
        <v>19</v>
      </c>
      <c r="N944" s="194" t="s">
        <v>41</v>
      </c>
      <c r="O944" s="83"/>
      <c r="P944" s="195">
        <f>O944*H944</f>
        <v>0</v>
      </c>
      <c r="Q944" s="195">
        <v>0</v>
      </c>
      <c r="R944" s="195">
        <f>Q944*H944</f>
        <v>0</v>
      </c>
      <c r="S944" s="195">
        <v>0</v>
      </c>
      <c r="T944" s="196">
        <f>S944*H944</f>
        <v>0</v>
      </c>
      <c r="U944" s="37"/>
      <c r="V944" s="37"/>
      <c r="W944" s="37"/>
      <c r="X944" s="37"/>
      <c r="Y944" s="37"/>
      <c r="Z944" s="37"/>
      <c r="AA944" s="37"/>
      <c r="AB944" s="37"/>
      <c r="AC944" s="37"/>
      <c r="AD944" s="37"/>
      <c r="AE944" s="37"/>
      <c r="AR944" s="197" t="s">
        <v>127</v>
      </c>
      <c r="AT944" s="197" t="s">
        <v>123</v>
      </c>
      <c r="AU944" s="197" t="s">
        <v>70</v>
      </c>
      <c r="AY944" s="16" t="s">
        <v>128</v>
      </c>
      <c r="BE944" s="198">
        <f>IF(N944="základní",J944,0)</f>
        <v>0</v>
      </c>
      <c r="BF944" s="198">
        <f>IF(N944="snížená",J944,0)</f>
        <v>0</v>
      </c>
      <c r="BG944" s="198">
        <f>IF(N944="zákl. přenesená",J944,0)</f>
        <v>0</v>
      </c>
      <c r="BH944" s="198">
        <f>IF(N944="sníž. přenesená",J944,0)</f>
        <v>0</v>
      </c>
      <c r="BI944" s="198">
        <f>IF(N944="nulová",J944,0)</f>
        <v>0</v>
      </c>
      <c r="BJ944" s="16" t="s">
        <v>14</v>
      </c>
      <c r="BK944" s="198">
        <f>ROUND(I944*H944,2)</f>
        <v>0</v>
      </c>
      <c r="BL944" s="16" t="s">
        <v>127</v>
      </c>
      <c r="BM944" s="197" t="s">
        <v>2412</v>
      </c>
    </row>
    <row r="945" s="2" customFormat="1" ht="37.8" customHeight="1">
      <c r="A945" s="37"/>
      <c r="B945" s="38"/>
      <c r="C945" s="185" t="s">
        <v>2413</v>
      </c>
      <c r="D945" s="185" t="s">
        <v>123</v>
      </c>
      <c r="E945" s="186" t="s">
        <v>2414</v>
      </c>
      <c r="F945" s="187" t="s">
        <v>2415</v>
      </c>
      <c r="G945" s="188" t="s">
        <v>426</v>
      </c>
      <c r="H945" s="189">
        <v>4</v>
      </c>
      <c r="I945" s="190"/>
      <c r="J945" s="191">
        <f>ROUND(I945*H945,2)</f>
        <v>0</v>
      </c>
      <c r="K945" s="192"/>
      <c r="L945" s="43"/>
      <c r="M945" s="193" t="s">
        <v>19</v>
      </c>
      <c r="N945" s="194" t="s">
        <v>41</v>
      </c>
      <c r="O945" s="83"/>
      <c r="P945" s="195">
        <f>O945*H945</f>
        <v>0</v>
      </c>
      <c r="Q945" s="195">
        <v>0</v>
      </c>
      <c r="R945" s="195">
        <f>Q945*H945</f>
        <v>0</v>
      </c>
      <c r="S945" s="195">
        <v>0</v>
      </c>
      <c r="T945" s="196">
        <f>S945*H945</f>
        <v>0</v>
      </c>
      <c r="U945" s="37"/>
      <c r="V945" s="37"/>
      <c r="W945" s="37"/>
      <c r="X945" s="37"/>
      <c r="Y945" s="37"/>
      <c r="Z945" s="37"/>
      <c r="AA945" s="37"/>
      <c r="AB945" s="37"/>
      <c r="AC945" s="37"/>
      <c r="AD945" s="37"/>
      <c r="AE945" s="37"/>
      <c r="AR945" s="197" t="s">
        <v>127</v>
      </c>
      <c r="AT945" s="197" t="s">
        <v>123</v>
      </c>
      <c r="AU945" s="197" t="s">
        <v>70</v>
      </c>
      <c r="AY945" s="16" t="s">
        <v>128</v>
      </c>
      <c r="BE945" s="198">
        <f>IF(N945="základní",J945,0)</f>
        <v>0</v>
      </c>
      <c r="BF945" s="198">
        <f>IF(N945="snížená",J945,0)</f>
        <v>0</v>
      </c>
      <c r="BG945" s="198">
        <f>IF(N945="zákl. přenesená",J945,0)</f>
        <v>0</v>
      </c>
      <c r="BH945" s="198">
        <f>IF(N945="sníž. přenesená",J945,0)</f>
        <v>0</v>
      </c>
      <c r="BI945" s="198">
        <f>IF(N945="nulová",J945,0)</f>
        <v>0</v>
      </c>
      <c r="BJ945" s="16" t="s">
        <v>14</v>
      </c>
      <c r="BK945" s="198">
        <f>ROUND(I945*H945,2)</f>
        <v>0</v>
      </c>
      <c r="BL945" s="16" t="s">
        <v>127</v>
      </c>
      <c r="BM945" s="197" t="s">
        <v>2416</v>
      </c>
    </row>
    <row r="946" s="2" customFormat="1" ht="44.25" customHeight="1">
      <c r="A946" s="37"/>
      <c r="B946" s="38"/>
      <c r="C946" s="185" t="s">
        <v>2417</v>
      </c>
      <c r="D946" s="185" t="s">
        <v>123</v>
      </c>
      <c r="E946" s="186" t="s">
        <v>2418</v>
      </c>
      <c r="F946" s="187" t="s">
        <v>2419</v>
      </c>
      <c r="G946" s="188" t="s">
        <v>426</v>
      </c>
      <c r="H946" s="189">
        <v>4</v>
      </c>
      <c r="I946" s="190"/>
      <c r="J946" s="191">
        <f>ROUND(I946*H946,2)</f>
        <v>0</v>
      </c>
      <c r="K946" s="192"/>
      <c r="L946" s="43"/>
      <c r="M946" s="193" t="s">
        <v>19</v>
      </c>
      <c r="N946" s="194" t="s">
        <v>41</v>
      </c>
      <c r="O946" s="83"/>
      <c r="P946" s="195">
        <f>O946*H946</f>
        <v>0</v>
      </c>
      <c r="Q946" s="195">
        <v>0</v>
      </c>
      <c r="R946" s="195">
        <f>Q946*H946</f>
        <v>0</v>
      </c>
      <c r="S946" s="195">
        <v>0</v>
      </c>
      <c r="T946" s="196">
        <f>S946*H946</f>
        <v>0</v>
      </c>
      <c r="U946" s="37"/>
      <c r="V946" s="37"/>
      <c r="W946" s="37"/>
      <c r="X946" s="37"/>
      <c r="Y946" s="37"/>
      <c r="Z946" s="37"/>
      <c r="AA946" s="37"/>
      <c r="AB946" s="37"/>
      <c r="AC946" s="37"/>
      <c r="AD946" s="37"/>
      <c r="AE946" s="37"/>
      <c r="AR946" s="197" t="s">
        <v>127</v>
      </c>
      <c r="AT946" s="197" t="s">
        <v>123</v>
      </c>
      <c r="AU946" s="197" t="s">
        <v>70</v>
      </c>
      <c r="AY946" s="16" t="s">
        <v>128</v>
      </c>
      <c r="BE946" s="198">
        <f>IF(N946="základní",J946,0)</f>
        <v>0</v>
      </c>
      <c r="BF946" s="198">
        <f>IF(N946="snížená",J946,0)</f>
        <v>0</v>
      </c>
      <c r="BG946" s="198">
        <f>IF(N946="zákl. přenesená",J946,0)</f>
        <v>0</v>
      </c>
      <c r="BH946" s="198">
        <f>IF(N946="sníž. přenesená",J946,0)</f>
        <v>0</v>
      </c>
      <c r="BI946" s="198">
        <f>IF(N946="nulová",J946,0)</f>
        <v>0</v>
      </c>
      <c r="BJ946" s="16" t="s">
        <v>14</v>
      </c>
      <c r="BK946" s="198">
        <f>ROUND(I946*H946,2)</f>
        <v>0</v>
      </c>
      <c r="BL946" s="16" t="s">
        <v>127</v>
      </c>
      <c r="BM946" s="197" t="s">
        <v>2420</v>
      </c>
    </row>
    <row r="947" s="2" customFormat="1" ht="37.8" customHeight="1">
      <c r="A947" s="37"/>
      <c r="B947" s="38"/>
      <c r="C947" s="185" t="s">
        <v>2421</v>
      </c>
      <c r="D947" s="185" t="s">
        <v>123</v>
      </c>
      <c r="E947" s="186" t="s">
        <v>2422</v>
      </c>
      <c r="F947" s="187" t="s">
        <v>2423</v>
      </c>
      <c r="G947" s="188" t="s">
        <v>170</v>
      </c>
      <c r="H947" s="189">
        <v>20</v>
      </c>
      <c r="I947" s="190"/>
      <c r="J947" s="191">
        <f>ROUND(I947*H947,2)</f>
        <v>0</v>
      </c>
      <c r="K947" s="192"/>
      <c r="L947" s="43"/>
      <c r="M947" s="193" t="s">
        <v>19</v>
      </c>
      <c r="N947" s="194" t="s">
        <v>41</v>
      </c>
      <c r="O947" s="83"/>
      <c r="P947" s="195">
        <f>O947*H947</f>
        <v>0</v>
      </c>
      <c r="Q947" s="195">
        <v>0</v>
      </c>
      <c r="R947" s="195">
        <f>Q947*H947</f>
        <v>0</v>
      </c>
      <c r="S947" s="195">
        <v>0</v>
      </c>
      <c r="T947" s="196">
        <f>S947*H947</f>
        <v>0</v>
      </c>
      <c r="U947" s="37"/>
      <c r="V947" s="37"/>
      <c r="W947" s="37"/>
      <c r="X947" s="37"/>
      <c r="Y947" s="37"/>
      <c r="Z947" s="37"/>
      <c r="AA947" s="37"/>
      <c r="AB947" s="37"/>
      <c r="AC947" s="37"/>
      <c r="AD947" s="37"/>
      <c r="AE947" s="37"/>
      <c r="AR947" s="197" t="s">
        <v>127</v>
      </c>
      <c r="AT947" s="197" t="s">
        <v>123</v>
      </c>
      <c r="AU947" s="197" t="s">
        <v>70</v>
      </c>
      <c r="AY947" s="16" t="s">
        <v>128</v>
      </c>
      <c r="BE947" s="198">
        <f>IF(N947="základní",J947,0)</f>
        <v>0</v>
      </c>
      <c r="BF947" s="198">
        <f>IF(N947="snížená",J947,0)</f>
        <v>0</v>
      </c>
      <c r="BG947" s="198">
        <f>IF(N947="zákl. přenesená",J947,0)</f>
        <v>0</v>
      </c>
      <c r="BH947" s="198">
        <f>IF(N947="sníž. přenesená",J947,0)</f>
        <v>0</v>
      </c>
      <c r="BI947" s="198">
        <f>IF(N947="nulová",J947,0)</f>
        <v>0</v>
      </c>
      <c r="BJ947" s="16" t="s">
        <v>14</v>
      </c>
      <c r="BK947" s="198">
        <f>ROUND(I947*H947,2)</f>
        <v>0</v>
      </c>
      <c r="BL947" s="16" t="s">
        <v>127</v>
      </c>
      <c r="BM947" s="197" t="s">
        <v>2424</v>
      </c>
    </row>
    <row r="948" s="2" customFormat="1" ht="37.8" customHeight="1">
      <c r="A948" s="37"/>
      <c r="B948" s="38"/>
      <c r="C948" s="185" t="s">
        <v>2425</v>
      </c>
      <c r="D948" s="185" t="s">
        <v>123</v>
      </c>
      <c r="E948" s="186" t="s">
        <v>2426</v>
      </c>
      <c r="F948" s="187" t="s">
        <v>2427</v>
      </c>
      <c r="G948" s="188" t="s">
        <v>170</v>
      </c>
      <c r="H948" s="189">
        <v>20</v>
      </c>
      <c r="I948" s="190"/>
      <c r="J948" s="191">
        <f>ROUND(I948*H948,2)</f>
        <v>0</v>
      </c>
      <c r="K948" s="192"/>
      <c r="L948" s="43"/>
      <c r="M948" s="193" t="s">
        <v>19</v>
      </c>
      <c r="N948" s="194" t="s">
        <v>41</v>
      </c>
      <c r="O948" s="83"/>
      <c r="P948" s="195">
        <f>O948*H948</f>
        <v>0</v>
      </c>
      <c r="Q948" s="195">
        <v>0</v>
      </c>
      <c r="R948" s="195">
        <f>Q948*H948</f>
        <v>0</v>
      </c>
      <c r="S948" s="195">
        <v>0</v>
      </c>
      <c r="T948" s="196">
        <f>S948*H948</f>
        <v>0</v>
      </c>
      <c r="U948" s="37"/>
      <c r="V948" s="37"/>
      <c r="W948" s="37"/>
      <c r="X948" s="37"/>
      <c r="Y948" s="37"/>
      <c r="Z948" s="37"/>
      <c r="AA948" s="37"/>
      <c r="AB948" s="37"/>
      <c r="AC948" s="37"/>
      <c r="AD948" s="37"/>
      <c r="AE948" s="37"/>
      <c r="AR948" s="197" t="s">
        <v>127</v>
      </c>
      <c r="AT948" s="197" t="s">
        <v>123</v>
      </c>
      <c r="AU948" s="197" t="s">
        <v>70</v>
      </c>
      <c r="AY948" s="16" t="s">
        <v>128</v>
      </c>
      <c r="BE948" s="198">
        <f>IF(N948="základní",J948,0)</f>
        <v>0</v>
      </c>
      <c r="BF948" s="198">
        <f>IF(N948="snížená",J948,0)</f>
        <v>0</v>
      </c>
      <c r="BG948" s="198">
        <f>IF(N948="zákl. přenesená",J948,0)</f>
        <v>0</v>
      </c>
      <c r="BH948" s="198">
        <f>IF(N948="sníž. přenesená",J948,0)</f>
        <v>0</v>
      </c>
      <c r="BI948" s="198">
        <f>IF(N948="nulová",J948,0)</f>
        <v>0</v>
      </c>
      <c r="BJ948" s="16" t="s">
        <v>14</v>
      </c>
      <c r="BK948" s="198">
        <f>ROUND(I948*H948,2)</f>
        <v>0</v>
      </c>
      <c r="BL948" s="16" t="s">
        <v>127</v>
      </c>
      <c r="BM948" s="197" t="s">
        <v>2428</v>
      </c>
    </row>
    <row r="949" s="2" customFormat="1" ht="37.8" customHeight="1">
      <c r="A949" s="37"/>
      <c r="B949" s="38"/>
      <c r="C949" s="185" t="s">
        <v>2429</v>
      </c>
      <c r="D949" s="185" t="s">
        <v>123</v>
      </c>
      <c r="E949" s="186" t="s">
        <v>2430</v>
      </c>
      <c r="F949" s="187" t="s">
        <v>2431</v>
      </c>
      <c r="G949" s="188" t="s">
        <v>170</v>
      </c>
      <c r="H949" s="189">
        <v>20</v>
      </c>
      <c r="I949" s="190"/>
      <c r="J949" s="191">
        <f>ROUND(I949*H949,2)</f>
        <v>0</v>
      </c>
      <c r="K949" s="192"/>
      <c r="L949" s="43"/>
      <c r="M949" s="193" t="s">
        <v>19</v>
      </c>
      <c r="N949" s="194" t="s">
        <v>41</v>
      </c>
      <c r="O949" s="83"/>
      <c r="P949" s="195">
        <f>O949*H949</f>
        <v>0</v>
      </c>
      <c r="Q949" s="195">
        <v>0</v>
      </c>
      <c r="R949" s="195">
        <f>Q949*H949</f>
        <v>0</v>
      </c>
      <c r="S949" s="195">
        <v>0</v>
      </c>
      <c r="T949" s="196">
        <f>S949*H949</f>
        <v>0</v>
      </c>
      <c r="U949" s="37"/>
      <c r="V949" s="37"/>
      <c r="W949" s="37"/>
      <c r="X949" s="37"/>
      <c r="Y949" s="37"/>
      <c r="Z949" s="37"/>
      <c r="AA949" s="37"/>
      <c r="AB949" s="37"/>
      <c r="AC949" s="37"/>
      <c r="AD949" s="37"/>
      <c r="AE949" s="37"/>
      <c r="AR949" s="197" t="s">
        <v>127</v>
      </c>
      <c r="AT949" s="197" t="s">
        <v>123</v>
      </c>
      <c r="AU949" s="197" t="s">
        <v>70</v>
      </c>
      <c r="AY949" s="16" t="s">
        <v>128</v>
      </c>
      <c r="BE949" s="198">
        <f>IF(N949="základní",J949,0)</f>
        <v>0</v>
      </c>
      <c r="BF949" s="198">
        <f>IF(N949="snížená",J949,0)</f>
        <v>0</v>
      </c>
      <c r="BG949" s="198">
        <f>IF(N949="zákl. přenesená",J949,0)</f>
        <v>0</v>
      </c>
      <c r="BH949" s="198">
        <f>IF(N949="sníž. přenesená",J949,0)</f>
        <v>0</v>
      </c>
      <c r="BI949" s="198">
        <f>IF(N949="nulová",J949,0)</f>
        <v>0</v>
      </c>
      <c r="BJ949" s="16" t="s">
        <v>14</v>
      </c>
      <c r="BK949" s="198">
        <f>ROUND(I949*H949,2)</f>
        <v>0</v>
      </c>
      <c r="BL949" s="16" t="s">
        <v>127</v>
      </c>
      <c r="BM949" s="197" t="s">
        <v>2432</v>
      </c>
    </row>
    <row r="950" s="2" customFormat="1" ht="55.5" customHeight="1">
      <c r="A950" s="37"/>
      <c r="B950" s="38"/>
      <c r="C950" s="185" t="s">
        <v>2433</v>
      </c>
      <c r="D950" s="185" t="s">
        <v>123</v>
      </c>
      <c r="E950" s="186" t="s">
        <v>2434</v>
      </c>
      <c r="F950" s="187" t="s">
        <v>2435</v>
      </c>
      <c r="G950" s="188" t="s">
        <v>426</v>
      </c>
      <c r="H950" s="189">
        <v>20</v>
      </c>
      <c r="I950" s="190"/>
      <c r="J950" s="191">
        <f>ROUND(I950*H950,2)</f>
        <v>0</v>
      </c>
      <c r="K950" s="192"/>
      <c r="L950" s="43"/>
      <c r="M950" s="193" t="s">
        <v>19</v>
      </c>
      <c r="N950" s="194" t="s">
        <v>41</v>
      </c>
      <c r="O950" s="83"/>
      <c r="P950" s="195">
        <f>O950*H950</f>
        <v>0</v>
      </c>
      <c r="Q950" s="195">
        <v>0</v>
      </c>
      <c r="R950" s="195">
        <f>Q950*H950</f>
        <v>0</v>
      </c>
      <c r="S950" s="195">
        <v>0</v>
      </c>
      <c r="T950" s="196">
        <f>S950*H950</f>
        <v>0</v>
      </c>
      <c r="U950" s="37"/>
      <c r="V950" s="37"/>
      <c r="W950" s="37"/>
      <c r="X950" s="37"/>
      <c r="Y950" s="37"/>
      <c r="Z950" s="37"/>
      <c r="AA950" s="37"/>
      <c r="AB950" s="37"/>
      <c r="AC950" s="37"/>
      <c r="AD950" s="37"/>
      <c r="AE950" s="37"/>
      <c r="AR950" s="197" t="s">
        <v>127</v>
      </c>
      <c r="AT950" s="197" t="s">
        <v>123</v>
      </c>
      <c r="AU950" s="197" t="s">
        <v>70</v>
      </c>
      <c r="AY950" s="16" t="s">
        <v>128</v>
      </c>
      <c r="BE950" s="198">
        <f>IF(N950="základní",J950,0)</f>
        <v>0</v>
      </c>
      <c r="BF950" s="198">
        <f>IF(N950="snížená",J950,0)</f>
        <v>0</v>
      </c>
      <c r="BG950" s="198">
        <f>IF(N950="zákl. přenesená",J950,0)</f>
        <v>0</v>
      </c>
      <c r="BH950" s="198">
        <f>IF(N950="sníž. přenesená",J950,0)</f>
        <v>0</v>
      </c>
      <c r="BI950" s="198">
        <f>IF(N950="nulová",J950,0)</f>
        <v>0</v>
      </c>
      <c r="BJ950" s="16" t="s">
        <v>14</v>
      </c>
      <c r="BK950" s="198">
        <f>ROUND(I950*H950,2)</f>
        <v>0</v>
      </c>
      <c r="BL950" s="16" t="s">
        <v>127</v>
      </c>
      <c r="BM950" s="197" t="s">
        <v>2436</v>
      </c>
    </row>
    <row r="951" s="2" customFormat="1" ht="55.5" customHeight="1">
      <c r="A951" s="37"/>
      <c r="B951" s="38"/>
      <c r="C951" s="185" t="s">
        <v>2437</v>
      </c>
      <c r="D951" s="185" t="s">
        <v>123</v>
      </c>
      <c r="E951" s="186" t="s">
        <v>2438</v>
      </c>
      <c r="F951" s="187" t="s">
        <v>2439</v>
      </c>
      <c r="G951" s="188" t="s">
        <v>426</v>
      </c>
      <c r="H951" s="189">
        <v>20</v>
      </c>
      <c r="I951" s="190"/>
      <c r="J951" s="191">
        <f>ROUND(I951*H951,2)</f>
        <v>0</v>
      </c>
      <c r="K951" s="192"/>
      <c r="L951" s="43"/>
      <c r="M951" s="193" t="s">
        <v>19</v>
      </c>
      <c r="N951" s="194" t="s">
        <v>41</v>
      </c>
      <c r="O951" s="83"/>
      <c r="P951" s="195">
        <f>O951*H951</f>
        <v>0</v>
      </c>
      <c r="Q951" s="195">
        <v>0</v>
      </c>
      <c r="R951" s="195">
        <f>Q951*H951</f>
        <v>0</v>
      </c>
      <c r="S951" s="195">
        <v>0</v>
      </c>
      <c r="T951" s="196">
        <f>S951*H951</f>
        <v>0</v>
      </c>
      <c r="U951" s="37"/>
      <c r="V951" s="37"/>
      <c r="W951" s="37"/>
      <c r="X951" s="37"/>
      <c r="Y951" s="37"/>
      <c r="Z951" s="37"/>
      <c r="AA951" s="37"/>
      <c r="AB951" s="37"/>
      <c r="AC951" s="37"/>
      <c r="AD951" s="37"/>
      <c r="AE951" s="37"/>
      <c r="AR951" s="197" t="s">
        <v>127</v>
      </c>
      <c r="AT951" s="197" t="s">
        <v>123</v>
      </c>
      <c r="AU951" s="197" t="s">
        <v>70</v>
      </c>
      <c r="AY951" s="16" t="s">
        <v>128</v>
      </c>
      <c r="BE951" s="198">
        <f>IF(N951="základní",J951,0)</f>
        <v>0</v>
      </c>
      <c r="BF951" s="198">
        <f>IF(N951="snížená",J951,0)</f>
        <v>0</v>
      </c>
      <c r="BG951" s="198">
        <f>IF(N951="zákl. přenesená",J951,0)</f>
        <v>0</v>
      </c>
      <c r="BH951" s="198">
        <f>IF(N951="sníž. přenesená",J951,0)</f>
        <v>0</v>
      </c>
      <c r="BI951" s="198">
        <f>IF(N951="nulová",J951,0)</f>
        <v>0</v>
      </c>
      <c r="BJ951" s="16" t="s">
        <v>14</v>
      </c>
      <c r="BK951" s="198">
        <f>ROUND(I951*H951,2)</f>
        <v>0</v>
      </c>
      <c r="BL951" s="16" t="s">
        <v>127</v>
      </c>
      <c r="BM951" s="197" t="s">
        <v>2440</v>
      </c>
    </row>
    <row r="952" s="2" customFormat="1" ht="49.05" customHeight="1">
      <c r="A952" s="37"/>
      <c r="B952" s="38"/>
      <c r="C952" s="185" t="s">
        <v>2441</v>
      </c>
      <c r="D952" s="185" t="s">
        <v>123</v>
      </c>
      <c r="E952" s="186" t="s">
        <v>2442</v>
      </c>
      <c r="F952" s="187" t="s">
        <v>2443</v>
      </c>
      <c r="G952" s="188" t="s">
        <v>426</v>
      </c>
      <c r="H952" s="189">
        <v>20</v>
      </c>
      <c r="I952" s="190"/>
      <c r="J952" s="191">
        <f>ROUND(I952*H952,2)</f>
        <v>0</v>
      </c>
      <c r="K952" s="192"/>
      <c r="L952" s="43"/>
      <c r="M952" s="193" t="s">
        <v>19</v>
      </c>
      <c r="N952" s="194" t="s">
        <v>41</v>
      </c>
      <c r="O952" s="83"/>
      <c r="P952" s="195">
        <f>O952*H952</f>
        <v>0</v>
      </c>
      <c r="Q952" s="195">
        <v>0</v>
      </c>
      <c r="R952" s="195">
        <f>Q952*H952</f>
        <v>0</v>
      </c>
      <c r="S952" s="195">
        <v>0</v>
      </c>
      <c r="T952" s="196">
        <f>S952*H952</f>
        <v>0</v>
      </c>
      <c r="U952" s="37"/>
      <c r="V952" s="37"/>
      <c r="W952" s="37"/>
      <c r="X952" s="37"/>
      <c r="Y952" s="37"/>
      <c r="Z952" s="37"/>
      <c r="AA952" s="37"/>
      <c r="AB952" s="37"/>
      <c r="AC952" s="37"/>
      <c r="AD952" s="37"/>
      <c r="AE952" s="37"/>
      <c r="AR952" s="197" t="s">
        <v>127</v>
      </c>
      <c r="AT952" s="197" t="s">
        <v>123</v>
      </c>
      <c r="AU952" s="197" t="s">
        <v>70</v>
      </c>
      <c r="AY952" s="16" t="s">
        <v>128</v>
      </c>
      <c r="BE952" s="198">
        <f>IF(N952="základní",J952,0)</f>
        <v>0</v>
      </c>
      <c r="BF952" s="198">
        <f>IF(N952="snížená",J952,0)</f>
        <v>0</v>
      </c>
      <c r="BG952" s="198">
        <f>IF(N952="zákl. přenesená",J952,0)</f>
        <v>0</v>
      </c>
      <c r="BH952" s="198">
        <f>IF(N952="sníž. přenesená",J952,0)</f>
        <v>0</v>
      </c>
      <c r="BI952" s="198">
        <f>IF(N952="nulová",J952,0)</f>
        <v>0</v>
      </c>
      <c r="BJ952" s="16" t="s">
        <v>14</v>
      </c>
      <c r="BK952" s="198">
        <f>ROUND(I952*H952,2)</f>
        <v>0</v>
      </c>
      <c r="BL952" s="16" t="s">
        <v>127</v>
      </c>
      <c r="BM952" s="197" t="s">
        <v>2444</v>
      </c>
    </row>
    <row r="953" s="2" customFormat="1" ht="49.05" customHeight="1">
      <c r="A953" s="37"/>
      <c r="B953" s="38"/>
      <c r="C953" s="185" t="s">
        <v>2445</v>
      </c>
      <c r="D953" s="185" t="s">
        <v>123</v>
      </c>
      <c r="E953" s="186" t="s">
        <v>2446</v>
      </c>
      <c r="F953" s="187" t="s">
        <v>2447</v>
      </c>
      <c r="G953" s="188" t="s">
        <v>426</v>
      </c>
      <c r="H953" s="189">
        <v>20</v>
      </c>
      <c r="I953" s="190"/>
      <c r="J953" s="191">
        <f>ROUND(I953*H953,2)</f>
        <v>0</v>
      </c>
      <c r="K953" s="192"/>
      <c r="L953" s="43"/>
      <c r="M953" s="193" t="s">
        <v>19</v>
      </c>
      <c r="N953" s="194" t="s">
        <v>41</v>
      </c>
      <c r="O953" s="83"/>
      <c r="P953" s="195">
        <f>O953*H953</f>
        <v>0</v>
      </c>
      <c r="Q953" s="195">
        <v>0</v>
      </c>
      <c r="R953" s="195">
        <f>Q953*H953</f>
        <v>0</v>
      </c>
      <c r="S953" s="195">
        <v>0</v>
      </c>
      <c r="T953" s="196">
        <f>S953*H953</f>
        <v>0</v>
      </c>
      <c r="U953" s="37"/>
      <c r="V953" s="37"/>
      <c r="W953" s="37"/>
      <c r="X953" s="37"/>
      <c r="Y953" s="37"/>
      <c r="Z953" s="37"/>
      <c r="AA953" s="37"/>
      <c r="AB953" s="37"/>
      <c r="AC953" s="37"/>
      <c r="AD953" s="37"/>
      <c r="AE953" s="37"/>
      <c r="AR953" s="197" t="s">
        <v>127</v>
      </c>
      <c r="AT953" s="197" t="s">
        <v>123</v>
      </c>
      <c r="AU953" s="197" t="s">
        <v>70</v>
      </c>
      <c r="AY953" s="16" t="s">
        <v>128</v>
      </c>
      <c r="BE953" s="198">
        <f>IF(N953="základní",J953,0)</f>
        <v>0</v>
      </c>
      <c r="BF953" s="198">
        <f>IF(N953="snížená",J953,0)</f>
        <v>0</v>
      </c>
      <c r="BG953" s="198">
        <f>IF(N953="zákl. přenesená",J953,0)</f>
        <v>0</v>
      </c>
      <c r="BH953" s="198">
        <f>IF(N953="sníž. přenesená",J953,0)</f>
        <v>0</v>
      </c>
      <c r="BI953" s="198">
        <f>IF(N953="nulová",J953,0)</f>
        <v>0</v>
      </c>
      <c r="BJ953" s="16" t="s">
        <v>14</v>
      </c>
      <c r="BK953" s="198">
        <f>ROUND(I953*H953,2)</f>
        <v>0</v>
      </c>
      <c r="BL953" s="16" t="s">
        <v>127</v>
      </c>
      <c r="BM953" s="197" t="s">
        <v>2448</v>
      </c>
    </row>
    <row r="954" s="2" customFormat="1" ht="37.8" customHeight="1">
      <c r="A954" s="37"/>
      <c r="B954" s="38"/>
      <c r="C954" s="185" t="s">
        <v>2449</v>
      </c>
      <c r="D954" s="185" t="s">
        <v>123</v>
      </c>
      <c r="E954" s="186" t="s">
        <v>2450</v>
      </c>
      <c r="F954" s="187" t="s">
        <v>2451</v>
      </c>
      <c r="G954" s="188" t="s">
        <v>426</v>
      </c>
      <c r="H954" s="189">
        <v>100</v>
      </c>
      <c r="I954" s="190"/>
      <c r="J954" s="191">
        <f>ROUND(I954*H954,2)</f>
        <v>0</v>
      </c>
      <c r="K954" s="192"/>
      <c r="L954" s="43"/>
      <c r="M954" s="193" t="s">
        <v>19</v>
      </c>
      <c r="N954" s="194" t="s">
        <v>41</v>
      </c>
      <c r="O954" s="83"/>
      <c r="P954" s="195">
        <f>O954*H954</f>
        <v>0</v>
      </c>
      <c r="Q954" s="195">
        <v>0</v>
      </c>
      <c r="R954" s="195">
        <f>Q954*H954</f>
        <v>0</v>
      </c>
      <c r="S954" s="195">
        <v>0</v>
      </c>
      <c r="T954" s="196">
        <f>S954*H954</f>
        <v>0</v>
      </c>
      <c r="U954" s="37"/>
      <c r="V954" s="37"/>
      <c r="W954" s="37"/>
      <c r="X954" s="37"/>
      <c r="Y954" s="37"/>
      <c r="Z954" s="37"/>
      <c r="AA954" s="37"/>
      <c r="AB954" s="37"/>
      <c r="AC954" s="37"/>
      <c r="AD954" s="37"/>
      <c r="AE954" s="37"/>
      <c r="AR954" s="197" t="s">
        <v>127</v>
      </c>
      <c r="AT954" s="197" t="s">
        <v>123</v>
      </c>
      <c r="AU954" s="197" t="s">
        <v>70</v>
      </c>
      <c r="AY954" s="16" t="s">
        <v>128</v>
      </c>
      <c r="BE954" s="198">
        <f>IF(N954="základní",J954,0)</f>
        <v>0</v>
      </c>
      <c r="BF954" s="198">
        <f>IF(N954="snížená",J954,0)</f>
        <v>0</v>
      </c>
      <c r="BG954" s="198">
        <f>IF(N954="zákl. přenesená",J954,0)</f>
        <v>0</v>
      </c>
      <c r="BH954" s="198">
        <f>IF(N954="sníž. přenesená",J954,0)</f>
        <v>0</v>
      </c>
      <c r="BI954" s="198">
        <f>IF(N954="nulová",J954,0)</f>
        <v>0</v>
      </c>
      <c r="BJ954" s="16" t="s">
        <v>14</v>
      </c>
      <c r="BK954" s="198">
        <f>ROUND(I954*H954,2)</f>
        <v>0</v>
      </c>
      <c r="BL954" s="16" t="s">
        <v>127</v>
      </c>
      <c r="BM954" s="197" t="s">
        <v>2452</v>
      </c>
    </row>
    <row r="955" s="2" customFormat="1" ht="37.8" customHeight="1">
      <c r="A955" s="37"/>
      <c r="B955" s="38"/>
      <c r="C955" s="185" t="s">
        <v>2453</v>
      </c>
      <c r="D955" s="185" t="s">
        <v>123</v>
      </c>
      <c r="E955" s="186" t="s">
        <v>2454</v>
      </c>
      <c r="F955" s="187" t="s">
        <v>2455</v>
      </c>
      <c r="G955" s="188" t="s">
        <v>132</v>
      </c>
      <c r="H955" s="189">
        <v>4</v>
      </c>
      <c r="I955" s="190"/>
      <c r="J955" s="191">
        <f>ROUND(I955*H955,2)</f>
        <v>0</v>
      </c>
      <c r="K955" s="192"/>
      <c r="L955" s="43"/>
      <c r="M955" s="193" t="s">
        <v>19</v>
      </c>
      <c r="N955" s="194" t="s">
        <v>41</v>
      </c>
      <c r="O955" s="83"/>
      <c r="P955" s="195">
        <f>O955*H955</f>
        <v>0</v>
      </c>
      <c r="Q955" s="195">
        <v>0</v>
      </c>
      <c r="R955" s="195">
        <f>Q955*H955</f>
        <v>0</v>
      </c>
      <c r="S955" s="195">
        <v>0</v>
      </c>
      <c r="T955" s="196">
        <f>S955*H955</f>
        <v>0</v>
      </c>
      <c r="U955" s="37"/>
      <c r="V955" s="37"/>
      <c r="W955" s="37"/>
      <c r="X955" s="37"/>
      <c r="Y955" s="37"/>
      <c r="Z955" s="37"/>
      <c r="AA955" s="37"/>
      <c r="AB955" s="37"/>
      <c r="AC955" s="37"/>
      <c r="AD955" s="37"/>
      <c r="AE955" s="37"/>
      <c r="AR955" s="197" t="s">
        <v>127</v>
      </c>
      <c r="AT955" s="197" t="s">
        <v>123</v>
      </c>
      <c r="AU955" s="197" t="s">
        <v>70</v>
      </c>
      <c r="AY955" s="16" t="s">
        <v>128</v>
      </c>
      <c r="BE955" s="198">
        <f>IF(N955="základní",J955,0)</f>
        <v>0</v>
      </c>
      <c r="BF955" s="198">
        <f>IF(N955="snížená",J955,0)</f>
        <v>0</v>
      </c>
      <c r="BG955" s="198">
        <f>IF(N955="zákl. přenesená",J955,0)</f>
        <v>0</v>
      </c>
      <c r="BH955" s="198">
        <f>IF(N955="sníž. přenesená",J955,0)</f>
        <v>0</v>
      </c>
      <c r="BI955" s="198">
        <f>IF(N955="nulová",J955,0)</f>
        <v>0</v>
      </c>
      <c r="BJ955" s="16" t="s">
        <v>14</v>
      </c>
      <c r="BK955" s="198">
        <f>ROUND(I955*H955,2)</f>
        <v>0</v>
      </c>
      <c r="BL955" s="16" t="s">
        <v>127</v>
      </c>
      <c r="BM955" s="197" t="s">
        <v>2456</v>
      </c>
    </row>
    <row r="956" s="2" customFormat="1" ht="37.8" customHeight="1">
      <c r="A956" s="37"/>
      <c r="B956" s="38"/>
      <c r="C956" s="185" t="s">
        <v>2457</v>
      </c>
      <c r="D956" s="185" t="s">
        <v>123</v>
      </c>
      <c r="E956" s="186" t="s">
        <v>2458</v>
      </c>
      <c r="F956" s="187" t="s">
        <v>2459</v>
      </c>
      <c r="G956" s="188" t="s">
        <v>426</v>
      </c>
      <c r="H956" s="189">
        <v>100</v>
      </c>
      <c r="I956" s="190"/>
      <c r="J956" s="191">
        <f>ROUND(I956*H956,2)</f>
        <v>0</v>
      </c>
      <c r="K956" s="192"/>
      <c r="L956" s="43"/>
      <c r="M956" s="193" t="s">
        <v>19</v>
      </c>
      <c r="N956" s="194" t="s">
        <v>41</v>
      </c>
      <c r="O956" s="83"/>
      <c r="P956" s="195">
        <f>O956*H956</f>
        <v>0</v>
      </c>
      <c r="Q956" s="195">
        <v>0</v>
      </c>
      <c r="R956" s="195">
        <f>Q956*H956</f>
        <v>0</v>
      </c>
      <c r="S956" s="195">
        <v>0</v>
      </c>
      <c r="T956" s="196">
        <f>S956*H956</f>
        <v>0</v>
      </c>
      <c r="U956" s="37"/>
      <c r="V956" s="37"/>
      <c r="W956" s="37"/>
      <c r="X956" s="37"/>
      <c r="Y956" s="37"/>
      <c r="Z956" s="37"/>
      <c r="AA956" s="37"/>
      <c r="AB956" s="37"/>
      <c r="AC956" s="37"/>
      <c r="AD956" s="37"/>
      <c r="AE956" s="37"/>
      <c r="AR956" s="197" t="s">
        <v>127</v>
      </c>
      <c r="AT956" s="197" t="s">
        <v>123</v>
      </c>
      <c r="AU956" s="197" t="s">
        <v>70</v>
      </c>
      <c r="AY956" s="16" t="s">
        <v>128</v>
      </c>
      <c r="BE956" s="198">
        <f>IF(N956="základní",J956,0)</f>
        <v>0</v>
      </c>
      <c r="BF956" s="198">
        <f>IF(N956="snížená",J956,0)</f>
        <v>0</v>
      </c>
      <c r="BG956" s="198">
        <f>IF(N956="zákl. přenesená",J956,0)</f>
        <v>0</v>
      </c>
      <c r="BH956" s="198">
        <f>IF(N956="sníž. přenesená",J956,0)</f>
        <v>0</v>
      </c>
      <c r="BI956" s="198">
        <f>IF(N956="nulová",J956,0)</f>
        <v>0</v>
      </c>
      <c r="BJ956" s="16" t="s">
        <v>14</v>
      </c>
      <c r="BK956" s="198">
        <f>ROUND(I956*H956,2)</f>
        <v>0</v>
      </c>
      <c r="BL956" s="16" t="s">
        <v>127</v>
      </c>
      <c r="BM956" s="197" t="s">
        <v>2460</v>
      </c>
    </row>
    <row r="957" s="2" customFormat="1" ht="37.8" customHeight="1">
      <c r="A957" s="37"/>
      <c r="B957" s="38"/>
      <c r="C957" s="185" t="s">
        <v>2461</v>
      </c>
      <c r="D957" s="185" t="s">
        <v>123</v>
      </c>
      <c r="E957" s="186" t="s">
        <v>2462</v>
      </c>
      <c r="F957" s="187" t="s">
        <v>2463</v>
      </c>
      <c r="G957" s="188" t="s">
        <v>132</v>
      </c>
      <c r="H957" s="189">
        <v>4</v>
      </c>
      <c r="I957" s="190"/>
      <c r="J957" s="191">
        <f>ROUND(I957*H957,2)</f>
        <v>0</v>
      </c>
      <c r="K957" s="192"/>
      <c r="L957" s="43"/>
      <c r="M957" s="193" t="s">
        <v>19</v>
      </c>
      <c r="N957" s="194" t="s">
        <v>41</v>
      </c>
      <c r="O957" s="83"/>
      <c r="P957" s="195">
        <f>O957*H957</f>
        <v>0</v>
      </c>
      <c r="Q957" s="195">
        <v>0</v>
      </c>
      <c r="R957" s="195">
        <f>Q957*H957</f>
        <v>0</v>
      </c>
      <c r="S957" s="195">
        <v>0</v>
      </c>
      <c r="T957" s="196">
        <f>S957*H957</f>
        <v>0</v>
      </c>
      <c r="U957" s="37"/>
      <c r="V957" s="37"/>
      <c r="W957" s="37"/>
      <c r="X957" s="37"/>
      <c r="Y957" s="37"/>
      <c r="Z957" s="37"/>
      <c r="AA957" s="37"/>
      <c r="AB957" s="37"/>
      <c r="AC957" s="37"/>
      <c r="AD957" s="37"/>
      <c r="AE957" s="37"/>
      <c r="AR957" s="197" t="s">
        <v>127</v>
      </c>
      <c r="AT957" s="197" t="s">
        <v>123</v>
      </c>
      <c r="AU957" s="197" t="s">
        <v>70</v>
      </c>
      <c r="AY957" s="16" t="s">
        <v>128</v>
      </c>
      <c r="BE957" s="198">
        <f>IF(N957="základní",J957,0)</f>
        <v>0</v>
      </c>
      <c r="BF957" s="198">
        <f>IF(N957="snížená",J957,0)</f>
        <v>0</v>
      </c>
      <c r="BG957" s="198">
        <f>IF(N957="zákl. přenesená",J957,0)</f>
        <v>0</v>
      </c>
      <c r="BH957" s="198">
        <f>IF(N957="sníž. přenesená",J957,0)</f>
        <v>0</v>
      </c>
      <c r="BI957" s="198">
        <f>IF(N957="nulová",J957,0)</f>
        <v>0</v>
      </c>
      <c r="BJ957" s="16" t="s">
        <v>14</v>
      </c>
      <c r="BK957" s="198">
        <f>ROUND(I957*H957,2)</f>
        <v>0</v>
      </c>
      <c r="BL957" s="16" t="s">
        <v>127</v>
      </c>
      <c r="BM957" s="197" t="s">
        <v>2464</v>
      </c>
    </row>
    <row r="958" s="2" customFormat="1" ht="44.25" customHeight="1">
      <c r="A958" s="37"/>
      <c r="B958" s="38"/>
      <c r="C958" s="185" t="s">
        <v>2465</v>
      </c>
      <c r="D958" s="185" t="s">
        <v>123</v>
      </c>
      <c r="E958" s="186" t="s">
        <v>2466</v>
      </c>
      <c r="F958" s="187" t="s">
        <v>2467</v>
      </c>
      <c r="G958" s="188" t="s">
        <v>183</v>
      </c>
      <c r="H958" s="189">
        <v>6</v>
      </c>
      <c r="I958" s="190"/>
      <c r="J958" s="191">
        <f>ROUND(I958*H958,2)</f>
        <v>0</v>
      </c>
      <c r="K958" s="192"/>
      <c r="L958" s="43"/>
      <c r="M958" s="193" t="s">
        <v>19</v>
      </c>
      <c r="N958" s="194" t="s">
        <v>41</v>
      </c>
      <c r="O958" s="83"/>
      <c r="P958" s="195">
        <f>O958*H958</f>
        <v>0</v>
      </c>
      <c r="Q958" s="195">
        <v>0</v>
      </c>
      <c r="R958" s="195">
        <f>Q958*H958</f>
        <v>0</v>
      </c>
      <c r="S958" s="195">
        <v>0</v>
      </c>
      <c r="T958" s="196">
        <f>S958*H958</f>
        <v>0</v>
      </c>
      <c r="U958" s="37"/>
      <c r="V958" s="37"/>
      <c r="W958" s="37"/>
      <c r="X958" s="37"/>
      <c r="Y958" s="37"/>
      <c r="Z958" s="37"/>
      <c r="AA958" s="37"/>
      <c r="AB958" s="37"/>
      <c r="AC958" s="37"/>
      <c r="AD958" s="37"/>
      <c r="AE958" s="37"/>
      <c r="AR958" s="197" t="s">
        <v>127</v>
      </c>
      <c r="AT958" s="197" t="s">
        <v>123</v>
      </c>
      <c r="AU958" s="197" t="s">
        <v>70</v>
      </c>
      <c r="AY958" s="16" t="s">
        <v>128</v>
      </c>
      <c r="BE958" s="198">
        <f>IF(N958="základní",J958,0)</f>
        <v>0</v>
      </c>
      <c r="BF958" s="198">
        <f>IF(N958="snížená",J958,0)</f>
        <v>0</v>
      </c>
      <c r="BG958" s="198">
        <f>IF(N958="zákl. přenesená",J958,0)</f>
        <v>0</v>
      </c>
      <c r="BH958" s="198">
        <f>IF(N958="sníž. přenesená",J958,0)</f>
        <v>0</v>
      </c>
      <c r="BI958" s="198">
        <f>IF(N958="nulová",J958,0)</f>
        <v>0</v>
      </c>
      <c r="BJ958" s="16" t="s">
        <v>14</v>
      </c>
      <c r="BK958" s="198">
        <f>ROUND(I958*H958,2)</f>
        <v>0</v>
      </c>
      <c r="BL958" s="16" t="s">
        <v>127</v>
      </c>
      <c r="BM958" s="197" t="s">
        <v>2468</v>
      </c>
    </row>
    <row r="959" s="2" customFormat="1" ht="44.25" customHeight="1">
      <c r="A959" s="37"/>
      <c r="B959" s="38"/>
      <c r="C959" s="185" t="s">
        <v>2469</v>
      </c>
      <c r="D959" s="185" t="s">
        <v>123</v>
      </c>
      <c r="E959" s="186" t="s">
        <v>2470</v>
      </c>
      <c r="F959" s="187" t="s">
        <v>2471</v>
      </c>
      <c r="G959" s="188" t="s">
        <v>170</v>
      </c>
      <c r="H959" s="189">
        <v>6</v>
      </c>
      <c r="I959" s="190"/>
      <c r="J959" s="191">
        <f>ROUND(I959*H959,2)</f>
        <v>0</v>
      </c>
      <c r="K959" s="192"/>
      <c r="L959" s="43"/>
      <c r="M959" s="193" t="s">
        <v>19</v>
      </c>
      <c r="N959" s="194" t="s">
        <v>41</v>
      </c>
      <c r="O959" s="83"/>
      <c r="P959" s="195">
        <f>O959*H959</f>
        <v>0</v>
      </c>
      <c r="Q959" s="195">
        <v>0</v>
      </c>
      <c r="R959" s="195">
        <f>Q959*H959</f>
        <v>0</v>
      </c>
      <c r="S959" s="195">
        <v>0</v>
      </c>
      <c r="T959" s="196">
        <f>S959*H959</f>
        <v>0</v>
      </c>
      <c r="U959" s="37"/>
      <c r="V959" s="37"/>
      <c r="W959" s="37"/>
      <c r="X959" s="37"/>
      <c r="Y959" s="37"/>
      <c r="Z959" s="37"/>
      <c r="AA959" s="37"/>
      <c r="AB959" s="37"/>
      <c r="AC959" s="37"/>
      <c r="AD959" s="37"/>
      <c r="AE959" s="37"/>
      <c r="AR959" s="197" t="s">
        <v>127</v>
      </c>
      <c r="AT959" s="197" t="s">
        <v>123</v>
      </c>
      <c r="AU959" s="197" t="s">
        <v>70</v>
      </c>
      <c r="AY959" s="16" t="s">
        <v>128</v>
      </c>
      <c r="BE959" s="198">
        <f>IF(N959="základní",J959,0)</f>
        <v>0</v>
      </c>
      <c r="BF959" s="198">
        <f>IF(N959="snížená",J959,0)</f>
        <v>0</v>
      </c>
      <c r="BG959" s="198">
        <f>IF(N959="zákl. přenesená",J959,0)</f>
        <v>0</v>
      </c>
      <c r="BH959" s="198">
        <f>IF(N959="sníž. přenesená",J959,0)</f>
        <v>0</v>
      </c>
      <c r="BI959" s="198">
        <f>IF(N959="nulová",J959,0)</f>
        <v>0</v>
      </c>
      <c r="BJ959" s="16" t="s">
        <v>14</v>
      </c>
      <c r="BK959" s="198">
        <f>ROUND(I959*H959,2)</f>
        <v>0</v>
      </c>
      <c r="BL959" s="16" t="s">
        <v>127</v>
      </c>
      <c r="BM959" s="197" t="s">
        <v>2472</v>
      </c>
    </row>
    <row r="960" s="2" customFormat="1" ht="44.25" customHeight="1">
      <c r="A960" s="37"/>
      <c r="B960" s="38"/>
      <c r="C960" s="185" t="s">
        <v>2473</v>
      </c>
      <c r="D960" s="185" t="s">
        <v>123</v>
      </c>
      <c r="E960" s="186" t="s">
        <v>2474</v>
      </c>
      <c r="F960" s="187" t="s">
        <v>2475</v>
      </c>
      <c r="G960" s="188" t="s">
        <v>183</v>
      </c>
      <c r="H960" s="189">
        <v>6</v>
      </c>
      <c r="I960" s="190"/>
      <c r="J960" s="191">
        <f>ROUND(I960*H960,2)</f>
        <v>0</v>
      </c>
      <c r="K960" s="192"/>
      <c r="L960" s="43"/>
      <c r="M960" s="193" t="s">
        <v>19</v>
      </c>
      <c r="N960" s="194" t="s">
        <v>41</v>
      </c>
      <c r="O960" s="83"/>
      <c r="P960" s="195">
        <f>O960*H960</f>
        <v>0</v>
      </c>
      <c r="Q960" s="195">
        <v>0</v>
      </c>
      <c r="R960" s="195">
        <f>Q960*H960</f>
        <v>0</v>
      </c>
      <c r="S960" s="195">
        <v>0</v>
      </c>
      <c r="T960" s="196">
        <f>S960*H960</f>
        <v>0</v>
      </c>
      <c r="U960" s="37"/>
      <c r="V960" s="37"/>
      <c r="W960" s="37"/>
      <c r="X960" s="37"/>
      <c r="Y960" s="37"/>
      <c r="Z960" s="37"/>
      <c r="AA960" s="37"/>
      <c r="AB960" s="37"/>
      <c r="AC960" s="37"/>
      <c r="AD960" s="37"/>
      <c r="AE960" s="37"/>
      <c r="AR960" s="197" t="s">
        <v>127</v>
      </c>
      <c r="AT960" s="197" t="s">
        <v>123</v>
      </c>
      <c r="AU960" s="197" t="s">
        <v>70</v>
      </c>
      <c r="AY960" s="16" t="s">
        <v>128</v>
      </c>
      <c r="BE960" s="198">
        <f>IF(N960="základní",J960,0)</f>
        <v>0</v>
      </c>
      <c r="BF960" s="198">
        <f>IF(N960="snížená",J960,0)</f>
        <v>0</v>
      </c>
      <c r="BG960" s="198">
        <f>IF(N960="zákl. přenesená",J960,0)</f>
        <v>0</v>
      </c>
      <c r="BH960" s="198">
        <f>IF(N960="sníž. přenesená",J960,0)</f>
        <v>0</v>
      </c>
      <c r="BI960" s="198">
        <f>IF(N960="nulová",J960,0)</f>
        <v>0</v>
      </c>
      <c r="BJ960" s="16" t="s">
        <v>14</v>
      </c>
      <c r="BK960" s="198">
        <f>ROUND(I960*H960,2)</f>
        <v>0</v>
      </c>
      <c r="BL960" s="16" t="s">
        <v>127</v>
      </c>
      <c r="BM960" s="197" t="s">
        <v>2476</v>
      </c>
    </row>
    <row r="961" s="2" customFormat="1">
      <c r="A961" s="37"/>
      <c r="B961" s="38"/>
      <c r="C961" s="39"/>
      <c r="D961" s="199" t="s">
        <v>157</v>
      </c>
      <c r="E961" s="39"/>
      <c r="F961" s="200" t="s">
        <v>2477</v>
      </c>
      <c r="G961" s="39"/>
      <c r="H961" s="39"/>
      <c r="I961" s="201"/>
      <c r="J961" s="39"/>
      <c r="K961" s="39"/>
      <c r="L961" s="43"/>
      <c r="M961" s="202"/>
      <c r="N961" s="203"/>
      <c r="O961" s="83"/>
      <c r="P961" s="83"/>
      <c r="Q961" s="83"/>
      <c r="R961" s="83"/>
      <c r="S961" s="83"/>
      <c r="T961" s="84"/>
      <c r="U961" s="37"/>
      <c r="V961" s="37"/>
      <c r="W961" s="37"/>
      <c r="X961" s="37"/>
      <c r="Y961" s="37"/>
      <c r="Z961" s="37"/>
      <c r="AA961" s="37"/>
      <c r="AB961" s="37"/>
      <c r="AC961" s="37"/>
      <c r="AD961" s="37"/>
      <c r="AE961" s="37"/>
      <c r="AT961" s="16" t="s">
        <v>157</v>
      </c>
      <c r="AU961" s="16" t="s">
        <v>70</v>
      </c>
    </row>
    <row r="962" s="2" customFormat="1" ht="44.25" customHeight="1">
      <c r="A962" s="37"/>
      <c r="B962" s="38"/>
      <c r="C962" s="185" t="s">
        <v>2478</v>
      </c>
      <c r="D962" s="185" t="s">
        <v>123</v>
      </c>
      <c r="E962" s="186" t="s">
        <v>2479</v>
      </c>
      <c r="F962" s="187" t="s">
        <v>2480</v>
      </c>
      <c r="G962" s="188" t="s">
        <v>183</v>
      </c>
      <c r="H962" s="189">
        <v>6</v>
      </c>
      <c r="I962" s="190"/>
      <c r="J962" s="191">
        <f>ROUND(I962*H962,2)</f>
        <v>0</v>
      </c>
      <c r="K962" s="192"/>
      <c r="L962" s="43"/>
      <c r="M962" s="193" t="s">
        <v>19</v>
      </c>
      <c r="N962" s="194" t="s">
        <v>41</v>
      </c>
      <c r="O962" s="83"/>
      <c r="P962" s="195">
        <f>O962*H962</f>
        <v>0</v>
      </c>
      <c r="Q962" s="195">
        <v>0</v>
      </c>
      <c r="R962" s="195">
        <f>Q962*H962</f>
        <v>0</v>
      </c>
      <c r="S962" s="195">
        <v>0</v>
      </c>
      <c r="T962" s="196">
        <f>S962*H962</f>
        <v>0</v>
      </c>
      <c r="U962" s="37"/>
      <c r="V962" s="37"/>
      <c r="W962" s="37"/>
      <c r="X962" s="37"/>
      <c r="Y962" s="37"/>
      <c r="Z962" s="37"/>
      <c r="AA962" s="37"/>
      <c r="AB962" s="37"/>
      <c r="AC962" s="37"/>
      <c r="AD962" s="37"/>
      <c r="AE962" s="37"/>
      <c r="AR962" s="197" t="s">
        <v>127</v>
      </c>
      <c r="AT962" s="197" t="s">
        <v>123</v>
      </c>
      <c r="AU962" s="197" t="s">
        <v>70</v>
      </c>
      <c r="AY962" s="16" t="s">
        <v>128</v>
      </c>
      <c r="BE962" s="198">
        <f>IF(N962="základní",J962,0)</f>
        <v>0</v>
      </c>
      <c r="BF962" s="198">
        <f>IF(N962="snížená",J962,0)</f>
        <v>0</v>
      </c>
      <c r="BG962" s="198">
        <f>IF(N962="zákl. přenesená",J962,0)</f>
        <v>0</v>
      </c>
      <c r="BH962" s="198">
        <f>IF(N962="sníž. přenesená",J962,0)</f>
        <v>0</v>
      </c>
      <c r="BI962" s="198">
        <f>IF(N962="nulová",J962,0)</f>
        <v>0</v>
      </c>
      <c r="BJ962" s="16" t="s">
        <v>14</v>
      </c>
      <c r="BK962" s="198">
        <f>ROUND(I962*H962,2)</f>
        <v>0</v>
      </c>
      <c r="BL962" s="16" t="s">
        <v>127</v>
      </c>
      <c r="BM962" s="197" t="s">
        <v>2481</v>
      </c>
    </row>
    <row r="963" s="2" customFormat="1">
      <c r="A963" s="37"/>
      <c r="B963" s="38"/>
      <c r="C963" s="39"/>
      <c r="D963" s="199" t="s">
        <v>157</v>
      </c>
      <c r="E963" s="39"/>
      <c r="F963" s="200" t="s">
        <v>2477</v>
      </c>
      <c r="G963" s="39"/>
      <c r="H963" s="39"/>
      <c r="I963" s="201"/>
      <c r="J963" s="39"/>
      <c r="K963" s="39"/>
      <c r="L963" s="43"/>
      <c r="M963" s="202"/>
      <c r="N963" s="203"/>
      <c r="O963" s="83"/>
      <c r="P963" s="83"/>
      <c r="Q963" s="83"/>
      <c r="R963" s="83"/>
      <c r="S963" s="83"/>
      <c r="T963" s="84"/>
      <c r="U963" s="37"/>
      <c r="V963" s="37"/>
      <c r="W963" s="37"/>
      <c r="X963" s="37"/>
      <c r="Y963" s="37"/>
      <c r="Z963" s="37"/>
      <c r="AA963" s="37"/>
      <c r="AB963" s="37"/>
      <c r="AC963" s="37"/>
      <c r="AD963" s="37"/>
      <c r="AE963" s="37"/>
      <c r="AT963" s="16" t="s">
        <v>157</v>
      </c>
      <c r="AU963" s="16" t="s">
        <v>70</v>
      </c>
    </row>
    <row r="964" s="2" customFormat="1" ht="37.8" customHeight="1">
      <c r="A964" s="37"/>
      <c r="B964" s="38"/>
      <c r="C964" s="185" t="s">
        <v>2482</v>
      </c>
      <c r="D964" s="185" t="s">
        <v>123</v>
      </c>
      <c r="E964" s="186" t="s">
        <v>2483</v>
      </c>
      <c r="F964" s="187" t="s">
        <v>2484</v>
      </c>
      <c r="G964" s="188" t="s">
        <v>183</v>
      </c>
      <c r="H964" s="189">
        <v>100</v>
      </c>
      <c r="I964" s="190"/>
      <c r="J964" s="191">
        <f>ROUND(I964*H964,2)</f>
        <v>0</v>
      </c>
      <c r="K964" s="192"/>
      <c r="L964" s="43"/>
      <c r="M964" s="193" t="s">
        <v>19</v>
      </c>
      <c r="N964" s="194" t="s">
        <v>41</v>
      </c>
      <c r="O964" s="83"/>
      <c r="P964" s="195">
        <f>O964*H964</f>
        <v>0</v>
      </c>
      <c r="Q964" s="195">
        <v>0</v>
      </c>
      <c r="R964" s="195">
        <f>Q964*H964</f>
        <v>0</v>
      </c>
      <c r="S964" s="195">
        <v>0</v>
      </c>
      <c r="T964" s="196">
        <f>S964*H964</f>
        <v>0</v>
      </c>
      <c r="U964" s="37"/>
      <c r="V964" s="37"/>
      <c r="W964" s="37"/>
      <c r="X964" s="37"/>
      <c r="Y964" s="37"/>
      <c r="Z964" s="37"/>
      <c r="AA964" s="37"/>
      <c r="AB964" s="37"/>
      <c r="AC964" s="37"/>
      <c r="AD964" s="37"/>
      <c r="AE964" s="37"/>
      <c r="AR964" s="197" t="s">
        <v>127</v>
      </c>
      <c r="AT964" s="197" t="s">
        <v>123</v>
      </c>
      <c r="AU964" s="197" t="s">
        <v>70</v>
      </c>
      <c r="AY964" s="16" t="s">
        <v>128</v>
      </c>
      <c r="BE964" s="198">
        <f>IF(N964="základní",J964,0)</f>
        <v>0</v>
      </c>
      <c r="BF964" s="198">
        <f>IF(N964="snížená",J964,0)</f>
        <v>0</v>
      </c>
      <c r="BG964" s="198">
        <f>IF(N964="zákl. přenesená",J964,0)</f>
        <v>0</v>
      </c>
      <c r="BH964" s="198">
        <f>IF(N964="sníž. přenesená",J964,0)</f>
        <v>0</v>
      </c>
      <c r="BI964" s="198">
        <f>IF(N964="nulová",J964,0)</f>
        <v>0</v>
      </c>
      <c r="BJ964" s="16" t="s">
        <v>14</v>
      </c>
      <c r="BK964" s="198">
        <f>ROUND(I964*H964,2)</f>
        <v>0</v>
      </c>
      <c r="BL964" s="16" t="s">
        <v>127</v>
      </c>
      <c r="BM964" s="197" t="s">
        <v>2485</v>
      </c>
    </row>
    <row r="965" s="2" customFormat="1" ht="37.8" customHeight="1">
      <c r="A965" s="37"/>
      <c r="B965" s="38"/>
      <c r="C965" s="185" t="s">
        <v>2486</v>
      </c>
      <c r="D965" s="185" t="s">
        <v>123</v>
      </c>
      <c r="E965" s="186" t="s">
        <v>2487</v>
      </c>
      <c r="F965" s="187" t="s">
        <v>2488</v>
      </c>
      <c r="G965" s="188" t="s">
        <v>426</v>
      </c>
      <c r="H965" s="189">
        <v>300</v>
      </c>
      <c r="I965" s="190"/>
      <c r="J965" s="191">
        <f>ROUND(I965*H965,2)</f>
        <v>0</v>
      </c>
      <c r="K965" s="192"/>
      <c r="L965" s="43"/>
      <c r="M965" s="193" t="s">
        <v>19</v>
      </c>
      <c r="N965" s="194" t="s">
        <v>41</v>
      </c>
      <c r="O965" s="83"/>
      <c r="P965" s="195">
        <f>O965*H965</f>
        <v>0</v>
      </c>
      <c r="Q965" s="195">
        <v>0</v>
      </c>
      <c r="R965" s="195">
        <f>Q965*H965</f>
        <v>0</v>
      </c>
      <c r="S965" s="195">
        <v>0</v>
      </c>
      <c r="T965" s="196">
        <f>S965*H965</f>
        <v>0</v>
      </c>
      <c r="U965" s="37"/>
      <c r="V965" s="37"/>
      <c r="W965" s="37"/>
      <c r="X965" s="37"/>
      <c r="Y965" s="37"/>
      <c r="Z965" s="37"/>
      <c r="AA965" s="37"/>
      <c r="AB965" s="37"/>
      <c r="AC965" s="37"/>
      <c r="AD965" s="37"/>
      <c r="AE965" s="37"/>
      <c r="AR965" s="197" t="s">
        <v>127</v>
      </c>
      <c r="AT965" s="197" t="s">
        <v>123</v>
      </c>
      <c r="AU965" s="197" t="s">
        <v>70</v>
      </c>
      <c r="AY965" s="16" t="s">
        <v>128</v>
      </c>
      <c r="BE965" s="198">
        <f>IF(N965="základní",J965,0)</f>
        <v>0</v>
      </c>
      <c r="BF965" s="198">
        <f>IF(N965="snížená",J965,0)</f>
        <v>0</v>
      </c>
      <c r="BG965" s="198">
        <f>IF(N965="zákl. přenesená",J965,0)</f>
        <v>0</v>
      </c>
      <c r="BH965" s="198">
        <f>IF(N965="sníž. přenesená",J965,0)</f>
        <v>0</v>
      </c>
      <c r="BI965" s="198">
        <f>IF(N965="nulová",J965,0)</f>
        <v>0</v>
      </c>
      <c r="BJ965" s="16" t="s">
        <v>14</v>
      </c>
      <c r="BK965" s="198">
        <f>ROUND(I965*H965,2)</f>
        <v>0</v>
      </c>
      <c r="BL965" s="16" t="s">
        <v>127</v>
      </c>
      <c r="BM965" s="197" t="s">
        <v>2489</v>
      </c>
    </row>
    <row r="966" s="2" customFormat="1" ht="37.8" customHeight="1">
      <c r="A966" s="37"/>
      <c r="B966" s="38"/>
      <c r="C966" s="185" t="s">
        <v>2490</v>
      </c>
      <c r="D966" s="185" t="s">
        <v>123</v>
      </c>
      <c r="E966" s="186" t="s">
        <v>2491</v>
      </c>
      <c r="F966" s="187" t="s">
        <v>2492</v>
      </c>
      <c r="G966" s="188" t="s">
        <v>426</v>
      </c>
      <c r="H966" s="189">
        <v>200</v>
      </c>
      <c r="I966" s="190"/>
      <c r="J966" s="191">
        <f>ROUND(I966*H966,2)</f>
        <v>0</v>
      </c>
      <c r="K966" s="192"/>
      <c r="L966" s="43"/>
      <c r="M966" s="193" t="s">
        <v>19</v>
      </c>
      <c r="N966" s="194" t="s">
        <v>41</v>
      </c>
      <c r="O966" s="83"/>
      <c r="P966" s="195">
        <f>O966*H966</f>
        <v>0</v>
      </c>
      <c r="Q966" s="195">
        <v>0</v>
      </c>
      <c r="R966" s="195">
        <f>Q966*H966</f>
        <v>0</v>
      </c>
      <c r="S966" s="195">
        <v>0</v>
      </c>
      <c r="T966" s="196">
        <f>S966*H966</f>
        <v>0</v>
      </c>
      <c r="U966" s="37"/>
      <c r="V966" s="37"/>
      <c r="W966" s="37"/>
      <c r="X966" s="37"/>
      <c r="Y966" s="37"/>
      <c r="Z966" s="37"/>
      <c r="AA966" s="37"/>
      <c r="AB966" s="37"/>
      <c r="AC966" s="37"/>
      <c r="AD966" s="37"/>
      <c r="AE966" s="37"/>
      <c r="AR966" s="197" t="s">
        <v>127</v>
      </c>
      <c r="AT966" s="197" t="s">
        <v>123</v>
      </c>
      <c r="AU966" s="197" t="s">
        <v>70</v>
      </c>
      <c r="AY966" s="16" t="s">
        <v>128</v>
      </c>
      <c r="BE966" s="198">
        <f>IF(N966="základní",J966,0)</f>
        <v>0</v>
      </c>
      <c r="BF966" s="198">
        <f>IF(N966="snížená",J966,0)</f>
        <v>0</v>
      </c>
      <c r="BG966" s="198">
        <f>IF(N966="zákl. přenesená",J966,0)</f>
        <v>0</v>
      </c>
      <c r="BH966" s="198">
        <f>IF(N966="sníž. přenesená",J966,0)</f>
        <v>0</v>
      </c>
      <c r="BI966" s="198">
        <f>IF(N966="nulová",J966,0)</f>
        <v>0</v>
      </c>
      <c r="BJ966" s="16" t="s">
        <v>14</v>
      </c>
      <c r="BK966" s="198">
        <f>ROUND(I966*H966,2)</f>
        <v>0</v>
      </c>
      <c r="BL966" s="16" t="s">
        <v>127</v>
      </c>
      <c r="BM966" s="197" t="s">
        <v>2493</v>
      </c>
    </row>
    <row r="967" s="2" customFormat="1" ht="37.8" customHeight="1">
      <c r="A967" s="37"/>
      <c r="B967" s="38"/>
      <c r="C967" s="185" t="s">
        <v>2494</v>
      </c>
      <c r="D967" s="185" t="s">
        <v>123</v>
      </c>
      <c r="E967" s="186" t="s">
        <v>2495</v>
      </c>
      <c r="F967" s="187" t="s">
        <v>2496</v>
      </c>
      <c r="G967" s="188" t="s">
        <v>132</v>
      </c>
      <c r="H967" s="189">
        <v>20</v>
      </c>
      <c r="I967" s="190"/>
      <c r="J967" s="191">
        <f>ROUND(I967*H967,2)</f>
        <v>0</v>
      </c>
      <c r="K967" s="192"/>
      <c r="L967" s="43"/>
      <c r="M967" s="193" t="s">
        <v>19</v>
      </c>
      <c r="N967" s="194" t="s">
        <v>41</v>
      </c>
      <c r="O967" s="83"/>
      <c r="P967" s="195">
        <f>O967*H967</f>
        <v>0</v>
      </c>
      <c r="Q967" s="195">
        <v>0</v>
      </c>
      <c r="R967" s="195">
        <f>Q967*H967</f>
        <v>0</v>
      </c>
      <c r="S967" s="195">
        <v>0</v>
      </c>
      <c r="T967" s="196">
        <f>S967*H967</f>
        <v>0</v>
      </c>
      <c r="U967" s="37"/>
      <c r="V967" s="37"/>
      <c r="W967" s="37"/>
      <c r="X967" s="37"/>
      <c r="Y967" s="37"/>
      <c r="Z967" s="37"/>
      <c r="AA967" s="37"/>
      <c r="AB967" s="37"/>
      <c r="AC967" s="37"/>
      <c r="AD967" s="37"/>
      <c r="AE967" s="37"/>
      <c r="AR967" s="197" t="s">
        <v>127</v>
      </c>
      <c r="AT967" s="197" t="s">
        <v>123</v>
      </c>
      <c r="AU967" s="197" t="s">
        <v>70</v>
      </c>
      <c r="AY967" s="16" t="s">
        <v>128</v>
      </c>
      <c r="BE967" s="198">
        <f>IF(N967="základní",J967,0)</f>
        <v>0</v>
      </c>
      <c r="BF967" s="198">
        <f>IF(N967="snížená",J967,0)</f>
        <v>0</v>
      </c>
      <c r="BG967" s="198">
        <f>IF(N967="zákl. přenesená",J967,0)</f>
        <v>0</v>
      </c>
      <c r="BH967" s="198">
        <f>IF(N967="sníž. přenesená",J967,0)</f>
        <v>0</v>
      </c>
      <c r="BI967" s="198">
        <f>IF(N967="nulová",J967,0)</f>
        <v>0</v>
      </c>
      <c r="BJ967" s="16" t="s">
        <v>14</v>
      </c>
      <c r="BK967" s="198">
        <f>ROUND(I967*H967,2)</f>
        <v>0</v>
      </c>
      <c r="BL967" s="16" t="s">
        <v>127</v>
      </c>
      <c r="BM967" s="197" t="s">
        <v>2497</v>
      </c>
    </row>
    <row r="968" s="2" customFormat="1" ht="37.8" customHeight="1">
      <c r="A968" s="37"/>
      <c r="B968" s="38"/>
      <c r="C968" s="185" t="s">
        <v>2498</v>
      </c>
      <c r="D968" s="185" t="s">
        <v>123</v>
      </c>
      <c r="E968" s="186" t="s">
        <v>2499</v>
      </c>
      <c r="F968" s="187" t="s">
        <v>2500</v>
      </c>
      <c r="G968" s="188" t="s">
        <v>426</v>
      </c>
      <c r="H968" s="189">
        <v>20</v>
      </c>
      <c r="I968" s="190"/>
      <c r="J968" s="191">
        <f>ROUND(I968*H968,2)</f>
        <v>0</v>
      </c>
      <c r="K968" s="192"/>
      <c r="L968" s="43"/>
      <c r="M968" s="193" t="s">
        <v>19</v>
      </c>
      <c r="N968" s="194" t="s">
        <v>41</v>
      </c>
      <c r="O968" s="83"/>
      <c r="P968" s="195">
        <f>O968*H968</f>
        <v>0</v>
      </c>
      <c r="Q968" s="195">
        <v>0</v>
      </c>
      <c r="R968" s="195">
        <f>Q968*H968</f>
        <v>0</v>
      </c>
      <c r="S968" s="195">
        <v>0</v>
      </c>
      <c r="T968" s="196">
        <f>S968*H968</f>
        <v>0</v>
      </c>
      <c r="U968" s="37"/>
      <c r="V968" s="37"/>
      <c r="W968" s="37"/>
      <c r="X968" s="37"/>
      <c r="Y968" s="37"/>
      <c r="Z968" s="37"/>
      <c r="AA968" s="37"/>
      <c r="AB968" s="37"/>
      <c r="AC968" s="37"/>
      <c r="AD968" s="37"/>
      <c r="AE968" s="37"/>
      <c r="AR968" s="197" t="s">
        <v>127</v>
      </c>
      <c r="AT968" s="197" t="s">
        <v>123</v>
      </c>
      <c r="AU968" s="197" t="s">
        <v>70</v>
      </c>
      <c r="AY968" s="16" t="s">
        <v>128</v>
      </c>
      <c r="BE968" s="198">
        <f>IF(N968="základní",J968,0)</f>
        <v>0</v>
      </c>
      <c r="BF968" s="198">
        <f>IF(N968="snížená",J968,0)</f>
        <v>0</v>
      </c>
      <c r="BG968" s="198">
        <f>IF(N968="zákl. přenesená",J968,0)</f>
        <v>0</v>
      </c>
      <c r="BH968" s="198">
        <f>IF(N968="sníž. přenesená",J968,0)</f>
        <v>0</v>
      </c>
      <c r="BI968" s="198">
        <f>IF(N968="nulová",J968,0)</f>
        <v>0</v>
      </c>
      <c r="BJ968" s="16" t="s">
        <v>14</v>
      </c>
      <c r="BK968" s="198">
        <f>ROUND(I968*H968,2)</f>
        <v>0</v>
      </c>
      <c r="BL968" s="16" t="s">
        <v>127</v>
      </c>
      <c r="BM968" s="197" t="s">
        <v>2501</v>
      </c>
    </row>
    <row r="969" s="2" customFormat="1" ht="37.8" customHeight="1">
      <c r="A969" s="37"/>
      <c r="B969" s="38"/>
      <c r="C969" s="185" t="s">
        <v>2502</v>
      </c>
      <c r="D969" s="185" t="s">
        <v>123</v>
      </c>
      <c r="E969" s="186" t="s">
        <v>2503</v>
      </c>
      <c r="F969" s="187" t="s">
        <v>2504</v>
      </c>
      <c r="G969" s="188" t="s">
        <v>183</v>
      </c>
      <c r="H969" s="189">
        <v>20</v>
      </c>
      <c r="I969" s="190"/>
      <c r="J969" s="191">
        <f>ROUND(I969*H969,2)</f>
        <v>0</v>
      </c>
      <c r="K969" s="192"/>
      <c r="L969" s="43"/>
      <c r="M969" s="193" t="s">
        <v>19</v>
      </c>
      <c r="N969" s="194" t="s">
        <v>41</v>
      </c>
      <c r="O969" s="83"/>
      <c r="P969" s="195">
        <f>O969*H969</f>
        <v>0</v>
      </c>
      <c r="Q969" s="195">
        <v>0</v>
      </c>
      <c r="R969" s="195">
        <f>Q969*H969</f>
        <v>0</v>
      </c>
      <c r="S969" s="195">
        <v>0</v>
      </c>
      <c r="T969" s="196">
        <f>S969*H969</f>
        <v>0</v>
      </c>
      <c r="U969" s="37"/>
      <c r="V969" s="37"/>
      <c r="W969" s="37"/>
      <c r="X969" s="37"/>
      <c r="Y969" s="37"/>
      <c r="Z969" s="37"/>
      <c r="AA969" s="37"/>
      <c r="AB969" s="37"/>
      <c r="AC969" s="37"/>
      <c r="AD969" s="37"/>
      <c r="AE969" s="37"/>
      <c r="AR969" s="197" t="s">
        <v>127</v>
      </c>
      <c r="AT969" s="197" t="s">
        <v>123</v>
      </c>
      <c r="AU969" s="197" t="s">
        <v>70</v>
      </c>
      <c r="AY969" s="16" t="s">
        <v>128</v>
      </c>
      <c r="BE969" s="198">
        <f>IF(N969="základní",J969,0)</f>
        <v>0</v>
      </c>
      <c r="BF969" s="198">
        <f>IF(N969="snížená",J969,0)</f>
        <v>0</v>
      </c>
      <c r="BG969" s="198">
        <f>IF(N969="zákl. přenesená",J969,0)</f>
        <v>0</v>
      </c>
      <c r="BH969" s="198">
        <f>IF(N969="sníž. přenesená",J969,0)</f>
        <v>0</v>
      </c>
      <c r="BI969" s="198">
        <f>IF(N969="nulová",J969,0)</f>
        <v>0</v>
      </c>
      <c r="BJ969" s="16" t="s">
        <v>14</v>
      </c>
      <c r="BK969" s="198">
        <f>ROUND(I969*H969,2)</f>
        <v>0</v>
      </c>
      <c r="BL969" s="16" t="s">
        <v>127</v>
      </c>
      <c r="BM969" s="197" t="s">
        <v>2505</v>
      </c>
    </row>
    <row r="970" s="2" customFormat="1" ht="37.8" customHeight="1">
      <c r="A970" s="37"/>
      <c r="B970" s="38"/>
      <c r="C970" s="185" t="s">
        <v>2506</v>
      </c>
      <c r="D970" s="185" t="s">
        <v>123</v>
      </c>
      <c r="E970" s="186" t="s">
        <v>2507</v>
      </c>
      <c r="F970" s="187" t="s">
        <v>2508</v>
      </c>
      <c r="G970" s="188" t="s">
        <v>132</v>
      </c>
      <c r="H970" s="189">
        <v>20</v>
      </c>
      <c r="I970" s="190"/>
      <c r="J970" s="191">
        <f>ROUND(I970*H970,2)</f>
        <v>0</v>
      </c>
      <c r="K970" s="192"/>
      <c r="L970" s="43"/>
      <c r="M970" s="193" t="s">
        <v>19</v>
      </c>
      <c r="N970" s="194" t="s">
        <v>41</v>
      </c>
      <c r="O970" s="83"/>
      <c r="P970" s="195">
        <f>O970*H970</f>
        <v>0</v>
      </c>
      <c r="Q970" s="195">
        <v>0</v>
      </c>
      <c r="R970" s="195">
        <f>Q970*H970</f>
        <v>0</v>
      </c>
      <c r="S970" s="195">
        <v>0</v>
      </c>
      <c r="T970" s="196">
        <f>S970*H970</f>
        <v>0</v>
      </c>
      <c r="U970" s="37"/>
      <c r="V970" s="37"/>
      <c r="W970" s="37"/>
      <c r="X970" s="37"/>
      <c r="Y970" s="37"/>
      <c r="Z970" s="37"/>
      <c r="AA970" s="37"/>
      <c r="AB970" s="37"/>
      <c r="AC970" s="37"/>
      <c r="AD970" s="37"/>
      <c r="AE970" s="37"/>
      <c r="AR970" s="197" t="s">
        <v>127</v>
      </c>
      <c r="AT970" s="197" t="s">
        <v>123</v>
      </c>
      <c r="AU970" s="197" t="s">
        <v>70</v>
      </c>
      <c r="AY970" s="16" t="s">
        <v>128</v>
      </c>
      <c r="BE970" s="198">
        <f>IF(N970="základní",J970,0)</f>
        <v>0</v>
      </c>
      <c r="BF970" s="198">
        <f>IF(N970="snížená",J970,0)</f>
        <v>0</v>
      </c>
      <c r="BG970" s="198">
        <f>IF(N970="zákl. přenesená",J970,0)</f>
        <v>0</v>
      </c>
      <c r="BH970" s="198">
        <f>IF(N970="sníž. přenesená",J970,0)</f>
        <v>0</v>
      </c>
      <c r="BI970" s="198">
        <f>IF(N970="nulová",J970,0)</f>
        <v>0</v>
      </c>
      <c r="BJ970" s="16" t="s">
        <v>14</v>
      </c>
      <c r="BK970" s="198">
        <f>ROUND(I970*H970,2)</f>
        <v>0</v>
      </c>
      <c r="BL970" s="16" t="s">
        <v>127</v>
      </c>
      <c r="BM970" s="197" t="s">
        <v>2509</v>
      </c>
    </row>
    <row r="971" s="2" customFormat="1" ht="37.8" customHeight="1">
      <c r="A971" s="37"/>
      <c r="B971" s="38"/>
      <c r="C971" s="185" t="s">
        <v>2510</v>
      </c>
      <c r="D971" s="185" t="s">
        <v>123</v>
      </c>
      <c r="E971" s="186" t="s">
        <v>2511</v>
      </c>
      <c r="F971" s="187" t="s">
        <v>2512</v>
      </c>
      <c r="G971" s="188" t="s">
        <v>132</v>
      </c>
      <c r="H971" s="189">
        <v>20</v>
      </c>
      <c r="I971" s="190"/>
      <c r="J971" s="191">
        <f>ROUND(I971*H971,2)</f>
        <v>0</v>
      </c>
      <c r="K971" s="192"/>
      <c r="L971" s="43"/>
      <c r="M971" s="193" t="s">
        <v>19</v>
      </c>
      <c r="N971" s="194" t="s">
        <v>41</v>
      </c>
      <c r="O971" s="83"/>
      <c r="P971" s="195">
        <f>O971*H971</f>
        <v>0</v>
      </c>
      <c r="Q971" s="195">
        <v>0</v>
      </c>
      <c r="R971" s="195">
        <f>Q971*H971</f>
        <v>0</v>
      </c>
      <c r="S971" s="195">
        <v>0</v>
      </c>
      <c r="T971" s="196">
        <f>S971*H971</f>
        <v>0</v>
      </c>
      <c r="U971" s="37"/>
      <c r="V971" s="37"/>
      <c r="W971" s="37"/>
      <c r="X971" s="37"/>
      <c r="Y971" s="37"/>
      <c r="Z971" s="37"/>
      <c r="AA971" s="37"/>
      <c r="AB971" s="37"/>
      <c r="AC971" s="37"/>
      <c r="AD971" s="37"/>
      <c r="AE971" s="37"/>
      <c r="AR971" s="197" t="s">
        <v>127</v>
      </c>
      <c r="AT971" s="197" t="s">
        <v>123</v>
      </c>
      <c r="AU971" s="197" t="s">
        <v>70</v>
      </c>
      <c r="AY971" s="16" t="s">
        <v>128</v>
      </c>
      <c r="BE971" s="198">
        <f>IF(N971="základní",J971,0)</f>
        <v>0</v>
      </c>
      <c r="BF971" s="198">
        <f>IF(N971="snížená",J971,0)</f>
        <v>0</v>
      </c>
      <c r="BG971" s="198">
        <f>IF(N971="zákl. přenesená",J971,0)</f>
        <v>0</v>
      </c>
      <c r="BH971" s="198">
        <f>IF(N971="sníž. přenesená",J971,0)</f>
        <v>0</v>
      </c>
      <c r="BI971" s="198">
        <f>IF(N971="nulová",J971,0)</f>
        <v>0</v>
      </c>
      <c r="BJ971" s="16" t="s">
        <v>14</v>
      </c>
      <c r="BK971" s="198">
        <f>ROUND(I971*H971,2)</f>
        <v>0</v>
      </c>
      <c r="BL971" s="16" t="s">
        <v>127</v>
      </c>
      <c r="BM971" s="197" t="s">
        <v>2513</v>
      </c>
    </row>
    <row r="972" s="2" customFormat="1" ht="37.8" customHeight="1">
      <c r="A972" s="37"/>
      <c r="B972" s="38"/>
      <c r="C972" s="185" t="s">
        <v>2514</v>
      </c>
      <c r="D972" s="185" t="s">
        <v>123</v>
      </c>
      <c r="E972" s="186" t="s">
        <v>2515</v>
      </c>
      <c r="F972" s="187" t="s">
        <v>2516</v>
      </c>
      <c r="G972" s="188" t="s">
        <v>132</v>
      </c>
      <c r="H972" s="189">
        <v>20</v>
      </c>
      <c r="I972" s="190"/>
      <c r="J972" s="191">
        <f>ROUND(I972*H972,2)</f>
        <v>0</v>
      </c>
      <c r="K972" s="192"/>
      <c r="L972" s="43"/>
      <c r="M972" s="193" t="s">
        <v>19</v>
      </c>
      <c r="N972" s="194" t="s">
        <v>41</v>
      </c>
      <c r="O972" s="83"/>
      <c r="P972" s="195">
        <f>O972*H972</f>
        <v>0</v>
      </c>
      <c r="Q972" s="195">
        <v>0</v>
      </c>
      <c r="R972" s="195">
        <f>Q972*H972</f>
        <v>0</v>
      </c>
      <c r="S972" s="195">
        <v>0</v>
      </c>
      <c r="T972" s="196">
        <f>S972*H972</f>
        <v>0</v>
      </c>
      <c r="U972" s="37"/>
      <c r="V972" s="37"/>
      <c r="W972" s="37"/>
      <c r="X972" s="37"/>
      <c r="Y972" s="37"/>
      <c r="Z972" s="37"/>
      <c r="AA972" s="37"/>
      <c r="AB972" s="37"/>
      <c r="AC972" s="37"/>
      <c r="AD972" s="37"/>
      <c r="AE972" s="37"/>
      <c r="AR972" s="197" t="s">
        <v>127</v>
      </c>
      <c r="AT972" s="197" t="s">
        <v>123</v>
      </c>
      <c r="AU972" s="197" t="s">
        <v>70</v>
      </c>
      <c r="AY972" s="16" t="s">
        <v>128</v>
      </c>
      <c r="BE972" s="198">
        <f>IF(N972="základní",J972,0)</f>
        <v>0</v>
      </c>
      <c r="BF972" s="198">
        <f>IF(N972="snížená",J972,0)</f>
        <v>0</v>
      </c>
      <c r="BG972" s="198">
        <f>IF(N972="zákl. přenesená",J972,0)</f>
        <v>0</v>
      </c>
      <c r="BH972" s="198">
        <f>IF(N972="sníž. přenesená",J972,0)</f>
        <v>0</v>
      </c>
      <c r="BI972" s="198">
        <f>IF(N972="nulová",J972,0)</f>
        <v>0</v>
      </c>
      <c r="BJ972" s="16" t="s">
        <v>14</v>
      </c>
      <c r="BK972" s="198">
        <f>ROUND(I972*H972,2)</f>
        <v>0</v>
      </c>
      <c r="BL972" s="16" t="s">
        <v>127</v>
      </c>
      <c r="BM972" s="197" t="s">
        <v>2517</v>
      </c>
    </row>
    <row r="973" s="2" customFormat="1" ht="37.8" customHeight="1">
      <c r="A973" s="37"/>
      <c r="B973" s="38"/>
      <c r="C973" s="185" t="s">
        <v>2518</v>
      </c>
      <c r="D973" s="185" t="s">
        <v>123</v>
      </c>
      <c r="E973" s="186" t="s">
        <v>2519</v>
      </c>
      <c r="F973" s="187" t="s">
        <v>2520</v>
      </c>
      <c r="G973" s="188" t="s">
        <v>132</v>
      </c>
      <c r="H973" s="189">
        <v>20</v>
      </c>
      <c r="I973" s="190"/>
      <c r="J973" s="191">
        <f>ROUND(I973*H973,2)</f>
        <v>0</v>
      </c>
      <c r="K973" s="192"/>
      <c r="L973" s="43"/>
      <c r="M973" s="193" t="s">
        <v>19</v>
      </c>
      <c r="N973" s="194" t="s">
        <v>41</v>
      </c>
      <c r="O973" s="83"/>
      <c r="P973" s="195">
        <f>O973*H973</f>
        <v>0</v>
      </c>
      <c r="Q973" s="195">
        <v>0</v>
      </c>
      <c r="R973" s="195">
        <f>Q973*H973</f>
        <v>0</v>
      </c>
      <c r="S973" s="195">
        <v>0</v>
      </c>
      <c r="T973" s="196">
        <f>S973*H973</f>
        <v>0</v>
      </c>
      <c r="U973" s="37"/>
      <c r="V973" s="37"/>
      <c r="W973" s="37"/>
      <c r="X973" s="37"/>
      <c r="Y973" s="37"/>
      <c r="Z973" s="37"/>
      <c r="AA973" s="37"/>
      <c r="AB973" s="37"/>
      <c r="AC973" s="37"/>
      <c r="AD973" s="37"/>
      <c r="AE973" s="37"/>
      <c r="AR973" s="197" t="s">
        <v>127</v>
      </c>
      <c r="AT973" s="197" t="s">
        <v>123</v>
      </c>
      <c r="AU973" s="197" t="s">
        <v>70</v>
      </c>
      <c r="AY973" s="16" t="s">
        <v>128</v>
      </c>
      <c r="BE973" s="198">
        <f>IF(N973="základní",J973,0)</f>
        <v>0</v>
      </c>
      <c r="BF973" s="198">
        <f>IF(N973="snížená",J973,0)</f>
        <v>0</v>
      </c>
      <c r="BG973" s="198">
        <f>IF(N973="zákl. přenesená",J973,0)</f>
        <v>0</v>
      </c>
      <c r="BH973" s="198">
        <f>IF(N973="sníž. přenesená",J973,0)</f>
        <v>0</v>
      </c>
      <c r="BI973" s="198">
        <f>IF(N973="nulová",J973,0)</f>
        <v>0</v>
      </c>
      <c r="BJ973" s="16" t="s">
        <v>14</v>
      </c>
      <c r="BK973" s="198">
        <f>ROUND(I973*H973,2)</f>
        <v>0</v>
      </c>
      <c r="BL973" s="16" t="s">
        <v>127</v>
      </c>
      <c r="BM973" s="197" t="s">
        <v>2521</v>
      </c>
    </row>
    <row r="974" s="2" customFormat="1" ht="37.8" customHeight="1">
      <c r="A974" s="37"/>
      <c r="B974" s="38"/>
      <c r="C974" s="185" t="s">
        <v>2522</v>
      </c>
      <c r="D974" s="185" t="s">
        <v>123</v>
      </c>
      <c r="E974" s="186" t="s">
        <v>2523</v>
      </c>
      <c r="F974" s="187" t="s">
        <v>2524</v>
      </c>
      <c r="G974" s="188" t="s">
        <v>132</v>
      </c>
      <c r="H974" s="189">
        <v>20</v>
      </c>
      <c r="I974" s="190"/>
      <c r="J974" s="191">
        <f>ROUND(I974*H974,2)</f>
        <v>0</v>
      </c>
      <c r="K974" s="192"/>
      <c r="L974" s="43"/>
      <c r="M974" s="193" t="s">
        <v>19</v>
      </c>
      <c r="N974" s="194" t="s">
        <v>41</v>
      </c>
      <c r="O974" s="83"/>
      <c r="P974" s="195">
        <f>O974*H974</f>
        <v>0</v>
      </c>
      <c r="Q974" s="195">
        <v>0</v>
      </c>
      <c r="R974" s="195">
        <f>Q974*H974</f>
        <v>0</v>
      </c>
      <c r="S974" s="195">
        <v>0</v>
      </c>
      <c r="T974" s="196">
        <f>S974*H974</f>
        <v>0</v>
      </c>
      <c r="U974" s="37"/>
      <c r="V974" s="37"/>
      <c r="W974" s="37"/>
      <c r="X974" s="37"/>
      <c r="Y974" s="37"/>
      <c r="Z974" s="37"/>
      <c r="AA974" s="37"/>
      <c r="AB974" s="37"/>
      <c r="AC974" s="37"/>
      <c r="AD974" s="37"/>
      <c r="AE974" s="37"/>
      <c r="AR974" s="197" t="s">
        <v>127</v>
      </c>
      <c r="AT974" s="197" t="s">
        <v>123</v>
      </c>
      <c r="AU974" s="197" t="s">
        <v>70</v>
      </c>
      <c r="AY974" s="16" t="s">
        <v>128</v>
      </c>
      <c r="BE974" s="198">
        <f>IF(N974="základní",J974,0)</f>
        <v>0</v>
      </c>
      <c r="BF974" s="198">
        <f>IF(N974="snížená",J974,0)</f>
        <v>0</v>
      </c>
      <c r="BG974" s="198">
        <f>IF(N974="zákl. přenesená",J974,0)</f>
        <v>0</v>
      </c>
      <c r="BH974" s="198">
        <f>IF(N974="sníž. přenesená",J974,0)</f>
        <v>0</v>
      </c>
      <c r="BI974" s="198">
        <f>IF(N974="nulová",J974,0)</f>
        <v>0</v>
      </c>
      <c r="BJ974" s="16" t="s">
        <v>14</v>
      </c>
      <c r="BK974" s="198">
        <f>ROUND(I974*H974,2)</f>
        <v>0</v>
      </c>
      <c r="BL974" s="16" t="s">
        <v>127</v>
      </c>
      <c r="BM974" s="197" t="s">
        <v>2525</v>
      </c>
    </row>
    <row r="975" s="2" customFormat="1" ht="24.15" customHeight="1">
      <c r="A975" s="37"/>
      <c r="B975" s="38"/>
      <c r="C975" s="185" t="s">
        <v>2526</v>
      </c>
      <c r="D975" s="185" t="s">
        <v>123</v>
      </c>
      <c r="E975" s="186" t="s">
        <v>2527</v>
      </c>
      <c r="F975" s="187" t="s">
        <v>2528</v>
      </c>
      <c r="G975" s="188" t="s">
        <v>132</v>
      </c>
      <c r="H975" s="189">
        <v>20</v>
      </c>
      <c r="I975" s="190"/>
      <c r="J975" s="191">
        <f>ROUND(I975*H975,2)</f>
        <v>0</v>
      </c>
      <c r="K975" s="192"/>
      <c r="L975" s="43"/>
      <c r="M975" s="193" t="s">
        <v>19</v>
      </c>
      <c r="N975" s="194" t="s">
        <v>41</v>
      </c>
      <c r="O975" s="83"/>
      <c r="P975" s="195">
        <f>O975*H975</f>
        <v>0</v>
      </c>
      <c r="Q975" s="195">
        <v>0</v>
      </c>
      <c r="R975" s="195">
        <f>Q975*H975</f>
        <v>0</v>
      </c>
      <c r="S975" s="195">
        <v>0</v>
      </c>
      <c r="T975" s="196">
        <f>S975*H975</f>
        <v>0</v>
      </c>
      <c r="U975" s="37"/>
      <c r="V975" s="37"/>
      <c r="W975" s="37"/>
      <c r="X975" s="37"/>
      <c r="Y975" s="37"/>
      <c r="Z975" s="37"/>
      <c r="AA975" s="37"/>
      <c r="AB975" s="37"/>
      <c r="AC975" s="37"/>
      <c r="AD975" s="37"/>
      <c r="AE975" s="37"/>
      <c r="AR975" s="197" t="s">
        <v>127</v>
      </c>
      <c r="AT975" s="197" t="s">
        <v>123</v>
      </c>
      <c r="AU975" s="197" t="s">
        <v>70</v>
      </c>
      <c r="AY975" s="16" t="s">
        <v>128</v>
      </c>
      <c r="BE975" s="198">
        <f>IF(N975="základní",J975,0)</f>
        <v>0</v>
      </c>
      <c r="BF975" s="198">
        <f>IF(N975="snížená",J975,0)</f>
        <v>0</v>
      </c>
      <c r="BG975" s="198">
        <f>IF(N975="zákl. přenesená",J975,0)</f>
        <v>0</v>
      </c>
      <c r="BH975" s="198">
        <f>IF(N975="sníž. přenesená",J975,0)</f>
        <v>0</v>
      </c>
      <c r="BI975" s="198">
        <f>IF(N975="nulová",J975,0)</f>
        <v>0</v>
      </c>
      <c r="BJ975" s="16" t="s">
        <v>14</v>
      </c>
      <c r="BK975" s="198">
        <f>ROUND(I975*H975,2)</f>
        <v>0</v>
      </c>
      <c r="BL975" s="16" t="s">
        <v>127</v>
      </c>
      <c r="BM975" s="197" t="s">
        <v>2529</v>
      </c>
    </row>
    <row r="976" s="2" customFormat="1" ht="24.15" customHeight="1">
      <c r="A976" s="37"/>
      <c r="B976" s="38"/>
      <c r="C976" s="185" t="s">
        <v>2530</v>
      </c>
      <c r="D976" s="185" t="s">
        <v>123</v>
      </c>
      <c r="E976" s="186" t="s">
        <v>2531</v>
      </c>
      <c r="F976" s="187" t="s">
        <v>2532</v>
      </c>
      <c r="G976" s="188" t="s">
        <v>132</v>
      </c>
      <c r="H976" s="189">
        <v>20</v>
      </c>
      <c r="I976" s="190"/>
      <c r="J976" s="191">
        <f>ROUND(I976*H976,2)</f>
        <v>0</v>
      </c>
      <c r="K976" s="192"/>
      <c r="L976" s="43"/>
      <c r="M976" s="193" t="s">
        <v>19</v>
      </c>
      <c r="N976" s="194" t="s">
        <v>41</v>
      </c>
      <c r="O976" s="83"/>
      <c r="P976" s="195">
        <f>O976*H976</f>
        <v>0</v>
      </c>
      <c r="Q976" s="195">
        <v>0</v>
      </c>
      <c r="R976" s="195">
        <f>Q976*H976</f>
        <v>0</v>
      </c>
      <c r="S976" s="195">
        <v>0</v>
      </c>
      <c r="T976" s="196">
        <f>S976*H976</f>
        <v>0</v>
      </c>
      <c r="U976" s="37"/>
      <c r="V976" s="37"/>
      <c r="W976" s="37"/>
      <c r="X976" s="37"/>
      <c r="Y976" s="37"/>
      <c r="Z976" s="37"/>
      <c r="AA976" s="37"/>
      <c r="AB976" s="37"/>
      <c r="AC976" s="37"/>
      <c r="AD976" s="37"/>
      <c r="AE976" s="37"/>
      <c r="AR976" s="197" t="s">
        <v>127</v>
      </c>
      <c r="AT976" s="197" t="s">
        <v>123</v>
      </c>
      <c r="AU976" s="197" t="s">
        <v>70</v>
      </c>
      <c r="AY976" s="16" t="s">
        <v>128</v>
      </c>
      <c r="BE976" s="198">
        <f>IF(N976="základní",J976,0)</f>
        <v>0</v>
      </c>
      <c r="BF976" s="198">
        <f>IF(N976="snížená",J976,0)</f>
        <v>0</v>
      </c>
      <c r="BG976" s="198">
        <f>IF(N976="zákl. přenesená",J976,0)</f>
        <v>0</v>
      </c>
      <c r="BH976" s="198">
        <f>IF(N976="sníž. přenesená",J976,0)</f>
        <v>0</v>
      </c>
      <c r="BI976" s="198">
        <f>IF(N976="nulová",J976,0)</f>
        <v>0</v>
      </c>
      <c r="BJ976" s="16" t="s">
        <v>14</v>
      </c>
      <c r="BK976" s="198">
        <f>ROUND(I976*H976,2)</f>
        <v>0</v>
      </c>
      <c r="BL976" s="16" t="s">
        <v>127</v>
      </c>
      <c r="BM976" s="197" t="s">
        <v>2533</v>
      </c>
    </row>
    <row r="977" s="2" customFormat="1" ht="24.15" customHeight="1">
      <c r="A977" s="37"/>
      <c r="B977" s="38"/>
      <c r="C977" s="185" t="s">
        <v>2534</v>
      </c>
      <c r="D977" s="185" t="s">
        <v>123</v>
      </c>
      <c r="E977" s="186" t="s">
        <v>2535</v>
      </c>
      <c r="F977" s="187" t="s">
        <v>2536</v>
      </c>
      <c r="G977" s="188" t="s">
        <v>132</v>
      </c>
      <c r="H977" s="189">
        <v>20</v>
      </c>
      <c r="I977" s="190"/>
      <c r="J977" s="191">
        <f>ROUND(I977*H977,2)</f>
        <v>0</v>
      </c>
      <c r="K977" s="192"/>
      <c r="L977" s="43"/>
      <c r="M977" s="193" t="s">
        <v>19</v>
      </c>
      <c r="N977" s="194" t="s">
        <v>41</v>
      </c>
      <c r="O977" s="83"/>
      <c r="P977" s="195">
        <f>O977*H977</f>
        <v>0</v>
      </c>
      <c r="Q977" s="195">
        <v>0</v>
      </c>
      <c r="R977" s="195">
        <f>Q977*H977</f>
        <v>0</v>
      </c>
      <c r="S977" s="195">
        <v>0</v>
      </c>
      <c r="T977" s="196">
        <f>S977*H977</f>
        <v>0</v>
      </c>
      <c r="U977" s="37"/>
      <c r="V977" s="37"/>
      <c r="W977" s="37"/>
      <c r="X977" s="37"/>
      <c r="Y977" s="37"/>
      <c r="Z977" s="37"/>
      <c r="AA977" s="37"/>
      <c r="AB977" s="37"/>
      <c r="AC977" s="37"/>
      <c r="AD977" s="37"/>
      <c r="AE977" s="37"/>
      <c r="AR977" s="197" t="s">
        <v>127</v>
      </c>
      <c r="AT977" s="197" t="s">
        <v>123</v>
      </c>
      <c r="AU977" s="197" t="s">
        <v>70</v>
      </c>
      <c r="AY977" s="16" t="s">
        <v>128</v>
      </c>
      <c r="BE977" s="198">
        <f>IF(N977="základní",J977,0)</f>
        <v>0</v>
      </c>
      <c r="BF977" s="198">
        <f>IF(N977="snížená",J977,0)</f>
        <v>0</v>
      </c>
      <c r="BG977" s="198">
        <f>IF(N977="zákl. přenesená",J977,0)</f>
        <v>0</v>
      </c>
      <c r="BH977" s="198">
        <f>IF(N977="sníž. přenesená",J977,0)</f>
        <v>0</v>
      </c>
      <c r="BI977" s="198">
        <f>IF(N977="nulová",J977,0)</f>
        <v>0</v>
      </c>
      <c r="BJ977" s="16" t="s">
        <v>14</v>
      </c>
      <c r="BK977" s="198">
        <f>ROUND(I977*H977,2)</f>
        <v>0</v>
      </c>
      <c r="BL977" s="16" t="s">
        <v>127</v>
      </c>
      <c r="BM977" s="197" t="s">
        <v>2537</v>
      </c>
    </row>
    <row r="978" s="2" customFormat="1" ht="24.15" customHeight="1">
      <c r="A978" s="37"/>
      <c r="B978" s="38"/>
      <c r="C978" s="185" t="s">
        <v>2538</v>
      </c>
      <c r="D978" s="185" t="s">
        <v>123</v>
      </c>
      <c r="E978" s="186" t="s">
        <v>2539</v>
      </c>
      <c r="F978" s="187" t="s">
        <v>2540</v>
      </c>
      <c r="G978" s="188" t="s">
        <v>132</v>
      </c>
      <c r="H978" s="189">
        <v>20</v>
      </c>
      <c r="I978" s="190"/>
      <c r="J978" s="191">
        <f>ROUND(I978*H978,2)</f>
        <v>0</v>
      </c>
      <c r="K978" s="192"/>
      <c r="L978" s="43"/>
      <c r="M978" s="193" t="s">
        <v>19</v>
      </c>
      <c r="N978" s="194" t="s">
        <v>41</v>
      </c>
      <c r="O978" s="83"/>
      <c r="P978" s="195">
        <f>O978*H978</f>
        <v>0</v>
      </c>
      <c r="Q978" s="195">
        <v>0</v>
      </c>
      <c r="R978" s="195">
        <f>Q978*H978</f>
        <v>0</v>
      </c>
      <c r="S978" s="195">
        <v>0</v>
      </c>
      <c r="T978" s="196">
        <f>S978*H978</f>
        <v>0</v>
      </c>
      <c r="U978" s="37"/>
      <c r="V978" s="37"/>
      <c r="W978" s="37"/>
      <c r="X978" s="37"/>
      <c r="Y978" s="37"/>
      <c r="Z978" s="37"/>
      <c r="AA978" s="37"/>
      <c r="AB978" s="37"/>
      <c r="AC978" s="37"/>
      <c r="AD978" s="37"/>
      <c r="AE978" s="37"/>
      <c r="AR978" s="197" t="s">
        <v>127</v>
      </c>
      <c r="AT978" s="197" t="s">
        <v>123</v>
      </c>
      <c r="AU978" s="197" t="s">
        <v>70</v>
      </c>
      <c r="AY978" s="16" t="s">
        <v>128</v>
      </c>
      <c r="BE978" s="198">
        <f>IF(N978="základní",J978,0)</f>
        <v>0</v>
      </c>
      <c r="BF978" s="198">
        <f>IF(N978="snížená",J978,0)</f>
        <v>0</v>
      </c>
      <c r="BG978" s="198">
        <f>IF(N978="zákl. přenesená",J978,0)</f>
        <v>0</v>
      </c>
      <c r="BH978" s="198">
        <f>IF(N978="sníž. přenesená",J978,0)</f>
        <v>0</v>
      </c>
      <c r="BI978" s="198">
        <f>IF(N978="nulová",J978,0)</f>
        <v>0</v>
      </c>
      <c r="BJ978" s="16" t="s">
        <v>14</v>
      </c>
      <c r="BK978" s="198">
        <f>ROUND(I978*H978,2)</f>
        <v>0</v>
      </c>
      <c r="BL978" s="16" t="s">
        <v>127</v>
      </c>
      <c r="BM978" s="197" t="s">
        <v>2541</v>
      </c>
    </row>
    <row r="979" s="2" customFormat="1" ht="24.15" customHeight="1">
      <c r="A979" s="37"/>
      <c r="B979" s="38"/>
      <c r="C979" s="185" t="s">
        <v>2542</v>
      </c>
      <c r="D979" s="185" t="s">
        <v>123</v>
      </c>
      <c r="E979" s="186" t="s">
        <v>2543</v>
      </c>
      <c r="F979" s="187" t="s">
        <v>2544</v>
      </c>
      <c r="G979" s="188" t="s">
        <v>132</v>
      </c>
      <c r="H979" s="189">
        <v>20</v>
      </c>
      <c r="I979" s="190"/>
      <c r="J979" s="191">
        <f>ROUND(I979*H979,2)</f>
        <v>0</v>
      </c>
      <c r="K979" s="192"/>
      <c r="L979" s="43"/>
      <c r="M979" s="193" t="s">
        <v>19</v>
      </c>
      <c r="N979" s="194" t="s">
        <v>41</v>
      </c>
      <c r="O979" s="83"/>
      <c r="P979" s="195">
        <f>O979*H979</f>
        <v>0</v>
      </c>
      <c r="Q979" s="195">
        <v>0</v>
      </c>
      <c r="R979" s="195">
        <f>Q979*H979</f>
        <v>0</v>
      </c>
      <c r="S979" s="195">
        <v>0</v>
      </c>
      <c r="T979" s="196">
        <f>S979*H979</f>
        <v>0</v>
      </c>
      <c r="U979" s="37"/>
      <c r="V979" s="37"/>
      <c r="W979" s="37"/>
      <c r="X979" s="37"/>
      <c r="Y979" s="37"/>
      <c r="Z979" s="37"/>
      <c r="AA979" s="37"/>
      <c r="AB979" s="37"/>
      <c r="AC979" s="37"/>
      <c r="AD979" s="37"/>
      <c r="AE979" s="37"/>
      <c r="AR979" s="197" t="s">
        <v>127</v>
      </c>
      <c r="AT979" s="197" t="s">
        <v>123</v>
      </c>
      <c r="AU979" s="197" t="s">
        <v>70</v>
      </c>
      <c r="AY979" s="16" t="s">
        <v>128</v>
      </c>
      <c r="BE979" s="198">
        <f>IF(N979="základní",J979,0)</f>
        <v>0</v>
      </c>
      <c r="BF979" s="198">
        <f>IF(N979="snížená",J979,0)</f>
        <v>0</v>
      </c>
      <c r="BG979" s="198">
        <f>IF(N979="zákl. přenesená",J979,0)</f>
        <v>0</v>
      </c>
      <c r="BH979" s="198">
        <f>IF(N979="sníž. přenesená",J979,0)</f>
        <v>0</v>
      </c>
      <c r="BI979" s="198">
        <f>IF(N979="nulová",J979,0)</f>
        <v>0</v>
      </c>
      <c r="BJ979" s="16" t="s">
        <v>14</v>
      </c>
      <c r="BK979" s="198">
        <f>ROUND(I979*H979,2)</f>
        <v>0</v>
      </c>
      <c r="BL979" s="16" t="s">
        <v>127</v>
      </c>
      <c r="BM979" s="197" t="s">
        <v>2545</v>
      </c>
    </row>
    <row r="980" s="2" customFormat="1" ht="24.15" customHeight="1">
      <c r="A980" s="37"/>
      <c r="B980" s="38"/>
      <c r="C980" s="185" t="s">
        <v>2546</v>
      </c>
      <c r="D980" s="185" t="s">
        <v>123</v>
      </c>
      <c r="E980" s="186" t="s">
        <v>2547</v>
      </c>
      <c r="F980" s="187" t="s">
        <v>2548</v>
      </c>
      <c r="G980" s="188" t="s">
        <v>132</v>
      </c>
      <c r="H980" s="189">
        <v>20</v>
      </c>
      <c r="I980" s="190"/>
      <c r="J980" s="191">
        <f>ROUND(I980*H980,2)</f>
        <v>0</v>
      </c>
      <c r="K980" s="192"/>
      <c r="L980" s="43"/>
      <c r="M980" s="193" t="s">
        <v>19</v>
      </c>
      <c r="N980" s="194" t="s">
        <v>41</v>
      </c>
      <c r="O980" s="83"/>
      <c r="P980" s="195">
        <f>O980*H980</f>
        <v>0</v>
      </c>
      <c r="Q980" s="195">
        <v>0</v>
      </c>
      <c r="R980" s="195">
        <f>Q980*H980</f>
        <v>0</v>
      </c>
      <c r="S980" s="195">
        <v>0</v>
      </c>
      <c r="T980" s="196">
        <f>S980*H980</f>
        <v>0</v>
      </c>
      <c r="U980" s="37"/>
      <c r="V980" s="37"/>
      <c r="W980" s="37"/>
      <c r="X980" s="37"/>
      <c r="Y980" s="37"/>
      <c r="Z980" s="37"/>
      <c r="AA980" s="37"/>
      <c r="AB980" s="37"/>
      <c r="AC980" s="37"/>
      <c r="AD980" s="37"/>
      <c r="AE980" s="37"/>
      <c r="AR980" s="197" t="s">
        <v>127</v>
      </c>
      <c r="AT980" s="197" t="s">
        <v>123</v>
      </c>
      <c r="AU980" s="197" t="s">
        <v>70</v>
      </c>
      <c r="AY980" s="16" t="s">
        <v>128</v>
      </c>
      <c r="BE980" s="198">
        <f>IF(N980="základní",J980,0)</f>
        <v>0</v>
      </c>
      <c r="BF980" s="198">
        <f>IF(N980="snížená",J980,0)</f>
        <v>0</v>
      </c>
      <c r="BG980" s="198">
        <f>IF(N980="zákl. přenesená",J980,0)</f>
        <v>0</v>
      </c>
      <c r="BH980" s="198">
        <f>IF(N980="sníž. přenesená",J980,0)</f>
        <v>0</v>
      </c>
      <c r="BI980" s="198">
        <f>IF(N980="nulová",J980,0)</f>
        <v>0</v>
      </c>
      <c r="BJ980" s="16" t="s">
        <v>14</v>
      </c>
      <c r="BK980" s="198">
        <f>ROUND(I980*H980,2)</f>
        <v>0</v>
      </c>
      <c r="BL980" s="16" t="s">
        <v>127</v>
      </c>
      <c r="BM980" s="197" t="s">
        <v>2549</v>
      </c>
    </row>
    <row r="981" s="2" customFormat="1" ht="33" customHeight="1">
      <c r="A981" s="37"/>
      <c r="B981" s="38"/>
      <c r="C981" s="185" t="s">
        <v>2550</v>
      </c>
      <c r="D981" s="185" t="s">
        <v>123</v>
      </c>
      <c r="E981" s="186" t="s">
        <v>2551</v>
      </c>
      <c r="F981" s="187" t="s">
        <v>2552</v>
      </c>
      <c r="G981" s="188" t="s">
        <v>426</v>
      </c>
      <c r="H981" s="189">
        <v>100</v>
      </c>
      <c r="I981" s="190"/>
      <c r="J981" s="191">
        <f>ROUND(I981*H981,2)</f>
        <v>0</v>
      </c>
      <c r="K981" s="192"/>
      <c r="L981" s="43"/>
      <c r="M981" s="193" t="s">
        <v>19</v>
      </c>
      <c r="N981" s="194" t="s">
        <v>41</v>
      </c>
      <c r="O981" s="83"/>
      <c r="P981" s="195">
        <f>O981*H981</f>
        <v>0</v>
      </c>
      <c r="Q981" s="195">
        <v>0</v>
      </c>
      <c r="R981" s="195">
        <f>Q981*H981</f>
        <v>0</v>
      </c>
      <c r="S981" s="195">
        <v>0</v>
      </c>
      <c r="T981" s="196">
        <f>S981*H981</f>
        <v>0</v>
      </c>
      <c r="U981" s="37"/>
      <c r="V981" s="37"/>
      <c r="W981" s="37"/>
      <c r="X981" s="37"/>
      <c r="Y981" s="37"/>
      <c r="Z981" s="37"/>
      <c r="AA981" s="37"/>
      <c r="AB981" s="37"/>
      <c r="AC981" s="37"/>
      <c r="AD981" s="37"/>
      <c r="AE981" s="37"/>
      <c r="AR981" s="197" t="s">
        <v>127</v>
      </c>
      <c r="AT981" s="197" t="s">
        <v>123</v>
      </c>
      <c r="AU981" s="197" t="s">
        <v>70</v>
      </c>
      <c r="AY981" s="16" t="s">
        <v>128</v>
      </c>
      <c r="BE981" s="198">
        <f>IF(N981="základní",J981,0)</f>
        <v>0</v>
      </c>
      <c r="BF981" s="198">
        <f>IF(N981="snížená",J981,0)</f>
        <v>0</v>
      </c>
      <c r="BG981" s="198">
        <f>IF(N981="zákl. přenesená",J981,0)</f>
        <v>0</v>
      </c>
      <c r="BH981" s="198">
        <f>IF(N981="sníž. přenesená",J981,0)</f>
        <v>0</v>
      </c>
      <c r="BI981" s="198">
        <f>IF(N981="nulová",J981,0)</f>
        <v>0</v>
      </c>
      <c r="BJ981" s="16" t="s">
        <v>14</v>
      </c>
      <c r="BK981" s="198">
        <f>ROUND(I981*H981,2)</f>
        <v>0</v>
      </c>
      <c r="BL981" s="16" t="s">
        <v>127</v>
      </c>
      <c r="BM981" s="197" t="s">
        <v>2553</v>
      </c>
    </row>
    <row r="982" s="2" customFormat="1" ht="33" customHeight="1">
      <c r="A982" s="37"/>
      <c r="B982" s="38"/>
      <c r="C982" s="185" t="s">
        <v>2554</v>
      </c>
      <c r="D982" s="185" t="s">
        <v>123</v>
      </c>
      <c r="E982" s="186" t="s">
        <v>2555</v>
      </c>
      <c r="F982" s="187" t="s">
        <v>2556</v>
      </c>
      <c r="G982" s="188" t="s">
        <v>426</v>
      </c>
      <c r="H982" s="189">
        <v>100</v>
      </c>
      <c r="I982" s="190"/>
      <c r="J982" s="191">
        <f>ROUND(I982*H982,2)</f>
        <v>0</v>
      </c>
      <c r="K982" s="192"/>
      <c r="L982" s="43"/>
      <c r="M982" s="193" t="s">
        <v>19</v>
      </c>
      <c r="N982" s="194" t="s">
        <v>41</v>
      </c>
      <c r="O982" s="83"/>
      <c r="P982" s="195">
        <f>O982*H982</f>
        <v>0</v>
      </c>
      <c r="Q982" s="195">
        <v>0</v>
      </c>
      <c r="R982" s="195">
        <f>Q982*H982</f>
        <v>0</v>
      </c>
      <c r="S982" s="195">
        <v>0</v>
      </c>
      <c r="T982" s="196">
        <f>S982*H982</f>
        <v>0</v>
      </c>
      <c r="U982" s="37"/>
      <c r="V982" s="37"/>
      <c r="W982" s="37"/>
      <c r="X982" s="37"/>
      <c r="Y982" s="37"/>
      <c r="Z982" s="37"/>
      <c r="AA982" s="37"/>
      <c r="AB982" s="37"/>
      <c r="AC982" s="37"/>
      <c r="AD982" s="37"/>
      <c r="AE982" s="37"/>
      <c r="AR982" s="197" t="s">
        <v>127</v>
      </c>
      <c r="AT982" s="197" t="s">
        <v>123</v>
      </c>
      <c r="AU982" s="197" t="s">
        <v>70</v>
      </c>
      <c r="AY982" s="16" t="s">
        <v>128</v>
      </c>
      <c r="BE982" s="198">
        <f>IF(N982="základní",J982,0)</f>
        <v>0</v>
      </c>
      <c r="BF982" s="198">
        <f>IF(N982="snížená",J982,0)</f>
        <v>0</v>
      </c>
      <c r="BG982" s="198">
        <f>IF(N982="zákl. přenesená",J982,0)</f>
        <v>0</v>
      </c>
      <c r="BH982" s="198">
        <f>IF(N982="sníž. přenesená",J982,0)</f>
        <v>0</v>
      </c>
      <c r="BI982" s="198">
        <f>IF(N982="nulová",J982,0)</f>
        <v>0</v>
      </c>
      <c r="BJ982" s="16" t="s">
        <v>14</v>
      </c>
      <c r="BK982" s="198">
        <f>ROUND(I982*H982,2)</f>
        <v>0</v>
      </c>
      <c r="BL982" s="16" t="s">
        <v>127</v>
      </c>
      <c r="BM982" s="197" t="s">
        <v>2557</v>
      </c>
    </row>
    <row r="983" s="2" customFormat="1" ht="33" customHeight="1">
      <c r="A983" s="37"/>
      <c r="B983" s="38"/>
      <c r="C983" s="185" t="s">
        <v>2558</v>
      </c>
      <c r="D983" s="185" t="s">
        <v>123</v>
      </c>
      <c r="E983" s="186" t="s">
        <v>2559</v>
      </c>
      <c r="F983" s="187" t="s">
        <v>2560</v>
      </c>
      <c r="G983" s="188" t="s">
        <v>426</v>
      </c>
      <c r="H983" s="189">
        <v>20</v>
      </c>
      <c r="I983" s="190"/>
      <c r="J983" s="191">
        <f>ROUND(I983*H983,2)</f>
        <v>0</v>
      </c>
      <c r="K983" s="192"/>
      <c r="L983" s="43"/>
      <c r="M983" s="193" t="s">
        <v>19</v>
      </c>
      <c r="N983" s="194" t="s">
        <v>41</v>
      </c>
      <c r="O983" s="83"/>
      <c r="P983" s="195">
        <f>O983*H983</f>
        <v>0</v>
      </c>
      <c r="Q983" s="195">
        <v>0</v>
      </c>
      <c r="R983" s="195">
        <f>Q983*H983</f>
        <v>0</v>
      </c>
      <c r="S983" s="195">
        <v>0</v>
      </c>
      <c r="T983" s="196">
        <f>S983*H983</f>
        <v>0</v>
      </c>
      <c r="U983" s="37"/>
      <c r="V983" s="37"/>
      <c r="W983" s="37"/>
      <c r="X983" s="37"/>
      <c r="Y983" s="37"/>
      <c r="Z983" s="37"/>
      <c r="AA983" s="37"/>
      <c r="AB983" s="37"/>
      <c r="AC983" s="37"/>
      <c r="AD983" s="37"/>
      <c r="AE983" s="37"/>
      <c r="AR983" s="197" t="s">
        <v>127</v>
      </c>
      <c r="AT983" s="197" t="s">
        <v>123</v>
      </c>
      <c r="AU983" s="197" t="s">
        <v>70</v>
      </c>
      <c r="AY983" s="16" t="s">
        <v>128</v>
      </c>
      <c r="BE983" s="198">
        <f>IF(N983="základní",J983,0)</f>
        <v>0</v>
      </c>
      <c r="BF983" s="198">
        <f>IF(N983="snížená",J983,0)</f>
        <v>0</v>
      </c>
      <c r="BG983" s="198">
        <f>IF(N983="zákl. přenesená",J983,0)</f>
        <v>0</v>
      </c>
      <c r="BH983" s="198">
        <f>IF(N983="sníž. přenesená",J983,0)</f>
        <v>0</v>
      </c>
      <c r="BI983" s="198">
        <f>IF(N983="nulová",J983,0)</f>
        <v>0</v>
      </c>
      <c r="BJ983" s="16" t="s">
        <v>14</v>
      </c>
      <c r="BK983" s="198">
        <f>ROUND(I983*H983,2)</f>
        <v>0</v>
      </c>
      <c r="BL983" s="16" t="s">
        <v>127</v>
      </c>
      <c r="BM983" s="197" t="s">
        <v>2561</v>
      </c>
    </row>
    <row r="984" s="2" customFormat="1" ht="37.8" customHeight="1">
      <c r="A984" s="37"/>
      <c r="B984" s="38"/>
      <c r="C984" s="185" t="s">
        <v>2562</v>
      </c>
      <c r="D984" s="185" t="s">
        <v>123</v>
      </c>
      <c r="E984" s="186" t="s">
        <v>2563</v>
      </c>
      <c r="F984" s="187" t="s">
        <v>2564</v>
      </c>
      <c r="G984" s="188" t="s">
        <v>426</v>
      </c>
      <c r="H984" s="189">
        <v>20</v>
      </c>
      <c r="I984" s="190"/>
      <c r="J984" s="191">
        <f>ROUND(I984*H984,2)</f>
        <v>0</v>
      </c>
      <c r="K984" s="192"/>
      <c r="L984" s="43"/>
      <c r="M984" s="193" t="s">
        <v>19</v>
      </c>
      <c r="N984" s="194" t="s">
        <v>41</v>
      </c>
      <c r="O984" s="83"/>
      <c r="P984" s="195">
        <f>O984*H984</f>
        <v>0</v>
      </c>
      <c r="Q984" s="195">
        <v>0</v>
      </c>
      <c r="R984" s="195">
        <f>Q984*H984</f>
        <v>0</v>
      </c>
      <c r="S984" s="195">
        <v>0</v>
      </c>
      <c r="T984" s="196">
        <f>S984*H984</f>
        <v>0</v>
      </c>
      <c r="U984" s="37"/>
      <c r="V984" s="37"/>
      <c r="W984" s="37"/>
      <c r="X984" s="37"/>
      <c r="Y984" s="37"/>
      <c r="Z984" s="37"/>
      <c r="AA984" s="37"/>
      <c r="AB984" s="37"/>
      <c r="AC984" s="37"/>
      <c r="AD984" s="37"/>
      <c r="AE984" s="37"/>
      <c r="AR984" s="197" t="s">
        <v>127</v>
      </c>
      <c r="AT984" s="197" t="s">
        <v>123</v>
      </c>
      <c r="AU984" s="197" t="s">
        <v>70</v>
      </c>
      <c r="AY984" s="16" t="s">
        <v>128</v>
      </c>
      <c r="BE984" s="198">
        <f>IF(N984="základní",J984,0)</f>
        <v>0</v>
      </c>
      <c r="BF984" s="198">
        <f>IF(N984="snížená",J984,0)</f>
        <v>0</v>
      </c>
      <c r="BG984" s="198">
        <f>IF(N984="zákl. přenesená",J984,0)</f>
        <v>0</v>
      </c>
      <c r="BH984" s="198">
        <f>IF(N984="sníž. přenesená",J984,0)</f>
        <v>0</v>
      </c>
      <c r="BI984" s="198">
        <f>IF(N984="nulová",J984,0)</f>
        <v>0</v>
      </c>
      <c r="BJ984" s="16" t="s">
        <v>14</v>
      </c>
      <c r="BK984" s="198">
        <f>ROUND(I984*H984,2)</f>
        <v>0</v>
      </c>
      <c r="BL984" s="16" t="s">
        <v>127</v>
      </c>
      <c r="BM984" s="197" t="s">
        <v>2565</v>
      </c>
    </row>
    <row r="985" s="2" customFormat="1" ht="37.8" customHeight="1">
      <c r="A985" s="37"/>
      <c r="B985" s="38"/>
      <c r="C985" s="185" t="s">
        <v>2566</v>
      </c>
      <c r="D985" s="185" t="s">
        <v>123</v>
      </c>
      <c r="E985" s="186" t="s">
        <v>2567</v>
      </c>
      <c r="F985" s="187" t="s">
        <v>2568</v>
      </c>
      <c r="G985" s="188" t="s">
        <v>426</v>
      </c>
      <c r="H985" s="189">
        <v>20</v>
      </c>
      <c r="I985" s="190"/>
      <c r="J985" s="191">
        <f>ROUND(I985*H985,2)</f>
        <v>0</v>
      </c>
      <c r="K985" s="192"/>
      <c r="L985" s="43"/>
      <c r="M985" s="193" t="s">
        <v>19</v>
      </c>
      <c r="N985" s="194" t="s">
        <v>41</v>
      </c>
      <c r="O985" s="83"/>
      <c r="P985" s="195">
        <f>O985*H985</f>
        <v>0</v>
      </c>
      <c r="Q985" s="195">
        <v>0</v>
      </c>
      <c r="R985" s="195">
        <f>Q985*H985</f>
        <v>0</v>
      </c>
      <c r="S985" s="195">
        <v>0</v>
      </c>
      <c r="T985" s="196">
        <f>S985*H985</f>
        <v>0</v>
      </c>
      <c r="U985" s="37"/>
      <c r="V985" s="37"/>
      <c r="W985" s="37"/>
      <c r="X985" s="37"/>
      <c r="Y985" s="37"/>
      <c r="Z985" s="37"/>
      <c r="AA985" s="37"/>
      <c r="AB985" s="37"/>
      <c r="AC985" s="37"/>
      <c r="AD985" s="37"/>
      <c r="AE985" s="37"/>
      <c r="AR985" s="197" t="s">
        <v>127</v>
      </c>
      <c r="AT985" s="197" t="s">
        <v>123</v>
      </c>
      <c r="AU985" s="197" t="s">
        <v>70</v>
      </c>
      <c r="AY985" s="16" t="s">
        <v>128</v>
      </c>
      <c r="BE985" s="198">
        <f>IF(N985="základní",J985,0)</f>
        <v>0</v>
      </c>
      <c r="BF985" s="198">
        <f>IF(N985="snížená",J985,0)</f>
        <v>0</v>
      </c>
      <c r="BG985" s="198">
        <f>IF(N985="zákl. přenesená",J985,0)</f>
        <v>0</v>
      </c>
      <c r="BH985" s="198">
        <f>IF(N985="sníž. přenesená",J985,0)</f>
        <v>0</v>
      </c>
      <c r="BI985" s="198">
        <f>IF(N985="nulová",J985,0)</f>
        <v>0</v>
      </c>
      <c r="BJ985" s="16" t="s">
        <v>14</v>
      </c>
      <c r="BK985" s="198">
        <f>ROUND(I985*H985,2)</f>
        <v>0</v>
      </c>
      <c r="BL985" s="16" t="s">
        <v>127</v>
      </c>
      <c r="BM985" s="197" t="s">
        <v>2569</v>
      </c>
    </row>
    <row r="986" s="2" customFormat="1" ht="33" customHeight="1">
      <c r="A986" s="37"/>
      <c r="B986" s="38"/>
      <c r="C986" s="185" t="s">
        <v>2570</v>
      </c>
      <c r="D986" s="185" t="s">
        <v>123</v>
      </c>
      <c r="E986" s="186" t="s">
        <v>2571</v>
      </c>
      <c r="F986" s="187" t="s">
        <v>2572</v>
      </c>
      <c r="G986" s="188" t="s">
        <v>426</v>
      </c>
      <c r="H986" s="189">
        <v>20</v>
      </c>
      <c r="I986" s="190"/>
      <c r="J986" s="191">
        <f>ROUND(I986*H986,2)</f>
        <v>0</v>
      </c>
      <c r="K986" s="192"/>
      <c r="L986" s="43"/>
      <c r="M986" s="193" t="s">
        <v>19</v>
      </c>
      <c r="N986" s="194" t="s">
        <v>41</v>
      </c>
      <c r="O986" s="83"/>
      <c r="P986" s="195">
        <f>O986*H986</f>
        <v>0</v>
      </c>
      <c r="Q986" s="195">
        <v>0</v>
      </c>
      <c r="R986" s="195">
        <f>Q986*H986</f>
        <v>0</v>
      </c>
      <c r="S986" s="195">
        <v>0</v>
      </c>
      <c r="T986" s="196">
        <f>S986*H986</f>
        <v>0</v>
      </c>
      <c r="U986" s="37"/>
      <c r="V986" s="37"/>
      <c r="W986" s="37"/>
      <c r="X986" s="37"/>
      <c r="Y986" s="37"/>
      <c r="Z986" s="37"/>
      <c r="AA986" s="37"/>
      <c r="AB986" s="37"/>
      <c r="AC986" s="37"/>
      <c r="AD986" s="37"/>
      <c r="AE986" s="37"/>
      <c r="AR986" s="197" t="s">
        <v>127</v>
      </c>
      <c r="AT986" s="197" t="s">
        <v>123</v>
      </c>
      <c r="AU986" s="197" t="s">
        <v>70</v>
      </c>
      <c r="AY986" s="16" t="s">
        <v>128</v>
      </c>
      <c r="BE986" s="198">
        <f>IF(N986="základní",J986,0)</f>
        <v>0</v>
      </c>
      <c r="BF986" s="198">
        <f>IF(N986="snížená",J986,0)</f>
        <v>0</v>
      </c>
      <c r="BG986" s="198">
        <f>IF(N986="zákl. přenesená",J986,0)</f>
        <v>0</v>
      </c>
      <c r="BH986" s="198">
        <f>IF(N986="sníž. přenesená",J986,0)</f>
        <v>0</v>
      </c>
      <c r="BI986" s="198">
        <f>IF(N986="nulová",J986,0)</f>
        <v>0</v>
      </c>
      <c r="BJ986" s="16" t="s">
        <v>14</v>
      </c>
      <c r="BK986" s="198">
        <f>ROUND(I986*H986,2)</f>
        <v>0</v>
      </c>
      <c r="BL986" s="16" t="s">
        <v>127</v>
      </c>
      <c r="BM986" s="197" t="s">
        <v>2573</v>
      </c>
    </row>
    <row r="987" s="2" customFormat="1" ht="33" customHeight="1">
      <c r="A987" s="37"/>
      <c r="B987" s="38"/>
      <c r="C987" s="185" t="s">
        <v>2574</v>
      </c>
      <c r="D987" s="185" t="s">
        <v>123</v>
      </c>
      <c r="E987" s="186" t="s">
        <v>2575</v>
      </c>
      <c r="F987" s="187" t="s">
        <v>2576</v>
      </c>
      <c r="G987" s="188" t="s">
        <v>426</v>
      </c>
      <c r="H987" s="189">
        <v>20</v>
      </c>
      <c r="I987" s="190"/>
      <c r="J987" s="191">
        <f>ROUND(I987*H987,2)</f>
        <v>0</v>
      </c>
      <c r="K987" s="192"/>
      <c r="L987" s="43"/>
      <c r="M987" s="193" t="s">
        <v>19</v>
      </c>
      <c r="N987" s="194" t="s">
        <v>41</v>
      </c>
      <c r="O987" s="83"/>
      <c r="P987" s="195">
        <f>O987*H987</f>
        <v>0</v>
      </c>
      <c r="Q987" s="195">
        <v>0</v>
      </c>
      <c r="R987" s="195">
        <f>Q987*H987</f>
        <v>0</v>
      </c>
      <c r="S987" s="195">
        <v>0</v>
      </c>
      <c r="T987" s="196">
        <f>S987*H987</f>
        <v>0</v>
      </c>
      <c r="U987" s="37"/>
      <c r="V987" s="37"/>
      <c r="W987" s="37"/>
      <c r="X987" s="37"/>
      <c r="Y987" s="37"/>
      <c r="Z987" s="37"/>
      <c r="AA987" s="37"/>
      <c r="AB987" s="37"/>
      <c r="AC987" s="37"/>
      <c r="AD987" s="37"/>
      <c r="AE987" s="37"/>
      <c r="AR987" s="197" t="s">
        <v>127</v>
      </c>
      <c r="AT987" s="197" t="s">
        <v>123</v>
      </c>
      <c r="AU987" s="197" t="s">
        <v>70</v>
      </c>
      <c r="AY987" s="16" t="s">
        <v>128</v>
      </c>
      <c r="BE987" s="198">
        <f>IF(N987="základní",J987,0)</f>
        <v>0</v>
      </c>
      <c r="BF987" s="198">
        <f>IF(N987="snížená",J987,0)</f>
        <v>0</v>
      </c>
      <c r="BG987" s="198">
        <f>IF(N987="zákl. přenesená",J987,0)</f>
        <v>0</v>
      </c>
      <c r="BH987" s="198">
        <f>IF(N987="sníž. přenesená",J987,0)</f>
        <v>0</v>
      </c>
      <c r="BI987" s="198">
        <f>IF(N987="nulová",J987,0)</f>
        <v>0</v>
      </c>
      <c r="BJ987" s="16" t="s">
        <v>14</v>
      </c>
      <c r="BK987" s="198">
        <f>ROUND(I987*H987,2)</f>
        <v>0</v>
      </c>
      <c r="BL987" s="16" t="s">
        <v>127</v>
      </c>
      <c r="BM987" s="197" t="s">
        <v>2577</v>
      </c>
    </row>
    <row r="988" s="2" customFormat="1" ht="33" customHeight="1">
      <c r="A988" s="37"/>
      <c r="B988" s="38"/>
      <c r="C988" s="185" t="s">
        <v>2578</v>
      </c>
      <c r="D988" s="185" t="s">
        <v>123</v>
      </c>
      <c r="E988" s="186" t="s">
        <v>2579</v>
      </c>
      <c r="F988" s="187" t="s">
        <v>2580</v>
      </c>
      <c r="G988" s="188" t="s">
        <v>426</v>
      </c>
      <c r="H988" s="189">
        <v>20</v>
      </c>
      <c r="I988" s="190"/>
      <c r="J988" s="191">
        <f>ROUND(I988*H988,2)</f>
        <v>0</v>
      </c>
      <c r="K988" s="192"/>
      <c r="L988" s="43"/>
      <c r="M988" s="193" t="s">
        <v>19</v>
      </c>
      <c r="N988" s="194" t="s">
        <v>41</v>
      </c>
      <c r="O988" s="83"/>
      <c r="P988" s="195">
        <f>O988*H988</f>
        <v>0</v>
      </c>
      <c r="Q988" s="195">
        <v>0</v>
      </c>
      <c r="R988" s="195">
        <f>Q988*H988</f>
        <v>0</v>
      </c>
      <c r="S988" s="195">
        <v>0</v>
      </c>
      <c r="T988" s="196">
        <f>S988*H988</f>
        <v>0</v>
      </c>
      <c r="U988" s="37"/>
      <c r="V988" s="37"/>
      <c r="W988" s="37"/>
      <c r="X988" s="37"/>
      <c r="Y988" s="37"/>
      <c r="Z988" s="37"/>
      <c r="AA988" s="37"/>
      <c r="AB988" s="37"/>
      <c r="AC988" s="37"/>
      <c r="AD988" s="37"/>
      <c r="AE988" s="37"/>
      <c r="AR988" s="197" t="s">
        <v>127</v>
      </c>
      <c r="AT988" s="197" t="s">
        <v>123</v>
      </c>
      <c r="AU988" s="197" t="s">
        <v>70</v>
      </c>
      <c r="AY988" s="16" t="s">
        <v>128</v>
      </c>
      <c r="BE988" s="198">
        <f>IF(N988="základní",J988,0)</f>
        <v>0</v>
      </c>
      <c r="BF988" s="198">
        <f>IF(N988="snížená",J988,0)</f>
        <v>0</v>
      </c>
      <c r="BG988" s="198">
        <f>IF(N988="zákl. přenesená",J988,0)</f>
        <v>0</v>
      </c>
      <c r="BH988" s="198">
        <f>IF(N988="sníž. přenesená",J988,0)</f>
        <v>0</v>
      </c>
      <c r="BI988" s="198">
        <f>IF(N988="nulová",J988,0)</f>
        <v>0</v>
      </c>
      <c r="BJ988" s="16" t="s">
        <v>14</v>
      </c>
      <c r="BK988" s="198">
        <f>ROUND(I988*H988,2)</f>
        <v>0</v>
      </c>
      <c r="BL988" s="16" t="s">
        <v>127</v>
      </c>
      <c r="BM988" s="197" t="s">
        <v>2581</v>
      </c>
    </row>
    <row r="989" s="2" customFormat="1" ht="33" customHeight="1">
      <c r="A989" s="37"/>
      <c r="B989" s="38"/>
      <c r="C989" s="185" t="s">
        <v>2582</v>
      </c>
      <c r="D989" s="185" t="s">
        <v>123</v>
      </c>
      <c r="E989" s="186" t="s">
        <v>2583</v>
      </c>
      <c r="F989" s="187" t="s">
        <v>2584</v>
      </c>
      <c r="G989" s="188" t="s">
        <v>426</v>
      </c>
      <c r="H989" s="189">
        <v>20</v>
      </c>
      <c r="I989" s="190"/>
      <c r="J989" s="191">
        <f>ROUND(I989*H989,2)</f>
        <v>0</v>
      </c>
      <c r="K989" s="192"/>
      <c r="L989" s="43"/>
      <c r="M989" s="193" t="s">
        <v>19</v>
      </c>
      <c r="N989" s="194" t="s">
        <v>41</v>
      </c>
      <c r="O989" s="83"/>
      <c r="P989" s="195">
        <f>O989*H989</f>
        <v>0</v>
      </c>
      <c r="Q989" s="195">
        <v>0</v>
      </c>
      <c r="R989" s="195">
        <f>Q989*H989</f>
        <v>0</v>
      </c>
      <c r="S989" s="195">
        <v>0</v>
      </c>
      <c r="T989" s="196">
        <f>S989*H989</f>
        <v>0</v>
      </c>
      <c r="U989" s="37"/>
      <c r="V989" s="37"/>
      <c r="W989" s="37"/>
      <c r="X989" s="37"/>
      <c r="Y989" s="37"/>
      <c r="Z989" s="37"/>
      <c r="AA989" s="37"/>
      <c r="AB989" s="37"/>
      <c r="AC989" s="37"/>
      <c r="AD989" s="37"/>
      <c r="AE989" s="37"/>
      <c r="AR989" s="197" t="s">
        <v>127</v>
      </c>
      <c r="AT989" s="197" t="s">
        <v>123</v>
      </c>
      <c r="AU989" s="197" t="s">
        <v>70</v>
      </c>
      <c r="AY989" s="16" t="s">
        <v>128</v>
      </c>
      <c r="BE989" s="198">
        <f>IF(N989="základní",J989,0)</f>
        <v>0</v>
      </c>
      <c r="BF989" s="198">
        <f>IF(N989="snížená",J989,0)</f>
        <v>0</v>
      </c>
      <c r="BG989" s="198">
        <f>IF(N989="zákl. přenesená",J989,0)</f>
        <v>0</v>
      </c>
      <c r="BH989" s="198">
        <f>IF(N989="sníž. přenesená",J989,0)</f>
        <v>0</v>
      </c>
      <c r="BI989" s="198">
        <f>IF(N989="nulová",J989,0)</f>
        <v>0</v>
      </c>
      <c r="BJ989" s="16" t="s">
        <v>14</v>
      </c>
      <c r="BK989" s="198">
        <f>ROUND(I989*H989,2)</f>
        <v>0</v>
      </c>
      <c r="BL989" s="16" t="s">
        <v>127</v>
      </c>
      <c r="BM989" s="197" t="s">
        <v>2585</v>
      </c>
    </row>
    <row r="990" s="2" customFormat="1" ht="33" customHeight="1">
      <c r="A990" s="37"/>
      <c r="B990" s="38"/>
      <c r="C990" s="185" t="s">
        <v>2586</v>
      </c>
      <c r="D990" s="185" t="s">
        <v>123</v>
      </c>
      <c r="E990" s="186" t="s">
        <v>2587</v>
      </c>
      <c r="F990" s="187" t="s">
        <v>2588</v>
      </c>
      <c r="G990" s="188" t="s">
        <v>426</v>
      </c>
      <c r="H990" s="189">
        <v>20</v>
      </c>
      <c r="I990" s="190"/>
      <c r="J990" s="191">
        <f>ROUND(I990*H990,2)</f>
        <v>0</v>
      </c>
      <c r="K990" s="192"/>
      <c r="L990" s="43"/>
      <c r="M990" s="193" t="s">
        <v>19</v>
      </c>
      <c r="N990" s="194" t="s">
        <v>41</v>
      </c>
      <c r="O990" s="83"/>
      <c r="P990" s="195">
        <f>O990*H990</f>
        <v>0</v>
      </c>
      <c r="Q990" s="195">
        <v>0</v>
      </c>
      <c r="R990" s="195">
        <f>Q990*H990</f>
        <v>0</v>
      </c>
      <c r="S990" s="195">
        <v>0</v>
      </c>
      <c r="T990" s="196">
        <f>S990*H990</f>
        <v>0</v>
      </c>
      <c r="U990" s="37"/>
      <c r="V990" s="37"/>
      <c r="W990" s="37"/>
      <c r="X990" s="37"/>
      <c r="Y990" s="37"/>
      <c r="Z990" s="37"/>
      <c r="AA990" s="37"/>
      <c r="AB990" s="37"/>
      <c r="AC990" s="37"/>
      <c r="AD990" s="37"/>
      <c r="AE990" s="37"/>
      <c r="AR990" s="197" t="s">
        <v>127</v>
      </c>
      <c r="AT990" s="197" t="s">
        <v>123</v>
      </c>
      <c r="AU990" s="197" t="s">
        <v>70</v>
      </c>
      <c r="AY990" s="16" t="s">
        <v>128</v>
      </c>
      <c r="BE990" s="198">
        <f>IF(N990="základní",J990,0)</f>
        <v>0</v>
      </c>
      <c r="BF990" s="198">
        <f>IF(N990="snížená",J990,0)</f>
        <v>0</v>
      </c>
      <c r="BG990" s="198">
        <f>IF(N990="zákl. přenesená",J990,0)</f>
        <v>0</v>
      </c>
      <c r="BH990" s="198">
        <f>IF(N990="sníž. přenesená",J990,0)</f>
        <v>0</v>
      </c>
      <c r="BI990" s="198">
        <f>IF(N990="nulová",J990,0)</f>
        <v>0</v>
      </c>
      <c r="BJ990" s="16" t="s">
        <v>14</v>
      </c>
      <c r="BK990" s="198">
        <f>ROUND(I990*H990,2)</f>
        <v>0</v>
      </c>
      <c r="BL990" s="16" t="s">
        <v>127</v>
      </c>
      <c r="BM990" s="197" t="s">
        <v>2589</v>
      </c>
    </row>
    <row r="991" s="2" customFormat="1" ht="33" customHeight="1">
      <c r="A991" s="37"/>
      <c r="B991" s="38"/>
      <c r="C991" s="185" t="s">
        <v>2590</v>
      </c>
      <c r="D991" s="185" t="s">
        <v>123</v>
      </c>
      <c r="E991" s="186" t="s">
        <v>2591</v>
      </c>
      <c r="F991" s="187" t="s">
        <v>2592</v>
      </c>
      <c r="G991" s="188" t="s">
        <v>426</v>
      </c>
      <c r="H991" s="189">
        <v>20</v>
      </c>
      <c r="I991" s="190"/>
      <c r="J991" s="191">
        <f>ROUND(I991*H991,2)</f>
        <v>0</v>
      </c>
      <c r="K991" s="192"/>
      <c r="L991" s="43"/>
      <c r="M991" s="193" t="s">
        <v>19</v>
      </c>
      <c r="N991" s="194" t="s">
        <v>41</v>
      </c>
      <c r="O991" s="83"/>
      <c r="P991" s="195">
        <f>O991*H991</f>
        <v>0</v>
      </c>
      <c r="Q991" s="195">
        <v>0</v>
      </c>
      <c r="R991" s="195">
        <f>Q991*H991</f>
        <v>0</v>
      </c>
      <c r="S991" s="195">
        <v>0</v>
      </c>
      <c r="T991" s="196">
        <f>S991*H991</f>
        <v>0</v>
      </c>
      <c r="U991" s="37"/>
      <c r="V991" s="37"/>
      <c r="W991" s="37"/>
      <c r="X991" s="37"/>
      <c r="Y991" s="37"/>
      <c r="Z991" s="37"/>
      <c r="AA991" s="37"/>
      <c r="AB991" s="37"/>
      <c r="AC991" s="37"/>
      <c r="AD991" s="37"/>
      <c r="AE991" s="37"/>
      <c r="AR991" s="197" t="s">
        <v>127</v>
      </c>
      <c r="AT991" s="197" t="s">
        <v>123</v>
      </c>
      <c r="AU991" s="197" t="s">
        <v>70</v>
      </c>
      <c r="AY991" s="16" t="s">
        <v>128</v>
      </c>
      <c r="BE991" s="198">
        <f>IF(N991="základní",J991,0)</f>
        <v>0</v>
      </c>
      <c r="BF991" s="198">
        <f>IF(N991="snížená",J991,0)</f>
        <v>0</v>
      </c>
      <c r="BG991" s="198">
        <f>IF(N991="zákl. přenesená",J991,0)</f>
        <v>0</v>
      </c>
      <c r="BH991" s="198">
        <f>IF(N991="sníž. přenesená",J991,0)</f>
        <v>0</v>
      </c>
      <c r="BI991" s="198">
        <f>IF(N991="nulová",J991,0)</f>
        <v>0</v>
      </c>
      <c r="BJ991" s="16" t="s">
        <v>14</v>
      </c>
      <c r="BK991" s="198">
        <f>ROUND(I991*H991,2)</f>
        <v>0</v>
      </c>
      <c r="BL991" s="16" t="s">
        <v>127</v>
      </c>
      <c r="BM991" s="197" t="s">
        <v>2593</v>
      </c>
    </row>
    <row r="992" s="2" customFormat="1" ht="33" customHeight="1">
      <c r="A992" s="37"/>
      <c r="B992" s="38"/>
      <c r="C992" s="185" t="s">
        <v>2594</v>
      </c>
      <c r="D992" s="185" t="s">
        <v>123</v>
      </c>
      <c r="E992" s="186" t="s">
        <v>2595</v>
      </c>
      <c r="F992" s="187" t="s">
        <v>2596</v>
      </c>
      <c r="G992" s="188" t="s">
        <v>426</v>
      </c>
      <c r="H992" s="189">
        <v>20</v>
      </c>
      <c r="I992" s="190"/>
      <c r="J992" s="191">
        <f>ROUND(I992*H992,2)</f>
        <v>0</v>
      </c>
      <c r="K992" s="192"/>
      <c r="L992" s="43"/>
      <c r="M992" s="193" t="s">
        <v>19</v>
      </c>
      <c r="N992" s="194" t="s">
        <v>41</v>
      </c>
      <c r="O992" s="83"/>
      <c r="P992" s="195">
        <f>O992*H992</f>
        <v>0</v>
      </c>
      <c r="Q992" s="195">
        <v>0</v>
      </c>
      <c r="R992" s="195">
        <f>Q992*H992</f>
        <v>0</v>
      </c>
      <c r="S992" s="195">
        <v>0</v>
      </c>
      <c r="T992" s="196">
        <f>S992*H992</f>
        <v>0</v>
      </c>
      <c r="U992" s="37"/>
      <c r="V992" s="37"/>
      <c r="W992" s="37"/>
      <c r="X992" s="37"/>
      <c r="Y992" s="37"/>
      <c r="Z992" s="37"/>
      <c r="AA992" s="37"/>
      <c r="AB992" s="37"/>
      <c r="AC992" s="37"/>
      <c r="AD992" s="37"/>
      <c r="AE992" s="37"/>
      <c r="AR992" s="197" t="s">
        <v>127</v>
      </c>
      <c r="AT992" s="197" t="s">
        <v>123</v>
      </c>
      <c r="AU992" s="197" t="s">
        <v>70</v>
      </c>
      <c r="AY992" s="16" t="s">
        <v>128</v>
      </c>
      <c r="BE992" s="198">
        <f>IF(N992="základní",J992,0)</f>
        <v>0</v>
      </c>
      <c r="BF992" s="198">
        <f>IF(N992="snížená",J992,0)</f>
        <v>0</v>
      </c>
      <c r="BG992" s="198">
        <f>IF(N992="zákl. přenesená",J992,0)</f>
        <v>0</v>
      </c>
      <c r="BH992" s="198">
        <f>IF(N992="sníž. přenesená",J992,0)</f>
        <v>0</v>
      </c>
      <c r="BI992" s="198">
        <f>IF(N992="nulová",J992,0)</f>
        <v>0</v>
      </c>
      <c r="BJ992" s="16" t="s">
        <v>14</v>
      </c>
      <c r="BK992" s="198">
        <f>ROUND(I992*H992,2)</f>
        <v>0</v>
      </c>
      <c r="BL992" s="16" t="s">
        <v>127</v>
      </c>
      <c r="BM992" s="197" t="s">
        <v>2597</v>
      </c>
    </row>
    <row r="993" s="2" customFormat="1" ht="33" customHeight="1">
      <c r="A993" s="37"/>
      <c r="B993" s="38"/>
      <c r="C993" s="185" t="s">
        <v>2598</v>
      </c>
      <c r="D993" s="185" t="s">
        <v>123</v>
      </c>
      <c r="E993" s="186" t="s">
        <v>2599</v>
      </c>
      <c r="F993" s="187" t="s">
        <v>2600</v>
      </c>
      <c r="G993" s="188" t="s">
        <v>426</v>
      </c>
      <c r="H993" s="189">
        <v>20</v>
      </c>
      <c r="I993" s="190"/>
      <c r="J993" s="191">
        <f>ROUND(I993*H993,2)</f>
        <v>0</v>
      </c>
      <c r="K993" s="192"/>
      <c r="L993" s="43"/>
      <c r="M993" s="193" t="s">
        <v>19</v>
      </c>
      <c r="N993" s="194" t="s">
        <v>41</v>
      </c>
      <c r="O993" s="83"/>
      <c r="P993" s="195">
        <f>O993*H993</f>
        <v>0</v>
      </c>
      <c r="Q993" s="195">
        <v>0</v>
      </c>
      <c r="R993" s="195">
        <f>Q993*H993</f>
        <v>0</v>
      </c>
      <c r="S993" s="195">
        <v>0</v>
      </c>
      <c r="T993" s="196">
        <f>S993*H993</f>
        <v>0</v>
      </c>
      <c r="U993" s="37"/>
      <c r="V993" s="37"/>
      <c r="W993" s="37"/>
      <c r="X993" s="37"/>
      <c r="Y993" s="37"/>
      <c r="Z993" s="37"/>
      <c r="AA993" s="37"/>
      <c r="AB993" s="37"/>
      <c r="AC993" s="37"/>
      <c r="AD993" s="37"/>
      <c r="AE993" s="37"/>
      <c r="AR993" s="197" t="s">
        <v>127</v>
      </c>
      <c r="AT993" s="197" t="s">
        <v>123</v>
      </c>
      <c r="AU993" s="197" t="s">
        <v>70</v>
      </c>
      <c r="AY993" s="16" t="s">
        <v>128</v>
      </c>
      <c r="BE993" s="198">
        <f>IF(N993="základní",J993,0)</f>
        <v>0</v>
      </c>
      <c r="BF993" s="198">
        <f>IF(N993="snížená",J993,0)</f>
        <v>0</v>
      </c>
      <c r="BG993" s="198">
        <f>IF(N993="zákl. přenesená",J993,0)</f>
        <v>0</v>
      </c>
      <c r="BH993" s="198">
        <f>IF(N993="sníž. přenesená",J993,0)</f>
        <v>0</v>
      </c>
      <c r="BI993" s="198">
        <f>IF(N993="nulová",J993,0)</f>
        <v>0</v>
      </c>
      <c r="BJ993" s="16" t="s">
        <v>14</v>
      </c>
      <c r="BK993" s="198">
        <f>ROUND(I993*H993,2)</f>
        <v>0</v>
      </c>
      <c r="BL993" s="16" t="s">
        <v>127</v>
      </c>
      <c r="BM993" s="197" t="s">
        <v>2601</v>
      </c>
    </row>
    <row r="994" s="2" customFormat="1" ht="33" customHeight="1">
      <c r="A994" s="37"/>
      <c r="B994" s="38"/>
      <c r="C994" s="185" t="s">
        <v>2602</v>
      </c>
      <c r="D994" s="185" t="s">
        <v>123</v>
      </c>
      <c r="E994" s="186" t="s">
        <v>2603</v>
      </c>
      <c r="F994" s="187" t="s">
        <v>2604</v>
      </c>
      <c r="G994" s="188" t="s">
        <v>426</v>
      </c>
      <c r="H994" s="189">
        <v>20</v>
      </c>
      <c r="I994" s="190"/>
      <c r="J994" s="191">
        <f>ROUND(I994*H994,2)</f>
        <v>0</v>
      </c>
      <c r="K994" s="192"/>
      <c r="L994" s="43"/>
      <c r="M994" s="193" t="s">
        <v>19</v>
      </c>
      <c r="N994" s="194" t="s">
        <v>41</v>
      </c>
      <c r="O994" s="83"/>
      <c r="P994" s="195">
        <f>O994*H994</f>
        <v>0</v>
      </c>
      <c r="Q994" s="195">
        <v>0</v>
      </c>
      <c r="R994" s="195">
        <f>Q994*H994</f>
        <v>0</v>
      </c>
      <c r="S994" s="195">
        <v>0</v>
      </c>
      <c r="T994" s="196">
        <f>S994*H994</f>
        <v>0</v>
      </c>
      <c r="U994" s="37"/>
      <c r="V994" s="37"/>
      <c r="W994" s="37"/>
      <c r="X994" s="37"/>
      <c r="Y994" s="37"/>
      <c r="Z994" s="37"/>
      <c r="AA994" s="37"/>
      <c r="AB994" s="37"/>
      <c r="AC994" s="37"/>
      <c r="AD994" s="37"/>
      <c r="AE994" s="37"/>
      <c r="AR994" s="197" t="s">
        <v>127</v>
      </c>
      <c r="AT994" s="197" t="s">
        <v>123</v>
      </c>
      <c r="AU994" s="197" t="s">
        <v>70</v>
      </c>
      <c r="AY994" s="16" t="s">
        <v>128</v>
      </c>
      <c r="BE994" s="198">
        <f>IF(N994="základní",J994,0)</f>
        <v>0</v>
      </c>
      <c r="BF994" s="198">
        <f>IF(N994="snížená",J994,0)</f>
        <v>0</v>
      </c>
      <c r="BG994" s="198">
        <f>IF(N994="zákl. přenesená",J994,0)</f>
        <v>0</v>
      </c>
      <c r="BH994" s="198">
        <f>IF(N994="sníž. přenesená",J994,0)</f>
        <v>0</v>
      </c>
      <c r="BI994" s="198">
        <f>IF(N994="nulová",J994,0)</f>
        <v>0</v>
      </c>
      <c r="BJ994" s="16" t="s">
        <v>14</v>
      </c>
      <c r="BK994" s="198">
        <f>ROUND(I994*H994,2)</f>
        <v>0</v>
      </c>
      <c r="BL994" s="16" t="s">
        <v>127</v>
      </c>
      <c r="BM994" s="197" t="s">
        <v>2605</v>
      </c>
    </row>
    <row r="995" s="2" customFormat="1" ht="33" customHeight="1">
      <c r="A995" s="37"/>
      <c r="B995" s="38"/>
      <c r="C995" s="185" t="s">
        <v>2606</v>
      </c>
      <c r="D995" s="185" t="s">
        <v>123</v>
      </c>
      <c r="E995" s="186" t="s">
        <v>2607</v>
      </c>
      <c r="F995" s="187" t="s">
        <v>2608</v>
      </c>
      <c r="G995" s="188" t="s">
        <v>426</v>
      </c>
      <c r="H995" s="189">
        <v>1</v>
      </c>
      <c r="I995" s="190"/>
      <c r="J995" s="191">
        <f>ROUND(I995*H995,2)</f>
        <v>0</v>
      </c>
      <c r="K995" s="192"/>
      <c r="L995" s="43"/>
      <c r="M995" s="193" t="s">
        <v>19</v>
      </c>
      <c r="N995" s="194" t="s">
        <v>41</v>
      </c>
      <c r="O995" s="83"/>
      <c r="P995" s="195">
        <f>O995*H995</f>
        <v>0</v>
      </c>
      <c r="Q995" s="195">
        <v>0</v>
      </c>
      <c r="R995" s="195">
        <f>Q995*H995</f>
        <v>0</v>
      </c>
      <c r="S995" s="195">
        <v>0</v>
      </c>
      <c r="T995" s="196">
        <f>S995*H995</f>
        <v>0</v>
      </c>
      <c r="U995" s="37"/>
      <c r="V995" s="37"/>
      <c r="W995" s="37"/>
      <c r="X995" s="37"/>
      <c r="Y995" s="37"/>
      <c r="Z995" s="37"/>
      <c r="AA995" s="37"/>
      <c r="AB995" s="37"/>
      <c r="AC995" s="37"/>
      <c r="AD995" s="37"/>
      <c r="AE995" s="37"/>
      <c r="AR995" s="197" t="s">
        <v>127</v>
      </c>
      <c r="AT995" s="197" t="s">
        <v>123</v>
      </c>
      <c r="AU995" s="197" t="s">
        <v>70</v>
      </c>
      <c r="AY995" s="16" t="s">
        <v>128</v>
      </c>
      <c r="BE995" s="198">
        <f>IF(N995="základní",J995,0)</f>
        <v>0</v>
      </c>
      <c r="BF995" s="198">
        <f>IF(N995="snížená",J995,0)</f>
        <v>0</v>
      </c>
      <c r="BG995" s="198">
        <f>IF(N995="zákl. přenesená",J995,0)</f>
        <v>0</v>
      </c>
      <c r="BH995" s="198">
        <f>IF(N995="sníž. přenesená",J995,0)</f>
        <v>0</v>
      </c>
      <c r="BI995" s="198">
        <f>IF(N995="nulová",J995,0)</f>
        <v>0</v>
      </c>
      <c r="BJ995" s="16" t="s">
        <v>14</v>
      </c>
      <c r="BK995" s="198">
        <f>ROUND(I995*H995,2)</f>
        <v>0</v>
      </c>
      <c r="BL995" s="16" t="s">
        <v>127</v>
      </c>
      <c r="BM995" s="197" t="s">
        <v>2609</v>
      </c>
    </row>
    <row r="996" s="2" customFormat="1" ht="33" customHeight="1">
      <c r="A996" s="37"/>
      <c r="B996" s="38"/>
      <c r="C996" s="185" t="s">
        <v>2610</v>
      </c>
      <c r="D996" s="185" t="s">
        <v>123</v>
      </c>
      <c r="E996" s="186" t="s">
        <v>2611</v>
      </c>
      <c r="F996" s="187" t="s">
        <v>2612</v>
      </c>
      <c r="G996" s="188" t="s">
        <v>426</v>
      </c>
      <c r="H996" s="189">
        <v>20</v>
      </c>
      <c r="I996" s="190"/>
      <c r="J996" s="191">
        <f>ROUND(I996*H996,2)</f>
        <v>0</v>
      </c>
      <c r="K996" s="192"/>
      <c r="L996" s="43"/>
      <c r="M996" s="193" t="s">
        <v>19</v>
      </c>
      <c r="N996" s="194" t="s">
        <v>41</v>
      </c>
      <c r="O996" s="83"/>
      <c r="P996" s="195">
        <f>O996*H996</f>
        <v>0</v>
      </c>
      <c r="Q996" s="195">
        <v>0</v>
      </c>
      <c r="R996" s="195">
        <f>Q996*H996</f>
        <v>0</v>
      </c>
      <c r="S996" s="195">
        <v>0</v>
      </c>
      <c r="T996" s="196">
        <f>S996*H996</f>
        <v>0</v>
      </c>
      <c r="U996" s="37"/>
      <c r="V996" s="37"/>
      <c r="W996" s="37"/>
      <c r="X996" s="37"/>
      <c r="Y996" s="37"/>
      <c r="Z996" s="37"/>
      <c r="AA996" s="37"/>
      <c r="AB996" s="37"/>
      <c r="AC996" s="37"/>
      <c r="AD996" s="37"/>
      <c r="AE996" s="37"/>
      <c r="AR996" s="197" t="s">
        <v>127</v>
      </c>
      <c r="AT996" s="197" t="s">
        <v>123</v>
      </c>
      <c r="AU996" s="197" t="s">
        <v>70</v>
      </c>
      <c r="AY996" s="16" t="s">
        <v>128</v>
      </c>
      <c r="BE996" s="198">
        <f>IF(N996="základní",J996,0)</f>
        <v>0</v>
      </c>
      <c r="BF996" s="198">
        <f>IF(N996="snížená",J996,0)</f>
        <v>0</v>
      </c>
      <c r="BG996" s="198">
        <f>IF(N996="zákl. přenesená",J996,0)</f>
        <v>0</v>
      </c>
      <c r="BH996" s="198">
        <f>IF(N996="sníž. přenesená",J996,0)</f>
        <v>0</v>
      </c>
      <c r="BI996" s="198">
        <f>IF(N996="nulová",J996,0)</f>
        <v>0</v>
      </c>
      <c r="BJ996" s="16" t="s">
        <v>14</v>
      </c>
      <c r="BK996" s="198">
        <f>ROUND(I996*H996,2)</f>
        <v>0</v>
      </c>
      <c r="BL996" s="16" t="s">
        <v>127</v>
      </c>
      <c r="BM996" s="197" t="s">
        <v>2613</v>
      </c>
    </row>
    <row r="997" s="2" customFormat="1" ht="33" customHeight="1">
      <c r="A997" s="37"/>
      <c r="B997" s="38"/>
      <c r="C997" s="185" t="s">
        <v>2614</v>
      </c>
      <c r="D997" s="185" t="s">
        <v>123</v>
      </c>
      <c r="E997" s="186" t="s">
        <v>2615</v>
      </c>
      <c r="F997" s="187" t="s">
        <v>2616</v>
      </c>
      <c r="G997" s="188" t="s">
        <v>426</v>
      </c>
      <c r="H997" s="189">
        <v>20</v>
      </c>
      <c r="I997" s="190"/>
      <c r="J997" s="191">
        <f>ROUND(I997*H997,2)</f>
        <v>0</v>
      </c>
      <c r="K997" s="192"/>
      <c r="L997" s="43"/>
      <c r="M997" s="193" t="s">
        <v>19</v>
      </c>
      <c r="N997" s="194" t="s">
        <v>41</v>
      </c>
      <c r="O997" s="83"/>
      <c r="P997" s="195">
        <f>O997*H997</f>
        <v>0</v>
      </c>
      <c r="Q997" s="195">
        <v>0</v>
      </c>
      <c r="R997" s="195">
        <f>Q997*H997</f>
        <v>0</v>
      </c>
      <c r="S997" s="195">
        <v>0</v>
      </c>
      <c r="T997" s="196">
        <f>S997*H997</f>
        <v>0</v>
      </c>
      <c r="U997" s="37"/>
      <c r="V997" s="37"/>
      <c r="W997" s="37"/>
      <c r="X997" s="37"/>
      <c r="Y997" s="37"/>
      <c r="Z997" s="37"/>
      <c r="AA997" s="37"/>
      <c r="AB997" s="37"/>
      <c r="AC997" s="37"/>
      <c r="AD997" s="37"/>
      <c r="AE997" s="37"/>
      <c r="AR997" s="197" t="s">
        <v>127</v>
      </c>
      <c r="AT997" s="197" t="s">
        <v>123</v>
      </c>
      <c r="AU997" s="197" t="s">
        <v>70</v>
      </c>
      <c r="AY997" s="16" t="s">
        <v>128</v>
      </c>
      <c r="BE997" s="198">
        <f>IF(N997="základní",J997,0)</f>
        <v>0</v>
      </c>
      <c r="BF997" s="198">
        <f>IF(N997="snížená",J997,0)</f>
        <v>0</v>
      </c>
      <c r="BG997" s="198">
        <f>IF(N997="zákl. přenesená",J997,0)</f>
        <v>0</v>
      </c>
      <c r="BH997" s="198">
        <f>IF(N997="sníž. přenesená",J997,0)</f>
        <v>0</v>
      </c>
      <c r="BI997" s="198">
        <f>IF(N997="nulová",J997,0)</f>
        <v>0</v>
      </c>
      <c r="BJ997" s="16" t="s">
        <v>14</v>
      </c>
      <c r="BK997" s="198">
        <f>ROUND(I997*H997,2)</f>
        <v>0</v>
      </c>
      <c r="BL997" s="16" t="s">
        <v>127</v>
      </c>
      <c r="BM997" s="197" t="s">
        <v>2617</v>
      </c>
    </row>
    <row r="998" s="2" customFormat="1" ht="33" customHeight="1">
      <c r="A998" s="37"/>
      <c r="B998" s="38"/>
      <c r="C998" s="185" t="s">
        <v>2618</v>
      </c>
      <c r="D998" s="185" t="s">
        <v>123</v>
      </c>
      <c r="E998" s="186" t="s">
        <v>2619</v>
      </c>
      <c r="F998" s="187" t="s">
        <v>2620</v>
      </c>
      <c r="G998" s="188" t="s">
        <v>426</v>
      </c>
      <c r="H998" s="189">
        <v>20</v>
      </c>
      <c r="I998" s="190"/>
      <c r="J998" s="191">
        <f>ROUND(I998*H998,2)</f>
        <v>0</v>
      </c>
      <c r="K998" s="192"/>
      <c r="L998" s="43"/>
      <c r="M998" s="193" t="s">
        <v>19</v>
      </c>
      <c r="N998" s="194" t="s">
        <v>41</v>
      </c>
      <c r="O998" s="83"/>
      <c r="P998" s="195">
        <f>O998*H998</f>
        <v>0</v>
      </c>
      <c r="Q998" s="195">
        <v>0</v>
      </c>
      <c r="R998" s="195">
        <f>Q998*H998</f>
        <v>0</v>
      </c>
      <c r="S998" s="195">
        <v>0</v>
      </c>
      <c r="T998" s="196">
        <f>S998*H998</f>
        <v>0</v>
      </c>
      <c r="U998" s="37"/>
      <c r="V998" s="37"/>
      <c r="W998" s="37"/>
      <c r="X998" s="37"/>
      <c r="Y998" s="37"/>
      <c r="Z998" s="37"/>
      <c r="AA998" s="37"/>
      <c r="AB998" s="37"/>
      <c r="AC998" s="37"/>
      <c r="AD998" s="37"/>
      <c r="AE998" s="37"/>
      <c r="AR998" s="197" t="s">
        <v>127</v>
      </c>
      <c r="AT998" s="197" t="s">
        <v>123</v>
      </c>
      <c r="AU998" s="197" t="s">
        <v>70</v>
      </c>
      <c r="AY998" s="16" t="s">
        <v>128</v>
      </c>
      <c r="BE998" s="198">
        <f>IF(N998="základní",J998,0)</f>
        <v>0</v>
      </c>
      <c r="BF998" s="198">
        <f>IF(N998="snížená",J998,0)</f>
        <v>0</v>
      </c>
      <c r="BG998" s="198">
        <f>IF(N998="zákl. přenesená",J998,0)</f>
        <v>0</v>
      </c>
      <c r="BH998" s="198">
        <f>IF(N998="sníž. přenesená",J998,0)</f>
        <v>0</v>
      </c>
      <c r="BI998" s="198">
        <f>IF(N998="nulová",J998,0)</f>
        <v>0</v>
      </c>
      <c r="BJ998" s="16" t="s">
        <v>14</v>
      </c>
      <c r="BK998" s="198">
        <f>ROUND(I998*H998,2)</f>
        <v>0</v>
      </c>
      <c r="BL998" s="16" t="s">
        <v>127</v>
      </c>
      <c r="BM998" s="197" t="s">
        <v>2621</v>
      </c>
    </row>
    <row r="999" s="2" customFormat="1" ht="33" customHeight="1">
      <c r="A999" s="37"/>
      <c r="B999" s="38"/>
      <c r="C999" s="185" t="s">
        <v>2622</v>
      </c>
      <c r="D999" s="185" t="s">
        <v>123</v>
      </c>
      <c r="E999" s="186" t="s">
        <v>2623</v>
      </c>
      <c r="F999" s="187" t="s">
        <v>2624</v>
      </c>
      <c r="G999" s="188" t="s">
        <v>426</v>
      </c>
      <c r="H999" s="189">
        <v>20</v>
      </c>
      <c r="I999" s="190"/>
      <c r="J999" s="191">
        <f>ROUND(I999*H999,2)</f>
        <v>0</v>
      </c>
      <c r="K999" s="192"/>
      <c r="L999" s="43"/>
      <c r="M999" s="193" t="s">
        <v>19</v>
      </c>
      <c r="N999" s="194" t="s">
        <v>41</v>
      </c>
      <c r="O999" s="83"/>
      <c r="P999" s="195">
        <f>O999*H999</f>
        <v>0</v>
      </c>
      <c r="Q999" s="195">
        <v>0</v>
      </c>
      <c r="R999" s="195">
        <f>Q999*H999</f>
        <v>0</v>
      </c>
      <c r="S999" s="195">
        <v>0</v>
      </c>
      <c r="T999" s="196">
        <f>S999*H999</f>
        <v>0</v>
      </c>
      <c r="U999" s="37"/>
      <c r="V999" s="37"/>
      <c r="W999" s="37"/>
      <c r="X999" s="37"/>
      <c r="Y999" s="37"/>
      <c r="Z999" s="37"/>
      <c r="AA999" s="37"/>
      <c r="AB999" s="37"/>
      <c r="AC999" s="37"/>
      <c r="AD999" s="37"/>
      <c r="AE999" s="37"/>
      <c r="AR999" s="197" t="s">
        <v>127</v>
      </c>
      <c r="AT999" s="197" t="s">
        <v>123</v>
      </c>
      <c r="AU999" s="197" t="s">
        <v>70</v>
      </c>
      <c r="AY999" s="16" t="s">
        <v>128</v>
      </c>
      <c r="BE999" s="198">
        <f>IF(N999="základní",J999,0)</f>
        <v>0</v>
      </c>
      <c r="BF999" s="198">
        <f>IF(N999="snížená",J999,0)</f>
        <v>0</v>
      </c>
      <c r="BG999" s="198">
        <f>IF(N999="zákl. přenesená",J999,0)</f>
        <v>0</v>
      </c>
      <c r="BH999" s="198">
        <f>IF(N999="sníž. přenesená",J999,0)</f>
        <v>0</v>
      </c>
      <c r="BI999" s="198">
        <f>IF(N999="nulová",J999,0)</f>
        <v>0</v>
      </c>
      <c r="BJ999" s="16" t="s">
        <v>14</v>
      </c>
      <c r="BK999" s="198">
        <f>ROUND(I999*H999,2)</f>
        <v>0</v>
      </c>
      <c r="BL999" s="16" t="s">
        <v>127</v>
      </c>
      <c r="BM999" s="197" t="s">
        <v>2625</v>
      </c>
    </row>
    <row r="1000" s="2" customFormat="1" ht="33" customHeight="1">
      <c r="A1000" s="37"/>
      <c r="B1000" s="38"/>
      <c r="C1000" s="185" t="s">
        <v>2626</v>
      </c>
      <c r="D1000" s="185" t="s">
        <v>123</v>
      </c>
      <c r="E1000" s="186" t="s">
        <v>2627</v>
      </c>
      <c r="F1000" s="187" t="s">
        <v>2628</v>
      </c>
      <c r="G1000" s="188" t="s">
        <v>426</v>
      </c>
      <c r="H1000" s="189">
        <v>20</v>
      </c>
      <c r="I1000" s="190"/>
      <c r="J1000" s="191">
        <f>ROUND(I1000*H1000,2)</f>
        <v>0</v>
      </c>
      <c r="K1000" s="192"/>
      <c r="L1000" s="43"/>
      <c r="M1000" s="193" t="s">
        <v>19</v>
      </c>
      <c r="N1000" s="194" t="s">
        <v>41</v>
      </c>
      <c r="O1000" s="83"/>
      <c r="P1000" s="195">
        <f>O1000*H1000</f>
        <v>0</v>
      </c>
      <c r="Q1000" s="195">
        <v>0</v>
      </c>
      <c r="R1000" s="195">
        <f>Q1000*H1000</f>
        <v>0</v>
      </c>
      <c r="S1000" s="195">
        <v>0</v>
      </c>
      <c r="T1000" s="196">
        <f>S1000*H1000</f>
        <v>0</v>
      </c>
      <c r="U1000" s="37"/>
      <c r="V1000" s="37"/>
      <c r="W1000" s="37"/>
      <c r="X1000" s="37"/>
      <c r="Y1000" s="37"/>
      <c r="Z1000" s="37"/>
      <c r="AA1000" s="37"/>
      <c r="AB1000" s="37"/>
      <c r="AC1000" s="37"/>
      <c r="AD1000" s="37"/>
      <c r="AE1000" s="37"/>
      <c r="AR1000" s="197" t="s">
        <v>127</v>
      </c>
      <c r="AT1000" s="197" t="s">
        <v>123</v>
      </c>
      <c r="AU1000" s="197" t="s">
        <v>70</v>
      </c>
      <c r="AY1000" s="16" t="s">
        <v>128</v>
      </c>
      <c r="BE1000" s="198">
        <f>IF(N1000="základní",J1000,0)</f>
        <v>0</v>
      </c>
      <c r="BF1000" s="198">
        <f>IF(N1000="snížená",J1000,0)</f>
        <v>0</v>
      </c>
      <c r="BG1000" s="198">
        <f>IF(N1000="zákl. přenesená",J1000,0)</f>
        <v>0</v>
      </c>
      <c r="BH1000" s="198">
        <f>IF(N1000="sníž. přenesená",J1000,0)</f>
        <v>0</v>
      </c>
      <c r="BI1000" s="198">
        <f>IF(N1000="nulová",J1000,0)</f>
        <v>0</v>
      </c>
      <c r="BJ1000" s="16" t="s">
        <v>14</v>
      </c>
      <c r="BK1000" s="198">
        <f>ROUND(I1000*H1000,2)</f>
        <v>0</v>
      </c>
      <c r="BL1000" s="16" t="s">
        <v>127</v>
      </c>
      <c r="BM1000" s="197" t="s">
        <v>2629</v>
      </c>
    </row>
    <row r="1001" s="2" customFormat="1" ht="33" customHeight="1">
      <c r="A1001" s="37"/>
      <c r="B1001" s="38"/>
      <c r="C1001" s="185" t="s">
        <v>2630</v>
      </c>
      <c r="D1001" s="185" t="s">
        <v>123</v>
      </c>
      <c r="E1001" s="186" t="s">
        <v>2631</v>
      </c>
      <c r="F1001" s="187" t="s">
        <v>2632</v>
      </c>
      <c r="G1001" s="188" t="s">
        <v>426</v>
      </c>
      <c r="H1001" s="189">
        <v>20</v>
      </c>
      <c r="I1001" s="190"/>
      <c r="J1001" s="191">
        <f>ROUND(I1001*H1001,2)</f>
        <v>0</v>
      </c>
      <c r="K1001" s="192"/>
      <c r="L1001" s="43"/>
      <c r="M1001" s="193" t="s">
        <v>19</v>
      </c>
      <c r="N1001" s="194" t="s">
        <v>41</v>
      </c>
      <c r="O1001" s="83"/>
      <c r="P1001" s="195">
        <f>O1001*H1001</f>
        <v>0</v>
      </c>
      <c r="Q1001" s="195">
        <v>0</v>
      </c>
      <c r="R1001" s="195">
        <f>Q1001*H1001</f>
        <v>0</v>
      </c>
      <c r="S1001" s="195">
        <v>0</v>
      </c>
      <c r="T1001" s="196">
        <f>S1001*H1001</f>
        <v>0</v>
      </c>
      <c r="U1001" s="37"/>
      <c r="V1001" s="37"/>
      <c r="W1001" s="37"/>
      <c r="X1001" s="37"/>
      <c r="Y1001" s="37"/>
      <c r="Z1001" s="37"/>
      <c r="AA1001" s="37"/>
      <c r="AB1001" s="37"/>
      <c r="AC1001" s="37"/>
      <c r="AD1001" s="37"/>
      <c r="AE1001" s="37"/>
      <c r="AR1001" s="197" t="s">
        <v>127</v>
      </c>
      <c r="AT1001" s="197" t="s">
        <v>123</v>
      </c>
      <c r="AU1001" s="197" t="s">
        <v>70</v>
      </c>
      <c r="AY1001" s="16" t="s">
        <v>128</v>
      </c>
      <c r="BE1001" s="198">
        <f>IF(N1001="základní",J1001,0)</f>
        <v>0</v>
      </c>
      <c r="BF1001" s="198">
        <f>IF(N1001="snížená",J1001,0)</f>
        <v>0</v>
      </c>
      <c r="BG1001" s="198">
        <f>IF(N1001="zákl. přenesená",J1001,0)</f>
        <v>0</v>
      </c>
      <c r="BH1001" s="198">
        <f>IF(N1001="sníž. přenesená",J1001,0)</f>
        <v>0</v>
      </c>
      <c r="BI1001" s="198">
        <f>IF(N1001="nulová",J1001,0)</f>
        <v>0</v>
      </c>
      <c r="BJ1001" s="16" t="s">
        <v>14</v>
      </c>
      <c r="BK1001" s="198">
        <f>ROUND(I1001*H1001,2)</f>
        <v>0</v>
      </c>
      <c r="BL1001" s="16" t="s">
        <v>127</v>
      </c>
      <c r="BM1001" s="197" t="s">
        <v>2633</v>
      </c>
    </row>
    <row r="1002" s="2" customFormat="1" ht="33" customHeight="1">
      <c r="A1002" s="37"/>
      <c r="B1002" s="38"/>
      <c r="C1002" s="185" t="s">
        <v>2634</v>
      </c>
      <c r="D1002" s="185" t="s">
        <v>123</v>
      </c>
      <c r="E1002" s="186" t="s">
        <v>2635</v>
      </c>
      <c r="F1002" s="187" t="s">
        <v>2636</v>
      </c>
      <c r="G1002" s="188" t="s">
        <v>426</v>
      </c>
      <c r="H1002" s="189">
        <v>20</v>
      </c>
      <c r="I1002" s="190"/>
      <c r="J1002" s="191">
        <f>ROUND(I1002*H1002,2)</f>
        <v>0</v>
      </c>
      <c r="K1002" s="192"/>
      <c r="L1002" s="43"/>
      <c r="M1002" s="193" t="s">
        <v>19</v>
      </c>
      <c r="N1002" s="194" t="s">
        <v>41</v>
      </c>
      <c r="O1002" s="83"/>
      <c r="P1002" s="195">
        <f>O1002*H1002</f>
        <v>0</v>
      </c>
      <c r="Q1002" s="195">
        <v>0</v>
      </c>
      <c r="R1002" s="195">
        <f>Q1002*H1002</f>
        <v>0</v>
      </c>
      <c r="S1002" s="195">
        <v>0</v>
      </c>
      <c r="T1002" s="196">
        <f>S1002*H1002</f>
        <v>0</v>
      </c>
      <c r="U1002" s="37"/>
      <c r="V1002" s="37"/>
      <c r="W1002" s="37"/>
      <c r="X1002" s="37"/>
      <c r="Y1002" s="37"/>
      <c r="Z1002" s="37"/>
      <c r="AA1002" s="37"/>
      <c r="AB1002" s="37"/>
      <c r="AC1002" s="37"/>
      <c r="AD1002" s="37"/>
      <c r="AE1002" s="37"/>
      <c r="AR1002" s="197" t="s">
        <v>127</v>
      </c>
      <c r="AT1002" s="197" t="s">
        <v>123</v>
      </c>
      <c r="AU1002" s="197" t="s">
        <v>70</v>
      </c>
      <c r="AY1002" s="16" t="s">
        <v>128</v>
      </c>
      <c r="BE1002" s="198">
        <f>IF(N1002="základní",J1002,0)</f>
        <v>0</v>
      </c>
      <c r="BF1002" s="198">
        <f>IF(N1002="snížená",J1002,0)</f>
        <v>0</v>
      </c>
      <c r="BG1002" s="198">
        <f>IF(N1002="zákl. přenesená",J1002,0)</f>
        <v>0</v>
      </c>
      <c r="BH1002" s="198">
        <f>IF(N1002="sníž. přenesená",J1002,0)</f>
        <v>0</v>
      </c>
      <c r="BI1002" s="198">
        <f>IF(N1002="nulová",J1002,0)</f>
        <v>0</v>
      </c>
      <c r="BJ1002" s="16" t="s">
        <v>14</v>
      </c>
      <c r="BK1002" s="198">
        <f>ROUND(I1002*H1002,2)</f>
        <v>0</v>
      </c>
      <c r="BL1002" s="16" t="s">
        <v>127</v>
      </c>
      <c r="BM1002" s="197" t="s">
        <v>2637</v>
      </c>
    </row>
    <row r="1003" s="2" customFormat="1" ht="37.8" customHeight="1">
      <c r="A1003" s="37"/>
      <c r="B1003" s="38"/>
      <c r="C1003" s="185" t="s">
        <v>2638</v>
      </c>
      <c r="D1003" s="185" t="s">
        <v>123</v>
      </c>
      <c r="E1003" s="186" t="s">
        <v>2639</v>
      </c>
      <c r="F1003" s="187" t="s">
        <v>2640</v>
      </c>
      <c r="G1003" s="188" t="s">
        <v>426</v>
      </c>
      <c r="H1003" s="189">
        <v>20</v>
      </c>
      <c r="I1003" s="190"/>
      <c r="J1003" s="191">
        <f>ROUND(I1003*H1003,2)</f>
        <v>0</v>
      </c>
      <c r="K1003" s="192"/>
      <c r="L1003" s="43"/>
      <c r="M1003" s="193" t="s">
        <v>19</v>
      </c>
      <c r="N1003" s="194" t="s">
        <v>41</v>
      </c>
      <c r="O1003" s="83"/>
      <c r="P1003" s="195">
        <f>O1003*H1003</f>
        <v>0</v>
      </c>
      <c r="Q1003" s="195">
        <v>0</v>
      </c>
      <c r="R1003" s="195">
        <f>Q1003*H1003</f>
        <v>0</v>
      </c>
      <c r="S1003" s="195">
        <v>0</v>
      </c>
      <c r="T1003" s="196">
        <f>S1003*H1003</f>
        <v>0</v>
      </c>
      <c r="U1003" s="37"/>
      <c r="V1003" s="37"/>
      <c r="W1003" s="37"/>
      <c r="X1003" s="37"/>
      <c r="Y1003" s="37"/>
      <c r="Z1003" s="37"/>
      <c r="AA1003" s="37"/>
      <c r="AB1003" s="37"/>
      <c r="AC1003" s="37"/>
      <c r="AD1003" s="37"/>
      <c r="AE1003" s="37"/>
      <c r="AR1003" s="197" t="s">
        <v>127</v>
      </c>
      <c r="AT1003" s="197" t="s">
        <v>123</v>
      </c>
      <c r="AU1003" s="197" t="s">
        <v>70</v>
      </c>
      <c r="AY1003" s="16" t="s">
        <v>128</v>
      </c>
      <c r="BE1003" s="198">
        <f>IF(N1003="základní",J1003,0)</f>
        <v>0</v>
      </c>
      <c r="BF1003" s="198">
        <f>IF(N1003="snížená",J1003,0)</f>
        <v>0</v>
      </c>
      <c r="BG1003" s="198">
        <f>IF(N1003="zákl. přenesená",J1003,0)</f>
        <v>0</v>
      </c>
      <c r="BH1003" s="198">
        <f>IF(N1003="sníž. přenesená",J1003,0)</f>
        <v>0</v>
      </c>
      <c r="BI1003" s="198">
        <f>IF(N1003="nulová",J1003,0)</f>
        <v>0</v>
      </c>
      <c r="BJ1003" s="16" t="s">
        <v>14</v>
      </c>
      <c r="BK1003" s="198">
        <f>ROUND(I1003*H1003,2)</f>
        <v>0</v>
      </c>
      <c r="BL1003" s="16" t="s">
        <v>127</v>
      </c>
      <c r="BM1003" s="197" t="s">
        <v>2641</v>
      </c>
    </row>
    <row r="1004" s="2" customFormat="1" ht="37.8" customHeight="1">
      <c r="A1004" s="37"/>
      <c r="B1004" s="38"/>
      <c r="C1004" s="185" t="s">
        <v>2642</v>
      </c>
      <c r="D1004" s="185" t="s">
        <v>123</v>
      </c>
      <c r="E1004" s="186" t="s">
        <v>2643</v>
      </c>
      <c r="F1004" s="187" t="s">
        <v>2644</v>
      </c>
      <c r="G1004" s="188" t="s">
        <v>426</v>
      </c>
      <c r="H1004" s="189">
        <v>20</v>
      </c>
      <c r="I1004" s="190"/>
      <c r="J1004" s="191">
        <f>ROUND(I1004*H1004,2)</f>
        <v>0</v>
      </c>
      <c r="K1004" s="192"/>
      <c r="L1004" s="43"/>
      <c r="M1004" s="193" t="s">
        <v>19</v>
      </c>
      <c r="N1004" s="194" t="s">
        <v>41</v>
      </c>
      <c r="O1004" s="83"/>
      <c r="P1004" s="195">
        <f>O1004*H1004</f>
        <v>0</v>
      </c>
      <c r="Q1004" s="195">
        <v>0</v>
      </c>
      <c r="R1004" s="195">
        <f>Q1004*H1004</f>
        <v>0</v>
      </c>
      <c r="S1004" s="195">
        <v>0</v>
      </c>
      <c r="T1004" s="196">
        <f>S1004*H1004</f>
        <v>0</v>
      </c>
      <c r="U1004" s="37"/>
      <c r="V1004" s="37"/>
      <c r="W1004" s="37"/>
      <c r="X1004" s="37"/>
      <c r="Y1004" s="37"/>
      <c r="Z1004" s="37"/>
      <c r="AA1004" s="37"/>
      <c r="AB1004" s="37"/>
      <c r="AC1004" s="37"/>
      <c r="AD1004" s="37"/>
      <c r="AE1004" s="37"/>
      <c r="AR1004" s="197" t="s">
        <v>127</v>
      </c>
      <c r="AT1004" s="197" t="s">
        <v>123</v>
      </c>
      <c r="AU1004" s="197" t="s">
        <v>70</v>
      </c>
      <c r="AY1004" s="16" t="s">
        <v>128</v>
      </c>
      <c r="BE1004" s="198">
        <f>IF(N1004="základní",J1004,0)</f>
        <v>0</v>
      </c>
      <c r="BF1004" s="198">
        <f>IF(N1004="snížená",J1004,0)</f>
        <v>0</v>
      </c>
      <c r="BG1004" s="198">
        <f>IF(N1004="zákl. přenesená",J1004,0)</f>
        <v>0</v>
      </c>
      <c r="BH1004" s="198">
        <f>IF(N1004="sníž. přenesená",J1004,0)</f>
        <v>0</v>
      </c>
      <c r="BI1004" s="198">
        <f>IF(N1004="nulová",J1004,0)</f>
        <v>0</v>
      </c>
      <c r="BJ1004" s="16" t="s">
        <v>14</v>
      </c>
      <c r="BK1004" s="198">
        <f>ROUND(I1004*H1004,2)</f>
        <v>0</v>
      </c>
      <c r="BL1004" s="16" t="s">
        <v>127</v>
      </c>
      <c r="BM1004" s="197" t="s">
        <v>2645</v>
      </c>
    </row>
    <row r="1005" s="2" customFormat="1" ht="37.8" customHeight="1">
      <c r="A1005" s="37"/>
      <c r="B1005" s="38"/>
      <c r="C1005" s="185" t="s">
        <v>2646</v>
      </c>
      <c r="D1005" s="185" t="s">
        <v>123</v>
      </c>
      <c r="E1005" s="186" t="s">
        <v>2647</v>
      </c>
      <c r="F1005" s="187" t="s">
        <v>2648</v>
      </c>
      <c r="G1005" s="188" t="s">
        <v>426</v>
      </c>
      <c r="H1005" s="189">
        <v>20</v>
      </c>
      <c r="I1005" s="190"/>
      <c r="J1005" s="191">
        <f>ROUND(I1005*H1005,2)</f>
        <v>0</v>
      </c>
      <c r="K1005" s="192"/>
      <c r="L1005" s="43"/>
      <c r="M1005" s="193" t="s">
        <v>19</v>
      </c>
      <c r="N1005" s="194" t="s">
        <v>41</v>
      </c>
      <c r="O1005" s="83"/>
      <c r="P1005" s="195">
        <f>O1005*H1005</f>
        <v>0</v>
      </c>
      <c r="Q1005" s="195">
        <v>0</v>
      </c>
      <c r="R1005" s="195">
        <f>Q1005*H1005</f>
        <v>0</v>
      </c>
      <c r="S1005" s="195">
        <v>0</v>
      </c>
      <c r="T1005" s="196">
        <f>S1005*H1005</f>
        <v>0</v>
      </c>
      <c r="U1005" s="37"/>
      <c r="V1005" s="37"/>
      <c r="W1005" s="37"/>
      <c r="X1005" s="37"/>
      <c r="Y1005" s="37"/>
      <c r="Z1005" s="37"/>
      <c r="AA1005" s="37"/>
      <c r="AB1005" s="37"/>
      <c r="AC1005" s="37"/>
      <c r="AD1005" s="37"/>
      <c r="AE1005" s="37"/>
      <c r="AR1005" s="197" t="s">
        <v>127</v>
      </c>
      <c r="AT1005" s="197" t="s">
        <v>123</v>
      </c>
      <c r="AU1005" s="197" t="s">
        <v>70</v>
      </c>
      <c r="AY1005" s="16" t="s">
        <v>128</v>
      </c>
      <c r="BE1005" s="198">
        <f>IF(N1005="základní",J1005,0)</f>
        <v>0</v>
      </c>
      <c r="BF1005" s="198">
        <f>IF(N1005="snížená",J1005,0)</f>
        <v>0</v>
      </c>
      <c r="BG1005" s="198">
        <f>IF(N1005="zákl. přenesená",J1005,0)</f>
        <v>0</v>
      </c>
      <c r="BH1005" s="198">
        <f>IF(N1005="sníž. přenesená",J1005,0)</f>
        <v>0</v>
      </c>
      <c r="BI1005" s="198">
        <f>IF(N1005="nulová",J1005,0)</f>
        <v>0</v>
      </c>
      <c r="BJ1005" s="16" t="s">
        <v>14</v>
      </c>
      <c r="BK1005" s="198">
        <f>ROUND(I1005*H1005,2)</f>
        <v>0</v>
      </c>
      <c r="BL1005" s="16" t="s">
        <v>127</v>
      </c>
      <c r="BM1005" s="197" t="s">
        <v>2649</v>
      </c>
    </row>
    <row r="1006" s="2" customFormat="1" ht="33" customHeight="1">
      <c r="A1006" s="37"/>
      <c r="B1006" s="38"/>
      <c r="C1006" s="185" t="s">
        <v>2650</v>
      </c>
      <c r="D1006" s="185" t="s">
        <v>123</v>
      </c>
      <c r="E1006" s="186" t="s">
        <v>2651</v>
      </c>
      <c r="F1006" s="187" t="s">
        <v>2652</v>
      </c>
      <c r="G1006" s="188" t="s">
        <v>426</v>
      </c>
      <c r="H1006" s="189">
        <v>20</v>
      </c>
      <c r="I1006" s="190"/>
      <c r="J1006" s="191">
        <f>ROUND(I1006*H1006,2)</f>
        <v>0</v>
      </c>
      <c r="K1006" s="192"/>
      <c r="L1006" s="43"/>
      <c r="M1006" s="193" t="s">
        <v>19</v>
      </c>
      <c r="N1006" s="194" t="s">
        <v>41</v>
      </c>
      <c r="O1006" s="83"/>
      <c r="P1006" s="195">
        <f>O1006*H1006</f>
        <v>0</v>
      </c>
      <c r="Q1006" s="195">
        <v>0</v>
      </c>
      <c r="R1006" s="195">
        <f>Q1006*H1006</f>
        <v>0</v>
      </c>
      <c r="S1006" s="195">
        <v>0</v>
      </c>
      <c r="T1006" s="196">
        <f>S1006*H1006</f>
        <v>0</v>
      </c>
      <c r="U1006" s="37"/>
      <c r="V1006" s="37"/>
      <c r="W1006" s="37"/>
      <c r="X1006" s="37"/>
      <c r="Y1006" s="37"/>
      <c r="Z1006" s="37"/>
      <c r="AA1006" s="37"/>
      <c r="AB1006" s="37"/>
      <c r="AC1006" s="37"/>
      <c r="AD1006" s="37"/>
      <c r="AE1006" s="37"/>
      <c r="AR1006" s="197" t="s">
        <v>127</v>
      </c>
      <c r="AT1006" s="197" t="s">
        <v>123</v>
      </c>
      <c r="AU1006" s="197" t="s">
        <v>70</v>
      </c>
      <c r="AY1006" s="16" t="s">
        <v>128</v>
      </c>
      <c r="BE1006" s="198">
        <f>IF(N1006="základní",J1006,0)</f>
        <v>0</v>
      </c>
      <c r="BF1006" s="198">
        <f>IF(N1006="snížená",J1006,0)</f>
        <v>0</v>
      </c>
      <c r="BG1006" s="198">
        <f>IF(N1006="zákl. přenesená",J1006,0)</f>
        <v>0</v>
      </c>
      <c r="BH1006" s="198">
        <f>IF(N1006="sníž. přenesená",J1006,0)</f>
        <v>0</v>
      </c>
      <c r="BI1006" s="198">
        <f>IF(N1006="nulová",J1006,0)</f>
        <v>0</v>
      </c>
      <c r="BJ1006" s="16" t="s">
        <v>14</v>
      </c>
      <c r="BK1006" s="198">
        <f>ROUND(I1006*H1006,2)</f>
        <v>0</v>
      </c>
      <c r="BL1006" s="16" t="s">
        <v>127</v>
      </c>
      <c r="BM1006" s="197" t="s">
        <v>2653</v>
      </c>
    </row>
    <row r="1007" s="2" customFormat="1" ht="33" customHeight="1">
      <c r="A1007" s="37"/>
      <c r="B1007" s="38"/>
      <c r="C1007" s="185" t="s">
        <v>2654</v>
      </c>
      <c r="D1007" s="185" t="s">
        <v>123</v>
      </c>
      <c r="E1007" s="186" t="s">
        <v>2655</v>
      </c>
      <c r="F1007" s="187" t="s">
        <v>2656</v>
      </c>
      <c r="G1007" s="188" t="s">
        <v>426</v>
      </c>
      <c r="H1007" s="189">
        <v>20</v>
      </c>
      <c r="I1007" s="190"/>
      <c r="J1007" s="191">
        <f>ROUND(I1007*H1007,2)</f>
        <v>0</v>
      </c>
      <c r="K1007" s="192"/>
      <c r="L1007" s="43"/>
      <c r="M1007" s="193" t="s">
        <v>19</v>
      </c>
      <c r="N1007" s="194" t="s">
        <v>41</v>
      </c>
      <c r="O1007" s="83"/>
      <c r="P1007" s="195">
        <f>O1007*H1007</f>
        <v>0</v>
      </c>
      <c r="Q1007" s="195">
        <v>0</v>
      </c>
      <c r="R1007" s="195">
        <f>Q1007*H1007</f>
        <v>0</v>
      </c>
      <c r="S1007" s="195">
        <v>0</v>
      </c>
      <c r="T1007" s="196">
        <f>S1007*H1007</f>
        <v>0</v>
      </c>
      <c r="U1007" s="37"/>
      <c r="V1007" s="37"/>
      <c r="W1007" s="37"/>
      <c r="X1007" s="37"/>
      <c r="Y1007" s="37"/>
      <c r="Z1007" s="37"/>
      <c r="AA1007" s="37"/>
      <c r="AB1007" s="37"/>
      <c r="AC1007" s="37"/>
      <c r="AD1007" s="37"/>
      <c r="AE1007" s="37"/>
      <c r="AR1007" s="197" t="s">
        <v>127</v>
      </c>
      <c r="AT1007" s="197" t="s">
        <v>123</v>
      </c>
      <c r="AU1007" s="197" t="s">
        <v>70</v>
      </c>
      <c r="AY1007" s="16" t="s">
        <v>128</v>
      </c>
      <c r="BE1007" s="198">
        <f>IF(N1007="základní",J1007,0)</f>
        <v>0</v>
      </c>
      <c r="BF1007" s="198">
        <f>IF(N1007="snížená",J1007,0)</f>
        <v>0</v>
      </c>
      <c r="BG1007" s="198">
        <f>IF(N1007="zákl. přenesená",J1007,0)</f>
        <v>0</v>
      </c>
      <c r="BH1007" s="198">
        <f>IF(N1007="sníž. přenesená",J1007,0)</f>
        <v>0</v>
      </c>
      <c r="BI1007" s="198">
        <f>IF(N1007="nulová",J1007,0)</f>
        <v>0</v>
      </c>
      <c r="BJ1007" s="16" t="s">
        <v>14</v>
      </c>
      <c r="BK1007" s="198">
        <f>ROUND(I1007*H1007,2)</f>
        <v>0</v>
      </c>
      <c r="BL1007" s="16" t="s">
        <v>127</v>
      </c>
      <c r="BM1007" s="197" t="s">
        <v>2657</v>
      </c>
    </row>
    <row r="1008" s="2" customFormat="1" ht="44.25" customHeight="1">
      <c r="A1008" s="37"/>
      <c r="B1008" s="38"/>
      <c r="C1008" s="185" t="s">
        <v>2658</v>
      </c>
      <c r="D1008" s="185" t="s">
        <v>123</v>
      </c>
      <c r="E1008" s="186" t="s">
        <v>2659</v>
      </c>
      <c r="F1008" s="187" t="s">
        <v>2660</v>
      </c>
      <c r="G1008" s="188" t="s">
        <v>132</v>
      </c>
      <c r="H1008" s="189">
        <v>20</v>
      </c>
      <c r="I1008" s="190"/>
      <c r="J1008" s="191">
        <f>ROUND(I1008*H1008,2)</f>
        <v>0</v>
      </c>
      <c r="K1008" s="192"/>
      <c r="L1008" s="43"/>
      <c r="M1008" s="193" t="s">
        <v>19</v>
      </c>
      <c r="N1008" s="194" t="s">
        <v>41</v>
      </c>
      <c r="O1008" s="83"/>
      <c r="P1008" s="195">
        <f>O1008*H1008</f>
        <v>0</v>
      </c>
      <c r="Q1008" s="195">
        <v>0</v>
      </c>
      <c r="R1008" s="195">
        <f>Q1008*H1008</f>
        <v>0</v>
      </c>
      <c r="S1008" s="195">
        <v>0</v>
      </c>
      <c r="T1008" s="196">
        <f>S1008*H1008</f>
        <v>0</v>
      </c>
      <c r="U1008" s="37"/>
      <c r="V1008" s="37"/>
      <c r="W1008" s="37"/>
      <c r="X1008" s="37"/>
      <c r="Y1008" s="37"/>
      <c r="Z1008" s="37"/>
      <c r="AA1008" s="37"/>
      <c r="AB1008" s="37"/>
      <c r="AC1008" s="37"/>
      <c r="AD1008" s="37"/>
      <c r="AE1008" s="37"/>
      <c r="AR1008" s="197" t="s">
        <v>127</v>
      </c>
      <c r="AT1008" s="197" t="s">
        <v>123</v>
      </c>
      <c r="AU1008" s="197" t="s">
        <v>70</v>
      </c>
      <c r="AY1008" s="16" t="s">
        <v>128</v>
      </c>
      <c r="BE1008" s="198">
        <f>IF(N1008="základní",J1008,0)</f>
        <v>0</v>
      </c>
      <c r="BF1008" s="198">
        <f>IF(N1008="snížená",J1008,0)</f>
        <v>0</v>
      </c>
      <c r="BG1008" s="198">
        <f>IF(N1008="zákl. přenesená",J1008,0)</f>
        <v>0</v>
      </c>
      <c r="BH1008" s="198">
        <f>IF(N1008="sníž. přenesená",J1008,0)</f>
        <v>0</v>
      </c>
      <c r="BI1008" s="198">
        <f>IF(N1008="nulová",J1008,0)</f>
        <v>0</v>
      </c>
      <c r="BJ1008" s="16" t="s">
        <v>14</v>
      </c>
      <c r="BK1008" s="198">
        <f>ROUND(I1008*H1008,2)</f>
        <v>0</v>
      </c>
      <c r="BL1008" s="16" t="s">
        <v>127</v>
      </c>
      <c r="BM1008" s="197" t="s">
        <v>2661</v>
      </c>
    </row>
    <row r="1009" s="2" customFormat="1" ht="44.25" customHeight="1">
      <c r="A1009" s="37"/>
      <c r="B1009" s="38"/>
      <c r="C1009" s="185" t="s">
        <v>2662</v>
      </c>
      <c r="D1009" s="185" t="s">
        <v>123</v>
      </c>
      <c r="E1009" s="186" t="s">
        <v>2663</v>
      </c>
      <c r="F1009" s="187" t="s">
        <v>2664</v>
      </c>
      <c r="G1009" s="188" t="s">
        <v>426</v>
      </c>
      <c r="H1009" s="189">
        <v>20</v>
      </c>
      <c r="I1009" s="190"/>
      <c r="J1009" s="191">
        <f>ROUND(I1009*H1009,2)</f>
        <v>0</v>
      </c>
      <c r="K1009" s="192"/>
      <c r="L1009" s="43"/>
      <c r="M1009" s="193" t="s">
        <v>19</v>
      </c>
      <c r="N1009" s="194" t="s">
        <v>41</v>
      </c>
      <c r="O1009" s="83"/>
      <c r="P1009" s="195">
        <f>O1009*H1009</f>
        <v>0</v>
      </c>
      <c r="Q1009" s="195">
        <v>0</v>
      </c>
      <c r="R1009" s="195">
        <f>Q1009*H1009</f>
        <v>0</v>
      </c>
      <c r="S1009" s="195">
        <v>0</v>
      </c>
      <c r="T1009" s="196">
        <f>S1009*H1009</f>
        <v>0</v>
      </c>
      <c r="U1009" s="37"/>
      <c r="V1009" s="37"/>
      <c r="W1009" s="37"/>
      <c r="X1009" s="37"/>
      <c r="Y1009" s="37"/>
      <c r="Z1009" s="37"/>
      <c r="AA1009" s="37"/>
      <c r="AB1009" s="37"/>
      <c r="AC1009" s="37"/>
      <c r="AD1009" s="37"/>
      <c r="AE1009" s="37"/>
      <c r="AR1009" s="197" t="s">
        <v>127</v>
      </c>
      <c r="AT1009" s="197" t="s">
        <v>123</v>
      </c>
      <c r="AU1009" s="197" t="s">
        <v>70</v>
      </c>
      <c r="AY1009" s="16" t="s">
        <v>128</v>
      </c>
      <c r="BE1009" s="198">
        <f>IF(N1009="základní",J1009,0)</f>
        <v>0</v>
      </c>
      <c r="BF1009" s="198">
        <f>IF(N1009="snížená",J1009,0)</f>
        <v>0</v>
      </c>
      <c r="BG1009" s="198">
        <f>IF(N1009="zákl. přenesená",J1009,0)</f>
        <v>0</v>
      </c>
      <c r="BH1009" s="198">
        <f>IF(N1009="sníž. přenesená",J1009,0)</f>
        <v>0</v>
      </c>
      <c r="BI1009" s="198">
        <f>IF(N1009="nulová",J1009,0)</f>
        <v>0</v>
      </c>
      <c r="BJ1009" s="16" t="s">
        <v>14</v>
      </c>
      <c r="BK1009" s="198">
        <f>ROUND(I1009*H1009,2)</f>
        <v>0</v>
      </c>
      <c r="BL1009" s="16" t="s">
        <v>127</v>
      </c>
      <c r="BM1009" s="197" t="s">
        <v>2665</v>
      </c>
    </row>
    <row r="1010" s="2" customFormat="1" ht="44.25" customHeight="1">
      <c r="A1010" s="37"/>
      <c r="B1010" s="38"/>
      <c r="C1010" s="185" t="s">
        <v>2666</v>
      </c>
      <c r="D1010" s="185" t="s">
        <v>123</v>
      </c>
      <c r="E1010" s="186" t="s">
        <v>2667</v>
      </c>
      <c r="F1010" s="187" t="s">
        <v>2668</v>
      </c>
      <c r="G1010" s="188" t="s">
        <v>132</v>
      </c>
      <c r="H1010" s="189">
        <v>20</v>
      </c>
      <c r="I1010" s="190"/>
      <c r="J1010" s="191">
        <f>ROUND(I1010*H1010,2)</f>
        <v>0</v>
      </c>
      <c r="K1010" s="192"/>
      <c r="L1010" s="43"/>
      <c r="M1010" s="193" t="s">
        <v>19</v>
      </c>
      <c r="N1010" s="194" t="s">
        <v>41</v>
      </c>
      <c r="O1010" s="83"/>
      <c r="P1010" s="195">
        <f>O1010*H1010</f>
        <v>0</v>
      </c>
      <c r="Q1010" s="195">
        <v>0</v>
      </c>
      <c r="R1010" s="195">
        <f>Q1010*H1010</f>
        <v>0</v>
      </c>
      <c r="S1010" s="195">
        <v>0</v>
      </c>
      <c r="T1010" s="196">
        <f>S1010*H1010</f>
        <v>0</v>
      </c>
      <c r="U1010" s="37"/>
      <c r="V1010" s="37"/>
      <c r="W1010" s="37"/>
      <c r="X1010" s="37"/>
      <c r="Y1010" s="37"/>
      <c r="Z1010" s="37"/>
      <c r="AA1010" s="37"/>
      <c r="AB1010" s="37"/>
      <c r="AC1010" s="37"/>
      <c r="AD1010" s="37"/>
      <c r="AE1010" s="37"/>
      <c r="AR1010" s="197" t="s">
        <v>127</v>
      </c>
      <c r="AT1010" s="197" t="s">
        <v>123</v>
      </c>
      <c r="AU1010" s="197" t="s">
        <v>70</v>
      </c>
      <c r="AY1010" s="16" t="s">
        <v>128</v>
      </c>
      <c r="BE1010" s="198">
        <f>IF(N1010="základní",J1010,0)</f>
        <v>0</v>
      </c>
      <c r="BF1010" s="198">
        <f>IF(N1010="snížená",J1010,0)</f>
        <v>0</v>
      </c>
      <c r="BG1010" s="198">
        <f>IF(N1010="zákl. přenesená",J1010,0)</f>
        <v>0</v>
      </c>
      <c r="BH1010" s="198">
        <f>IF(N1010="sníž. přenesená",J1010,0)</f>
        <v>0</v>
      </c>
      <c r="BI1010" s="198">
        <f>IF(N1010="nulová",J1010,0)</f>
        <v>0</v>
      </c>
      <c r="BJ1010" s="16" t="s">
        <v>14</v>
      </c>
      <c r="BK1010" s="198">
        <f>ROUND(I1010*H1010,2)</f>
        <v>0</v>
      </c>
      <c r="BL1010" s="16" t="s">
        <v>127</v>
      </c>
      <c r="BM1010" s="197" t="s">
        <v>2669</v>
      </c>
    </row>
    <row r="1011" s="2" customFormat="1" ht="44.25" customHeight="1">
      <c r="A1011" s="37"/>
      <c r="B1011" s="38"/>
      <c r="C1011" s="185" t="s">
        <v>2670</v>
      </c>
      <c r="D1011" s="185" t="s">
        <v>123</v>
      </c>
      <c r="E1011" s="186" t="s">
        <v>2671</v>
      </c>
      <c r="F1011" s="187" t="s">
        <v>2672</v>
      </c>
      <c r="G1011" s="188" t="s">
        <v>426</v>
      </c>
      <c r="H1011" s="189">
        <v>20</v>
      </c>
      <c r="I1011" s="190"/>
      <c r="J1011" s="191">
        <f>ROUND(I1011*H1011,2)</f>
        <v>0</v>
      </c>
      <c r="K1011" s="192"/>
      <c r="L1011" s="43"/>
      <c r="M1011" s="193" t="s">
        <v>19</v>
      </c>
      <c r="N1011" s="194" t="s">
        <v>41</v>
      </c>
      <c r="O1011" s="83"/>
      <c r="P1011" s="195">
        <f>O1011*H1011</f>
        <v>0</v>
      </c>
      <c r="Q1011" s="195">
        <v>0</v>
      </c>
      <c r="R1011" s="195">
        <f>Q1011*H1011</f>
        <v>0</v>
      </c>
      <c r="S1011" s="195">
        <v>0</v>
      </c>
      <c r="T1011" s="196">
        <f>S1011*H1011</f>
        <v>0</v>
      </c>
      <c r="U1011" s="37"/>
      <c r="V1011" s="37"/>
      <c r="W1011" s="37"/>
      <c r="X1011" s="37"/>
      <c r="Y1011" s="37"/>
      <c r="Z1011" s="37"/>
      <c r="AA1011" s="37"/>
      <c r="AB1011" s="37"/>
      <c r="AC1011" s="37"/>
      <c r="AD1011" s="37"/>
      <c r="AE1011" s="37"/>
      <c r="AR1011" s="197" t="s">
        <v>127</v>
      </c>
      <c r="AT1011" s="197" t="s">
        <v>123</v>
      </c>
      <c r="AU1011" s="197" t="s">
        <v>70</v>
      </c>
      <c r="AY1011" s="16" t="s">
        <v>128</v>
      </c>
      <c r="BE1011" s="198">
        <f>IF(N1011="základní",J1011,0)</f>
        <v>0</v>
      </c>
      <c r="BF1011" s="198">
        <f>IF(N1011="snížená",J1011,0)</f>
        <v>0</v>
      </c>
      <c r="BG1011" s="198">
        <f>IF(N1011="zákl. přenesená",J1011,0)</f>
        <v>0</v>
      </c>
      <c r="BH1011" s="198">
        <f>IF(N1011="sníž. přenesená",J1011,0)</f>
        <v>0</v>
      </c>
      <c r="BI1011" s="198">
        <f>IF(N1011="nulová",J1011,0)</f>
        <v>0</v>
      </c>
      <c r="BJ1011" s="16" t="s">
        <v>14</v>
      </c>
      <c r="BK1011" s="198">
        <f>ROUND(I1011*H1011,2)</f>
        <v>0</v>
      </c>
      <c r="BL1011" s="16" t="s">
        <v>127</v>
      </c>
      <c r="BM1011" s="197" t="s">
        <v>2673</v>
      </c>
    </row>
    <row r="1012" s="2" customFormat="1" ht="37.8" customHeight="1">
      <c r="A1012" s="37"/>
      <c r="B1012" s="38"/>
      <c r="C1012" s="185" t="s">
        <v>2674</v>
      </c>
      <c r="D1012" s="185" t="s">
        <v>123</v>
      </c>
      <c r="E1012" s="186" t="s">
        <v>2675</v>
      </c>
      <c r="F1012" s="187" t="s">
        <v>2676</v>
      </c>
      <c r="G1012" s="188" t="s">
        <v>183</v>
      </c>
      <c r="H1012" s="189">
        <v>40</v>
      </c>
      <c r="I1012" s="190"/>
      <c r="J1012" s="191">
        <f>ROUND(I1012*H1012,2)</f>
        <v>0</v>
      </c>
      <c r="K1012" s="192"/>
      <c r="L1012" s="43"/>
      <c r="M1012" s="193" t="s">
        <v>19</v>
      </c>
      <c r="N1012" s="194" t="s">
        <v>41</v>
      </c>
      <c r="O1012" s="83"/>
      <c r="P1012" s="195">
        <f>O1012*H1012</f>
        <v>0</v>
      </c>
      <c r="Q1012" s="195">
        <v>0</v>
      </c>
      <c r="R1012" s="195">
        <f>Q1012*H1012</f>
        <v>0</v>
      </c>
      <c r="S1012" s="195">
        <v>0</v>
      </c>
      <c r="T1012" s="196">
        <f>S1012*H1012</f>
        <v>0</v>
      </c>
      <c r="U1012" s="37"/>
      <c r="V1012" s="37"/>
      <c r="W1012" s="37"/>
      <c r="X1012" s="37"/>
      <c r="Y1012" s="37"/>
      <c r="Z1012" s="37"/>
      <c r="AA1012" s="37"/>
      <c r="AB1012" s="37"/>
      <c r="AC1012" s="37"/>
      <c r="AD1012" s="37"/>
      <c r="AE1012" s="37"/>
      <c r="AR1012" s="197" t="s">
        <v>127</v>
      </c>
      <c r="AT1012" s="197" t="s">
        <v>123</v>
      </c>
      <c r="AU1012" s="197" t="s">
        <v>70</v>
      </c>
      <c r="AY1012" s="16" t="s">
        <v>128</v>
      </c>
      <c r="BE1012" s="198">
        <f>IF(N1012="základní",J1012,0)</f>
        <v>0</v>
      </c>
      <c r="BF1012" s="198">
        <f>IF(N1012="snížená",J1012,0)</f>
        <v>0</v>
      </c>
      <c r="BG1012" s="198">
        <f>IF(N1012="zákl. přenesená",J1012,0)</f>
        <v>0</v>
      </c>
      <c r="BH1012" s="198">
        <f>IF(N1012="sníž. přenesená",J1012,0)</f>
        <v>0</v>
      </c>
      <c r="BI1012" s="198">
        <f>IF(N1012="nulová",J1012,0)</f>
        <v>0</v>
      </c>
      <c r="BJ1012" s="16" t="s">
        <v>14</v>
      </c>
      <c r="BK1012" s="198">
        <f>ROUND(I1012*H1012,2)</f>
        <v>0</v>
      </c>
      <c r="BL1012" s="16" t="s">
        <v>127</v>
      </c>
      <c r="BM1012" s="197" t="s">
        <v>2677</v>
      </c>
    </row>
    <row r="1013" s="2" customFormat="1" ht="33" customHeight="1">
      <c r="A1013" s="37"/>
      <c r="B1013" s="38"/>
      <c r="C1013" s="185" t="s">
        <v>2678</v>
      </c>
      <c r="D1013" s="185" t="s">
        <v>123</v>
      </c>
      <c r="E1013" s="186" t="s">
        <v>2679</v>
      </c>
      <c r="F1013" s="187" t="s">
        <v>2680</v>
      </c>
      <c r="G1013" s="188" t="s">
        <v>183</v>
      </c>
      <c r="H1013" s="189">
        <v>10</v>
      </c>
      <c r="I1013" s="190"/>
      <c r="J1013" s="191">
        <f>ROUND(I1013*H1013,2)</f>
        <v>0</v>
      </c>
      <c r="K1013" s="192"/>
      <c r="L1013" s="43"/>
      <c r="M1013" s="193" t="s">
        <v>19</v>
      </c>
      <c r="N1013" s="194" t="s">
        <v>41</v>
      </c>
      <c r="O1013" s="83"/>
      <c r="P1013" s="195">
        <f>O1013*H1013</f>
        <v>0</v>
      </c>
      <c r="Q1013" s="195">
        <v>0</v>
      </c>
      <c r="R1013" s="195">
        <f>Q1013*H1013</f>
        <v>0</v>
      </c>
      <c r="S1013" s="195">
        <v>0</v>
      </c>
      <c r="T1013" s="196">
        <f>S1013*H1013</f>
        <v>0</v>
      </c>
      <c r="U1013" s="37"/>
      <c r="V1013" s="37"/>
      <c r="W1013" s="37"/>
      <c r="X1013" s="37"/>
      <c r="Y1013" s="37"/>
      <c r="Z1013" s="37"/>
      <c r="AA1013" s="37"/>
      <c r="AB1013" s="37"/>
      <c r="AC1013" s="37"/>
      <c r="AD1013" s="37"/>
      <c r="AE1013" s="37"/>
      <c r="AR1013" s="197" t="s">
        <v>127</v>
      </c>
      <c r="AT1013" s="197" t="s">
        <v>123</v>
      </c>
      <c r="AU1013" s="197" t="s">
        <v>70</v>
      </c>
      <c r="AY1013" s="16" t="s">
        <v>128</v>
      </c>
      <c r="BE1013" s="198">
        <f>IF(N1013="základní",J1013,0)</f>
        <v>0</v>
      </c>
      <c r="BF1013" s="198">
        <f>IF(N1013="snížená",J1013,0)</f>
        <v>0</v>
      </c>
      <c r="BG1013" s="198">
        <f>IF(N1013="zákl. přenesená",J1013,0)</f>
        <v>0</v>
      </c>
      <c r="BH1013" s="198">
        <f>IF(N1013="sníž. přenesená",J1013,0)</f>
        <v>0</v>
      </c>
      <c r="BI1013" s="198">
        <f>IF(N1013="nulová",J1013,0)</f>
        <v>0</v>
      </c>
      <c r="BJ1013" s="16" t="s">
        <v>14</v>
      </c>
      <c r="BK1013" s="198">
        <f>ROUND(I1013*H1013,2)</f>
        <v>0</v>
      </c>
      <c r="BL1013" s="16" t="s">
        <v>127</v>
      </c>
      <c r="BM1013" s="197" t="s">
        <v>2681</v>
      </c>
    </row>
    <row r="1014" s="2" customFormat="1" ht="37.8" customHeight="1">
      <c r="A1014" s="37"/>
      <c r="B1014" s="38"/>
      <c r="C1014" s="185" t="s">
        <v>2682</v>
      </c>
      <c r="D1014" s="185" t="s">
        <v>123</v>
      </c>
      <c r="E1014" s="186" t="s">
        <v>2683</v>
      </c>
      <c r="F1014" s="187" t="s">
        <v>2684</v>
      </c>
      <c r="G1014" s="188" t="s">
        <v>132</v>
      </c>
      <c r="H1014" s="189">
        <v>1</v>
      </c>
      <c r="I1014" s="190"/>
      <c r="J1014" s="191">
        <f>ROUND(I1014*H1014,2)</f>
        <v>0</v>
      </c>
      <c r="K1014" s="192"/>
      <c r="L1014" s="43"/>
      <c r="M1014" s="193" t="s">
        <v>19</v>
      </c>
      <c r="N1014" s="194" t="s">
        <v>41</v>
      </c>
      <c r="O1014" s="83"/>
      <c r="P1014" s="195">
        <f>O1014*H1014</f>
        <v>0</v>
      </c>
      <c r="Q1014" s="195">
        <v>0</v>
      </c>
      <c r="R1014" s="195">
        <f>Q1014*H1014</f>
        <v>0</v>
      </c>
      <c r="S1014" s="195">
        <v>0</v>
      </c>
      <c r="T1014" s="196">
        <f>S1014*H1014</f>
        <v>0</v>
      </c>
      <c r="U1014" s="37"/>
      <c r="V1014" s="37"/>
      <c r="W1014" s="37"/>
      <c r="X1014" s="37"/>
      <c r="Y1014" s="37"/>
      <c r="Z1014" s="37"/>
      <c r="AA1014" s="37"/>
      <c r="AB1014" s="37"/>
      <c r="AC1014" s="37"/>
      <c r="AD1014" s="37"/>
      <c r="AE1014" s="37"/>
      <c r="AR1014" s="197" t="s">
        <v>127</v>
      </c>
      <c r="AT1014" s="197" t="s">
        <v>123</v>
      </c>
      <c r="AU1014" s="197" t="s">
        <v>70</v>
      </c>
      <c r="AY1014" s="16" t="s">
        <v>128</v>
      </c>
      <c r="BE1014" s="198">
        <f>IF(N1014="základní",J1014,0)</f>
        <v>0</v>
      </c>
      <c r="BF1014" s="198">
        <f>IF(N1014="snížená",J1014,0)</f>
        <v>0</v>
      </c>
      <c r="BG1014" s="198">
        <f>IF(N1014="zákl. přenesená",J1014,0)</f>
        <v>0</v>
      </c>
      <c r="BH1014" s="198">
        <f>IF(N1014="sníž. přenesená",J1014,0)</f>
        <v>0</v>
      </c>
      <c r="BI1014" s="198">
        <f>IF(N1014="nulová",J1014,0)</f>
        <v>0</v>
      </c>
      <c r="BJ1014" s="16" t="s">
        <v>14</v>
      </c>
      <c r="BK1014" s="198">
        <f>ROUND(I1014*H1014,2)</f>
        <v>0</v>
      </c>
      <c r="BL1014" s="16" t="s">
        <v>127</v>
      </c>
      <c r="BM1014" s="197" t="s">
        <v>2685</v>
      </c>
    </row>
    <row r="1015" s="2" customFormat="1" ht="33" customHeight="1">
      <c r="A1015" s="37"/>
      <c r="B1015" s="38"/>
      <c r="C1015" s="185" t="s">
        <v>2686</v>
      </c>
      <c r="D1015" s="185" t="s">
        <v>123</v>
      </c>
      <c r="E1015" s="186" t="s">
        <v>2687</v>
      </c>
      <c r="F1015" s="187" t="s">
        <v>2688</v>
      </c>
      <c r="G1015" s="188" t="s">
        <v>132</v>
      </c>
      <c r="H1015" s="189">
        <v>1</v>
      </c>
      <c r="I1015" s="190"/>
      <c r="J1015" s="191">
        <f>ROUND(I1015*H1015,2)</f>
        <v>0</v>
      </c>
      <c r="K1015" s="192"/>
      <c r="L1015" s="43"/>
      <c r="M1015" s="193" t="s">
        <v>19</v>
      </c>
      <c r="N1015" s="194" t="s">
        <v>41</v>
      </c>
      <c r="O1015" s="83"/>
      <c r="P1015" s="195">
        <f>O1015*H1015</f>
        <v>0</v>
      </c>
      <c r="Q1015" s="195">
        <v>0</v>
      </c>
      <c r="R1015" s="195">
        <f>Q1015*H1015</f>
        <v>0</v>
      </c>
      <c r="S1015" s="195">
        <v>0</v>
      </c>
      <c r="T1015" s="196">
        <f>S1015*H1015</f>
        <v>0</v>
      </c>
      <c r="U1015" s="37"/>
      <c r="V1015" s="37"/>
      <c r="W1015" s="37"/>
      <c r="X1015" s="37"/>
      <c r="Y1015" s="37"/>
      <c r="Z1015" s="37"/>
      <c r="AA1015" s="37"/>
      <c r="AB1015" s="37"/>
      <c r="AC1015" s="37"/>
      <c r="AD1015" s="37"/>
      <c r="AE1015" s="37"/>
      <c r="AR1015" s="197" t="s">
        <v>127</v>
      </c>
      <c r="AT1015" s="197" t="s">
        <v>123</v>
      </c>
      <c r="AU1015" s="197" t="s">
        <v>70</v>
      </c>
      <c r="AY1015" s="16" t="s">
        <v>128</v>
      </c>
      <c r="BE1015" s="198">
        <f>IF(N1015="základní",J1015,0)</f>
        <v>0</v>
      </c>
      <c r="BF1015" s="198">
        <f>IF(N1015="snížená",J1015,0)</f>
        <v>0</v>
      </c>
      <c r="BG1015" s="198">
        <f>IF(N1015="zákl. přenesená",J1015,0)</f>
        <v>0</v>
      </c>
      <c r="BH1015" s="198">
        <f>IF(N1015="sníž. přenesená",J1015,0)</f>
        <v>0</v>
      </c>
      <c r="BI1015" s="198">
        <f>IF(N1015="nulová",J1015,0)</f>
        <v>0</v>
      </c>
      <c r="BJ1015" s="16" t="s">
        <v>14</v>
      </c>
      <c r="BK1015" s="198">
        <f>ROUND(I1015*H1015,2)</f>
        <v>0</v>
      </c>
      <c r="BL1015" s="16" t="s">
        <v>127</v>
      </c>
      <c r="BM1015" s="197" t="s">
        <v>2689</v>
      </c>
    </row>
    <row r="1016" s="2" customFormat="1" ht="37.8" customHeight="1">
      <c r="A1016" s="37"/>
      <c r="B1016" s="38"/>
      <c r="C1016" s="185" t="s">
        <v>2690</v>
      </c>
      <c r="D1016" s="185" t="s">
        <v>123</v>
      </c>
      <c r="E1016" s="186" t="s">
        <v>2691</v>
      </c>
      <c r="F1016" s="187" t="s">
        <v>2692</v>
      </c>
      <c r="G1016" s="188" t="s">
        <v>132</v>
      </c>
      <c r="H1016" s="189">
        <v>1</v>
      </c>
      <c r="I1016" s="190"/>
      <c r="J1016" s="191">
        <f>ROUND(I1016*H1016,2)</f>
        <v>0</v>
      </c>
      <c r="K1016" s="192"/>
      <c r="L1016" s="43"/>
      <c r="M1016" s="193" t="s">
        <v>19</v>
      </c>
      <c r="N1016" s="194" t="s">
        <v>41</v>
      </c>
      <c r="O1016" s="83"/>
      <c r="P1016" s="195">
        <f>O1016*H1016</f>
        <v>0</v>
      </c>
      <c r="Q1016" s="195">
        <v>0</v>
      </c>
      <c r="R1016" s="195">
        <f>Q1016*H1016</f>
        <v>0</v>
      </c>
      <c r="S1016" s="195">
        <v>0</v>
      </c>
      <c r="T1016" s="196">
        <f>S1016*H1016</f>
        <v>0</v>
      </c>
      <c r="U1016" s="37"/>
      <c r="V1016" s="37"/>
      <c r="W1016" s="37"/>
      <c r="X1016" s="37"/>
      <c r="Y1016" s="37"/>
      <c r="Z1016" s="37"/>
      <c r="AA1016" s="37"/>
      <c r="AB1016" s="37"/>
      <c r="AC1016" s="37"/>
      <c r="AD1016" s="37"/>
      <c r="AE1016" s="37"/>
      <c r="AR1016" s="197" t="s">
        <v>127</v>
      </c>
      <c r="AT1016" s="197" t="s">
        <v>123</v>
      </c>
      <c r="AU1016" s="197" t="s">
        <v>70</v>
      </c>
      <c r="AY1016" s="16" t="s">
        <v>128</v>
      </c>
      <c r="BE1016" s="198">
        <f>IF(N1016="základní",J1016,0)</f>
        <v>0</v>
      </c>
      <c r="BF1016" s="198">
        <f>IF(N1016="snížená",J1016,0)</f>
        <v>0</v>
      </c>
      <c r="BG1016" s="198">
        <f>IF(N1016="zákl. přenesená",J1016,0)</f>
        <v>0</v>
      </c>
      <c r="BH1016" s="198">
        <f>IF(N1016="sníž. přenesená",J1016,0)</f>
        <v>0</v>
      </c>
      <c r="BI1016" s="198">
        <f>IF(N1016="nulová",J1016,0)</f>
        <v>0</v>
      </c>
      <c r="BJ1016" s="16" t="s">
        <v>14</v>
      </c>
      <c r="BK1016" s="198">
        <f>ROUND(I1016*H1016,2)</f>
        <v>0</v>
      </c>
      <c r="BL1016" s="16" t="s">
        <v>127</v>
      </c>
      <c r="BM1016" s="197" t="s">
        <v>2693</v>
      </c>
    </row>
    <row r="1017" s="2" customFormat="1" ht="37.8" customHeight="1">
      <c r="A1017" s="37"/>
      <c r="B1017" s="38"/>
      <c r="C1017" s="185" t="s">
        <v>2694</v>
      </c>
      <c r="D1017" s="185" t="s">
        <v>123</v>
      </c>
      <c r="E1017" s="186" t="s">
        <v>2695</v>
      </c>
      <c r="F1017" s="187" t="s">
        <v>2696</v>
      </c>
      <c r="G1017" s="188" t="s">
        <v>170</v>
      </c>
      <c r="H1017" s="189">
        <v>1</v>
      </c>
      <c r="I1017" s="190"/>
      <c r="J1017" s="191">
        <f>ROUND(I1017*H1017,2)</f>
        <v>0</v>
      </c>
      <c r="K1017" s="192"/>
      <c r="L1017" s="43"/>
      <c r="M1017" s="193" t="s">
        <v>19</v>
      </c>
      <c r="N1017" s="194" t="s">
        <v>41</v>
      </c>
      <c r="O1017" s="83"/>
      <c r="P1017" s="195">
        <f>O1017*H1017</f>
        <v>0</v>
      </c>
      <c r="Q1017" s="195">
        <v>0</v>
      </c>
      <c r="R1017" s="195">
        <f>Q1017*H1017</f>
        <v>0</v>
      </c>
      <c r="S1017" s="195">
        <v>0</v>
      </c>
      <c r="T1017" s="196">
        <f>S1017*H1017</f>
        <v>0</v>
      </c>
      <c r="U1017" s="37"/>
      <c r="V1017" s="37"/>
      <c r="W1017" s="37"/>
      <c r="X1017" s="37"/>
      <c r="Y1017" s="37"/>
      <c r="Z1017" s="37"/>
      <c r="AA1017" s="37"/>
      <c r="AB1017" s="37"/>
      <c r="AC1017" s="37"/>
      <c r="AD1017" s="37"/>
      <c r="AE1017" s="37"/>
      <c r="AR1017" s="197" t="s">
        <v>127</v>
      </c>
      <c r="AT1017" s="197" t="s">
        <v>123</v>
      </c>
      <c r="AU1017" s="197" t="s">
        <v>70</v>
      </c>
      <c r="AY1017" s="16" t="s">
        <v>128</v>
      </c>
      <c r="BE1017" s="198">
        <f>IF(N1017="základní",J1017,0)</f>
        <v>0</v>
      </c>
      <c r="BF1017" s="198">
        <f>IF(N1017="snížená",J1017,0)</f>
        <v>0</v>
      </c>
      <c r="BG1017" s="198">
        <f>IF(N1017="zákl. přenesená",J1017,0)</f>
        <v>0</v>
      </c>
      <c r="BH1017" s="198">
        <f>IF(N1017="sníž. přenesená",J1017,0)</f>
        <v>0</v>
      </c>
      <c r="BI1017" s="198">
        <f>IF(N1017="nulová",J1017,0)</f>
        <v>0</v>
      </c>
      <c r="BJ1017" s="16" t="s">
        <v>14</v>
      </c>
      <c r="BK1017" s="198">
        <f>ROUND(I1017*H1017,2)</f>
        <v>0</v>
      </c>
      <c r="BL1017" s="16" t="s">
        <v>127</v>
      </c>
      <c r="BM1017" s="197" t="s">
        <v>2697</v>
      </c>
    </row>
    <row r="1018" s="2" customFormat="1" ht="37.8" customHeight="1">
      <c r="A1018" s="37"/>
      <c r="B1018" s="38"/>
      <c r="C1018" s="185" t="s">
        <v>2698</v>
      </c>
      <c r="D1018" s="185" t="s">
        <v>123</v>
      </c>
      <c r="E1018" s="186" t="s">
        <v>2699</v>
      </c>
      <c r="F1018" s="187" t="s">
        <v>2700</v>
      </c>
      <c r="G1018" s="188" t="s">
        <v>170</v>
      </c>
      <c r="H1018" s="189">
        <v>1</v>
      </c>
      <c r="I1018" s="190"/>
      <c r="J1018" s="191">
        <f>ROUND(I1018*H1018,2)</f>
        <v>0</v>
      </c>
      <c r="K1018" s="192"/>
      <c r="L1018" s="43"/>
      <c r="M1018" s="193" t="s">
        <v>19</v>
      </c>
      <c r="N1018" s="194" t="s">
        <v>41</v>
      </c>
      <c r="O1018" s="83"/>
      <c r="P1018" s="195">
        <f>O1018*H1018</f>
        <v>0</v>
      </c>
      <c r="Q1018" s="195">
        <v>0</v>
      </c>
      <c r="R1018" s="195">
        <f>Q1018*H1018</f>
        <v>0</v>
      </c>
      <c r="S1018" s="195">
        <v>0</v>
      </c>
      <c r="T1018" s="196">
        <f>S1018*H1018</f>
        <v>0</v>
      </c>
      <c r="U1018" s="37"/>
      <c r="V1018" s="37"/>
      <c r="W1018" s="37"/>
      <c r="X1018" s="37"/>
      <c r="Y1018" s="37"/>
      <c r="Z1018" s="37"/>
      <c r="AA1018" s="37"/>
      <c r="AB1018" s="37"/>
      <c r="AC1018" s="37"/>
      <c r="AD1018" s="37"/>
      <c r="AE1018" s="37"/>
      <c r="AR1018" s="197" t="s">
        <v>127</v>
      </c>
      <c r="AT1018" s="197" t="s">
        <v>123</v>
      </c>
      <c r="AU1018" s="197" t="s">
        <v>70</v>
      </c>
      <c r="AY1018" s="16" t="s">
        <v>128</v>
      </c>
      <c r="BE1018" s="198">
        <f>IF(N1018="základní",J1018,0)</f>
        <v>0</v>
      </c>
      <c r="BF1018" s="198">
        <f>IF(N1018="snížená",J1018,0)</f>
        <v>0</v>
      </c>
      <c r="BG1018" s="198">
        <f>IF(N1018="zákl. přenesená",J1018,0)</f>
        <v>0</v>
      </c>
      <c r="BH1018" s="198">
        <f>IF(N1018="sníž. přenesená",J1018,0)</f>
        <v>0</v>
      </c>
      <c r="BI1018" s="198">
        <f>IF(N1018="nulová",J1018,0)</f>
        <v>0</v>
      </c>
      <c r="BJ1018" s="16" t="s">
        <v>14</v>
      </c>
      <c r="BK1018" s="198">
        <f>ROUND(I1018*H1018,2)</f>
        <v>0</v>
      </c>
      <c r="BL1018" s="16" t="s">
        <v>127</v>
      </c>
      <c r="BM1018" s="197" t="s">
        <v>2701</v>
      </c>
    </row>
    <row r="1019" s="2" customFormat="1" ht="37.8" customHeight="1">
      <c r="A1019" s="37"/>
      <c r="B1019" s="38"/>
      <c r="C1019" s="185" t="s">
        <v>2702</v>
      </c>
      <c r="D1019" s="185" t="s">
        <v>123</v>
      </c>
      <c r="E1019" s="186" t="s">
        <v>2703</v>
      </c>
      <c r="F1019" s="187" t="s">
        <v>2704</v>
      </c>
      <c r="G1019" s="188" t="s">
        <v>170</v>
      </c>
      <c r="H1019" s="189">
        <v>1</v>
      </c>
      <c r="I1019" s="190"/>
      <c r="J1019" s="191">
        <f>ROUND(I1019*H1019,2)</f>
        <v>0</v>
      </c>
      <c r="K1019" s="192"/>
      <c r="L1019" s="43"/>
      <c r="M1019" s="193" t="s">
        <v>19</v>
      </c>
      <c r="N1019" s="194" t="s">
        <v>41</v>
      </c>
      <c r="O1019" s="83"/>
      <c r="P1019" s="195">
        <f>O1019*H1019</f>
        <v>0</v>
      </c>
      <c r="Q1019" s="195">
        <v>0</v>
      </c>
      <c r="R1019" s="195">
        <f>Q1019*H1019</f>
        <v>0</v>
      </c>
      <c r="S1019" s="195">
        <v>0</v>
      </c>
      <c r="T1019" s="196">
        <f>S1019*H1019</f>
        <v>0</v>
      </c>
      <c r="U1019" s="37"/>
      <c r="V1019" s="37"/>
      <c r="W1019" s="37"/>
      <c r="X1019" s="37"/>
      <c r="Y1019" s="37"/>
      <c r="Z1019" s="37"/>
      <c r="AA1019" s="37"/>
      <c r="AB1019" s="37"/>
      <c r="AC1019" s="37"/>
      <c r="AD1019" s="37"/>
      <c r="AE1019" s="37"/>
      <c r="AR1019" s="197" t="s">
        <v>127</v>
      </c>
      <c r="AT1019" s="197" t="s">
        <v>123</v>
      </c>
      <c r="AU1019" s="197" t="s">
        <v>70</v>
      </c>
      <c r="AY1019" s="16" t="s">
        <v>128</v>
      </c>
      <c r="BE1019" s="198">
        <f>IF(N1019="základní",J1019,0)</f>
        <v>0</v>
      </c>
      <c r="BF1019" s="198">
        <f>IF(N1019="snížená",J1019,0)</f>
        <v>0</v>
      </c>
      <c r="BG1019" s="198">
        <f>IF(N1019="zákl. přenesená",J1019,0)</f>
        <v>0</v>
      </c>
      <c r="BH1019" s="198">
        <f>IF(N1019="sníž. přenesená",J1019,0)</f>
        <v>0</v>
      </c>
      <c r="BI1019" s="198">
        <f>IF(N1019="nulová",J1019,0)</f>
        <v>0</v>
      </c>
      <c r="BJ1019" s="16" t="s">
        <v>14</v>
      </c>
      <c r="BK1019" s="198">
        <f>ROUND(I1019*H1019,2)</f>
        <v>0</v>
      </c>
      <c r="BL1019" s="16" t="s">
        <v>127</v>
      </c>
      <c r="BM1019" s="197" t="s">
        <v>2705</v>
      </c>
    </row>
    <row r="1020" s="2" customFormat="1" ht="37.8" customHeight="1">
      <c r="A1020" s="37"/>
      <c r="B1020" s="38"/>
      <c r="C1020" s="185" t="s">
        <v>2706</v>
      </c>
      <c r="D1020" s="185" t="s">
        <v>123</v>
      </c>
      <c r="E1020" s="186" t="s">
        <v>2707</v>
      </c>
      <c r="F1020" s="187" t="s">
        <v>2708</v>
      </c>
      <c r="G1020" s="188" t="s">
        <v>170</v>
      </c>
      <c r="H1020" s="189">
        <v>1</v>
      </c>
      <c r="I1020" s="190"/>
      <c r="J1020" s="191">
        <f>ROUND(I1020*H1020,2)</f>
        <v>0</v>
      </c>
      <c r="K1020" s="192"/>
      <c r="L1020" s="43"/>
      <c r="M1020" s="193" t="s">
        <v>19</v>
      </c>
      <c r="N1020" s="194" t="s">
        <v>41</v>
      </c>
      <c r="O1020" s="83"/>
      <c r="P1020" s="195">
        <f>O1020*H1020</f>
        <v>0</v>
      </c>
      <c r="Q1020" s="195">
        <v>0</v>
      </c>
      <c r="R1020" s="195">
        <f>Q1020*H1020</f>
        <v>0</v>
      </c>
      <c r="S1020" s="195">
        <v>0</v>
      </c>
      <c r="T1020" s="196">
        <f>S1020*H1020</f>
        <v>0</v>
      </c>
      <c r="U1020" s="37"/>
      <c r="V1020" s="37"/>
      <c r="W1020" s="37"/>
      <c r="X1020" s="37"/>
      <c r="Y1020" s="37"/>
      <c r="Z1020" s="37"/>
      <c r="AA1020" s="37"/>
      <c r="AB1020" s="37"/>
      <c r="AC1020" s="37"/>
      <c r="AD1020" s="37"/>
      <c r="AE1020" s="37"/>
      <c r="AR1020" s="197" t="s">
        <v>127</v>
      </c>
      <c r="AT1020" s="197" t="s">
        <v>123</v>
      </c>
      <c r="AU1020" s="197" t="s">
        <v>70</v>
      </c>
      <c r="AY1020" s="16" t="s">
        <v>128</v>
      </c>
      <c r="BE1020" s="198">
        <f>IF(N1020="základní",J1020,0)</f>
        <v>0</v>
      </c>
      <c r="BF1020" s="198">
        <f>IF(N1020="snížená",J1020,0)</f>
        <v>0</v>
      </c>
      <c r="BG1020" s="198">
        <f>IF(N1020="zákl. přenesená",J1020,0)</f>
        <v>0</v>
      </c>
      <c r="BH1020" s="198">
        <f>IF(N1020="sníž. přenesená",J1020,0)</f>
        <v>0</v>
      </c>
      <c r="BI1020" s="198">
        <f>IF(N1020="nulová",J1020,0)</f>
        <v>0</v>
      </c>
      <c r="BJ1020" s="16" t="s">
        <v>14</v>
      </c>
      <c r="BK1020" s="198">
        <f>ROUND(I1020*H1020,2)</f>
        <v>0</v>
      </c>
      <c r="BL1020" s="16" t="s">
        <v>127</v>
      </c>
      <c r="BM1020" s="197" t="s">
        <v>2709</v>
      </c>
    </row>
    <row r="1021" s="2" customFormat="1" ht="37.8" customHeight="1">
      <c r="A1021" s="37"/>
      <c r="B1021" s="38"/>
      <c r="C1021" s="185" t="s">
        <v>2710</v>
      </c>
      <c r="D1021" s="185" t="s">
        <v>123</v>
      </c>
      <c r="E1021" s="186" t="s">
        <v>2711</v>
      </c>
      <c r="F1021" s="187" t="s">
        <v>2712</v>
      </c>
      <c r="G1021" s="188" t="s">
        <v>170</v>
      </c>
      <c r="H1021" s="189">
        <v>1</v>
      </c>
      <c r="I1021" s="190"/>
      <c r="J1021" s="191">
        <f>ROUND(I1021*H1021,2)</f>
        <v>0</v>
      </c>
      <c r="K1021" s="192"/>
      <c r="L1021" s="43"/>
      <c r="M1021" s="193" t="s">
        <v>19</v>
      </c>
      <c r="N1021" s="194" t="s">
        <v>41</v>
      </c>
      <c r="O1021" s="83"/>
      <c r="P1021" s="195">
        <f>O1021*H1021</f>
        <v>0</v>
      </c>
      <c r="Q1021" s="195">
        <v>0</v>
      </c>
      <c r="R1021" s="195">
        <f>Q1021*H1021</f>
        <v>0</v>
      </c>
      <c r="S1021" s="195">
        <v>0</v>
      </c>
      <c r="T1021" s="196">
        <f>S1021*H1021</f>
        <v>0</v>
      </c>
      <c r="U1021" s="37"/>
      <c r="V1021" s="37"/>
      <c r="W1021" s="37"/>
      <c r="X1021" s="37"/>
      <c r="Y1021" s="37"/>
      <c r="Z1021" s="37"/>
      <c r="AA1021" s="37"/>
      <c r="AB1021" s="37"/>
      <c r="AC1021" s="37"/>
      <c r="AD1021" s="37"/>
      <c r="AE1021" s="37"/>
      <c r="AR1021" s="197" t="s">
        <v>127</v>
      </c>
      <c r="AT1021" s="197" t="s">
        <v>123</v>
      </c>
      <c r="AU1021" s="197" t="s">
        <v>70</v>
      </c>
      <c r="AY1021" s="16" t="s">
        <v>128</v>
      </c>
      <c r="BE1021" s="198">
        <f>IF(N1021="základní",J1021,0)</f>
        <v>0</v>
      </c>
      <c r="BF1021" s="198">
        <f>IF(N1021="snížená",J1021,0)</f>
        <v>0</v>
      </c>
      <c r="BG1021" s="198">
        <f>IF(N1021="zákl. přenesená",J1021,0)</f>
        <v>0</v>
      </c>
      <c r="BH1021" s="198">
        <f>IF(N1021="sníž. přenesená",J1021,0)</f>
        <v>0</v>
      </c>
      <c r="BI1021" s="198">
        <f>IF(N1021="nulová",J1021,0)</f>
        <v>0</v>
      </c>
      <c r="BJ1021" s="16" t="s">
        <v>14</v>
      </c>
      <c r="BK1021" s="198">
        <f>ROUND(I1021*H1021,2)</f>
        <v>0</v>
      </c>
      <c r="BL1021" s="16" t="s">
        <v>127</v>
      </c>
      <c r="BM1021" s="197" t="s">
        <v>2713</v>
      </c>
    </row>
    <row r="1022" s="2" customFormat="1" ht="37.8" customHeight="1">
      <c r="A1022" s="37"/>
      <c r="B1022" s="38"/>
      <c r="C1022" s="185" t="s">
        <v>2714</v>
      </c>
      <c r="D1022" s="185" t="s">
        <v>123</v>
      </c>
      <c r="E1022" s="186" t="s">
        <v>2715</v>
      </c>
      <c r="F1022" s="187" t="s">
        <v>2716</v>
      </c>
      <c r="G1022" s="188" t="s">
        <v>170</v>
      </c>
      <c r="H1022" s="189">
        <v>1</v>
      </c>
      <c r="I1022" s="190"/>
      <c r="J1022" s="191">
        <f>ROUND(I1022*H1022,2)</f>
        <v>0</v>
      </c>
      <c r="K1022" s="192"/>
      <c r="L1022" s="43"/>
      <c r="M1022" s="193" t="s">
        <v>19</v>
      </c>
      <c r="N1022" s="194" t="s">
        <v>41</v>
      </c>
      <c r="O1022" s="83"/>
      <c r="P1022" s="195">
        <f>O1022*H1022</f>
        <v>0</v>
      </c>
      <c r="Q1022" s="195">
        <v>0</v>
      </c>
      <c r="R1022" s="195">
        <f>Q1022*H1022</f>
        <v>0</v>
      </c>
      <c r="S1022" s="195">
        <v>0</v>
      </c>
      <c r="T1022" s="196">
        <f>S1022*H1022</f>
        <v>0</v>
      </c>
      <c r="U1022" s="37"/>
      <c r="V1022" s="37"/>
      <c r="W1022" s="37"/>
      <c r="X1022" s="37"/>
      <c r="Y1022" s="37"/>
      <c r="Z1022" s="37"/>
      <c r="AA1022" s="37"/>
      <c r="AB1022" s="37"/>
      <c r="AC1022" s="37"/>
      <c r="AD1022" s="37"/>
      <c r="AE1022" s="37"/>
      <c r="AR1022" s="197" t="s">
        <v>127</v>
      </c>
      <c r="AT1022" s="197" t="s">
        <v>123</v>
      </c>
      <c r="AU1022" s="197" t="s">
        <v>70</v>
      </c>
      <c r="AY1022" s="16" t="s">
        <v>128</v>
      </c>
      <c r="BE1022" s="198">
        <f>IF(N1022="základní",J1022,0)</f>
        <v>0</v>
      </c>
      <c r="BF1022" s="198">
        <f>IF(N1022="snížená",J1022,0)</f>
        <v>0</v>
      </c>
      <c r="BG1022" s="198">
        <f>IF(N1022="zákl. přenesená",J1022,0)</f>
        <v>0</v>
      </c>
      <c r="BH1022" s="198">
        <f>IF(N1022="sníž. přenesená",J1022,0)</f>
        <v>0</v>
      </c>
      <c r="BI1022" s="198">
        <f>IF(N1022="nulová",J1022,0)</f>
        <v>0</v>
      </c>
      <c r="BJ1022" s="16" t="s">
        <v>14</v>
      </c>
      <c r="BK1022" s="198">
        <f>ROUND(I1022*H1022,2)</f>
        <v>0</v>
      </c>
      <c r="BL1022" s="16" t="s">
        <v>127</v>
      </c>
      <c r="BM1022" s="197" t="s">
        <v>2717</v>
      </c>
    </row>
    <row r="1023" s="2" customFormat="1" ht="37.8" customHeight="1">
      <c r="A1023" s="37"/>
      <c r="B1023" s="38"/>
      <c r="C1023" s="185" t="s">
        <v>2718</v>
      </c>
      <c r="D1023" s="185" t="s">
        <v>123</v>
      </c>
      <c r="E1023" s="186" t="s">
        <v>2719</v>
      </c>
      <c r="F1023" s="187" t="s">
        <v>2720</v>
      </c>
      <c r="G1023" s="188" t="s">
        <v>170</v>
      </c>
      <c r="H1023" s="189">
        <v>1</v>
      </c>
      <c r="I1023" s="190"/>
      <c r="J1023" s="191">
        <f>ROUND(I1023*H1023,2)</f>
        <v>0</v>
      </c>
      <c r="K1023" s="192"/>
      <c r="L1023" s="43"/>
      <c r="M1023" s="193" t="s">
        <v>19</v>
      </c>
      <c r="N1023" s="194" t="s">
        <v>41</v>
      </c>
      <c r="O1023" s="83"/>
      <c r="P1023" s="195">
        <f>O1023*H1023</f>
        <v>0</v>
      </c>
      <c r="Q1023" s="195">
        <v>0</v>
      </c>
      <c r="R1023" s="195">
        <f>Q1023*H1023</f>
        <v>0</v>
      </c>
      <c r="S1023" s="195">
        <v>0</v>
      </c>
      <c r="T1023" s="196">
        <f>S1023*H1023</f>
        <v>0</v>
      </c>
      <c r="U1023" s="37"/>
      <c r="V1023" s="37"/>
      <c r="W1023" s="37"/>
      <c r="X1023" s="37"/>
      <c r="Y1023" s="37"/>
      <c r="Z1023" s="37"/>
      <c r="AA1023" s="37"/>
      <c r="AB1023" s="37"/>
      <c r="AC1023" s="37"/>
      <c r="AD1023" s="37"/>
      <c r="AE1023" s="37"/>
      <c r="AR1023" s="197" t="s">
        <v>127</v>
      </c>
      <c r="AT1023" s="197" t="s">
        <v>123</v>
      </c>
      <c r="AU1023" s="197" t="s">
        <v>70</v>
      </c>
      <c r="AY1023" s="16" t="s">
        <v>128</v>
      </c>
      <c r="BE1023" s="198">
        <f>IF(N1023="základní",J1023,0)</f>
        <v>0</v>
      </c>
      <c r="BF1023" s="198">
        <f>IF(N1023="snížená",J1023,0)</f>
        <v>0</v>
      </c>
      <c r="BG1023" s="198">
        <f>IF(N1023="zákl. přenesená",J1023,0)</f>
        <v>0</v>
      </c>
      <c r="BH1023" s="198">
        <f>IF(N1023="sníž. přenesená",J1023,0)</f>
        <v>0</v>
      </c>
      <c r="BI1023" s="198">
        <f>IF(N1023="nulová",J1023,0)</f>
        <v>0</v>
      </c>
      <c r="BJ1023" s="16" t="s">
        <v>14</v>
      </c>
      <c r="BK1023" s="198">
        <f>ROUND(I1023*H1023,2)</f>
        <v>0</v>
      </c>
      <c r="BL1023" s="16" t="s">
        <v>127</v>
      </c>
      <c r="BM1023" s="197" t="s">
        <v>2721</v>
      </c>
    </row>
    <row r="1024" s="2" customFormat="1" ht="37.8" customHeight="1">
      <c r="A1024" s="37"/>
      <c r="B1024" s="38"/>
      <c r="C1024" s="185" t="s">
        <v>2722</v>
      </c>
      <c r="D1024" s="185" t="s">
        <v>123</v>
      </c>
      <c r="E1024" s="186" t="s">
        <v>2723</v>
      </c>
      <c r="F1024" s="187" t="s">
        <v>2724</v>
      </c>
      <c r="G1024" s="188" t="s">
        <v>170</v>
      </c>
      <c r="H1024" s="189">
        <v>1</v>
      </c>
      <c r="I1024" s="190"/>
      <c r="J1024" s="191">
        <f>ROUND(I1024*H1024,2)</f>
        <v>0</v>
      </c>
      <c r="K1024" s="192"/>
      <c r="L1024" s="43"/>
      <c r="M1024" s="193" t="s">
        <v>19</v>
      </c>
      <c r="N1024" s="194" t="s">
        <v>41</v>
      </c>
      <c r="O1024" s="83"/>
      <c r="P1024" s="195">
        <f>O1024*H1024</f>
        <v>0</v>
      </c>
      <c r="Q1024" s="195">
        <v>0</v>
      </c>
      <c r="R1024" s="195">
        <f>Q1024*H1024</f>
        <v>0</v>
      </c>
      <c r="S1024" s="195">
        <v>0</v>
      </c>
      <c r="T1024" s="196">
        <f>S1024*H1024</f>
        <v>0</v>
      </c>
      <c r="U1024" s="37"/>
      <c r="V1024" s="37"/>
      <c r="W1024" s="37"/>
      <c r="X1024" s="37"/>
      <c r="Y1024" s="37"/>
      <c r="Z1024" s="37"/>
      <c r="AA1024" s="37"/>
      <c r="AB1024" s="37"/>
      <c r="AC1024" s="37"/>
      <c r="AD1024" s="37"/>
      <c r="AE1024" s="37"/>
      <c r="AR1024" s="197" t="s">
        <v>127</v>
      </c>
      <c r="AT1024" s="197" t="s">
        <v>123</v>
      </c>
      <c r="AU1024" s="197" t="s">
        <v>70</v>
      </c>
      <c r="AY1024" s="16" t="s">
        <v>128</v>
      </c>
      <c r="BE1024" s="198">
        <f>IF(N1024="základní",J1024,0)</f>
        <v>0</v>
      </c>
      <c r="BF1024" s="198">
        <f>IF(N1024="snížená",J1024,0)</f>
        <v>0</v>
      </c>
      <c r="BG1024" s="198">
        <f>IF(N1024="zákl. přenesená",J1024,0)</f>
        <v>0</v>
      </c>
      <c r="BH1024" s="198">
        <f>IF(N1024="sníž. přenesená",J1024,0)</f>
        <v>0</v>
      </c>
      <c r="BI1024" s="198">
        <f>IF(N1024="nulová",J1024,0)</f>
        <v>0</v>
      </c>
      <c r="BJ1024" s="16" t="s">
        <v>14</v>
      </c>
      <c r="BK1024" s="198">
        <f>ROUND(I1024*H1024,2)</f>
        <v>0</v>
      </c>
      <c r="BL1024" s="16" t="s">
        <v>127</v>
      </c>
      <c r="BM1024" s="197" t="s">
        <v>2725</v>
      </c>
    </row>
    <row r="1025" s="2" customFormat="1" ht="33" customHeight="1">
      <c r="A1025" s="37"/>
      <c r="B1025" s="38"/>
      <c r="C1025" s="185" t="s">
        <v>2726</v>
      </c>
      <c r="D1025" s="185" t="s">
        <v>123</v>
      </c>
      <c r="E1025" s="186" t="s">
        <v>2727</v>
      </c>
      <c r="F1025" s="187" t="s">
        <v>2728</v>
      </c>
      <c r="G1025" s="188" t="s">
        <v>183</v>
      </c>
      <c r="H1025" s="189">
        <v>20</v>
      </c>
      <c r="I1025" s="190"/>
      <c r="J1025" s="191">
        <f>ROUND(I1025*H1025,2)</f>
        <v>0</v>
      </c>
      <c r="K1025" s="192"/>
      <c r="L1025" s="43"/>
      <c r="M1025" s="193" t="s">
        <v>19</v>
      </c>
      <c r="N1025" s="194" t="s">
        <v>41</v>
      </c>
      <c r="O1025" s="83"/>
      <c r="P1025" s="195">
        <f>O1025*H1025</f>
        <v>0</v>
      </c>
      <c r="Q1025" s="195">
        <v>0</v>
      </c>
      <c r="R1025" s="195">
        <f>Q1025*H1025</f>
        <v>0</v>
      </c>
      <c r="S1025" s="195">
        <v>0</v>
      </c>
      <c r="T1025" s="196">
        <f>S1025*H1025</f>
        <v>0</v>
      </c>
      <c r="U1025" s="37"/>
      <c r="V1025" s="37"/>
      <c r="W1025" s="37"/>
      <c r="X1025" s="37"/>
      <c r="Y1025" s="37"/>
      <c r="Z1025" s="37"/>
      <c r="AA1025" s="37"/>
      <c r="AB1025" s="37"/>
      <c r="AC1025" s="37"/>
      <c r="AD1025" s="37"/>
      <c r="AE1025" s="37"/>
      <c r="AR1025" s="197" t="s">
        <v>127</v>
      </c>
      <c r="AT1025" s="197" t="s">
        <v>123</v>
      </c>
      <c r="AU1025" s="197" t="s">
        <v>70</v>
      </c>
      <c r="AY1025" s="16" t="s">
        <v>128</v>
      </c>
      <c r="BE1025" s="198">
        <f>IF(N1025="základní",J1025,0)</f>
        <v>0</v>
      </c>
      <c r="BF1025" s="198">
        <f>IF(N1025="snížená",J1025,0)</f>
        <v>0</v>
      </c>
      <c r="BG1025" s="198">
        <f>IF(N1025="zákl. přenesená",J1025,0)</f>
        <v>0</v>
      </c>
      <c r="BH1025" s="198">
        <f>IF(N1025="sníž. přenesená",J1025,0)</f>
        <v>0</v>
      </c>
      <c r="BI1025" s="198">
        <f>IF(N1025="nulová",J1025,0)</f>
        <v>0</v>
      </c>
      <c r="BJ1025" s="16" t="s">
        <v>14</v>
      </c>
      <c r="BK1025" s="198">
        <f>ROUND(I1025*H1025,2)</f>
        <v>0</v>
      </c>
      <c r="BL1025" s="16" t="s">
        <v>127</v>
      </c>
      <c r="BM1025" s="197" t="s">
        <v>2729</v>
      </c>
    </row>
    <row r="1026" s="2" customFormat="1" ht="33" customHeight="1">
      <c r="A1026" s="37"/>
      <c r="B1026" s="38"/>
      <c r="C1026" s="185" t="s">
        <v>2730</v>
      </c>
      <c r="D1026" s="185" t="s">
        <v>123</v>
      </c>
      <c r="E1026" s="186" t="s">
        <v>2731</v>
      </c>
      <c r="F1026" s="187" t="s">
        <v>2732</v>
      </c>
      <c r="G1026" s="188" t="s">
        <v>183</v>
      </c>
      <c r="H1026" s="189">
        <v>20</v>
      </c>
      <c r="I1026" s="190"/>
      <c r="J1026" s="191">
        <f>ROUND(I1026*H1026,2)</f>
        <v>0</v>
      </c>
      <c r="K1026" s="192"/>
      <c r="L1026" s="43"/>
      <c r="M1026" s="193" t="s">
        <v>19</v>
      </c>
      <c r="N1026" s="194" t="s">
        <v>41</v>
      </c>
      <c r="O1026" s="83"/>
      <c r="P1026" s="195">
        <f>O1026*H1026</f>
        <v>0</v>
      </c>
      <c r="Q1026" s="195">
        <v>0</v>
      </c>
      <c r="R1026" s="195">
        <f>Q1026*H1026</f>
        <v>0</v>
      </c>
      <c r="S1026" s="195">
        <v>0</v>
      </c>
      <c r="T1026" s="196">
        <f>S1026*H1026</f>
        <v>0</v>
      </c>
      <c r="U1026" s="37"/>
      <c r="V1026" s="37"/>
      <c r="W1026" s="37"/>
      <c r="X1026" s="37"/>
      <c r="Y1026" s="37"/>
      <c r="Z1026" s="37"/>
      <c r="AA1026" s="37"/>
      <c r="AB1026" s="37"/>
      <c r="AC1026" s="37"/>
      <c r="AD1026" s="37"/>
      <c r="AE1026" s="37"/>
      <c r="AR1026" s="197" t="s">
        <v>127</v>
      </c>
      <c r="AT1026" s="197" t="s">
        <v>123</v>
      </c>
      <c r="AU1026" s="197" t="s">
        <v>70</v>
      </c>
      <c r="AY1026" s="16" t="s">
        <v>128</v>
      </c>
      <c r="BE1026" s="198">
        <f>IF(N1026="základní",J1026,0)</f>
        <v>0</v>
      </c>
      <c r="BF1026" s="198">
        <f>IF(N1026="snížená",J1026,0)</f>
        <v>0</v>
      </c>
      <c r="BG1026" s="198">
        <f>IF(N1026="zákl. přenesená",J1026,0)</f>
        <v>0</v>
      </c>
      <c r="BH1026" s="198">
        <f>IF(N1026="sníž. přenesená",J1026,0)</f>
        <v>0</v>
      </c>
      <c r="BI1026" s="198">
        <f>IF(N1026="nulová",J1026,0)</f>
        <v>0</v>
      </c>
      <c r="BJ1026" s="16" t="s">
        <v>14</v>
      </c>
      <c r="BK1026" s="198">
        <f>ROUND(I1026*H1026,2)</f>
        <v>0</v>
      </c>
      <c r="BL1026" s="16" t="s">
        <v>127</v>
      </c>
      <c r="BM1026" s="197" t="s">
        <v>2733</v>
      </c>
    </row>
    <row r="1027" s="2" customFormat="1" ht="37.8" customHeight="1">
      <c r="A1027" s="37"/>
      <c r="B1027" s="38"/>
      <c r="C1027" s="185" t="s">
        <v>2734</v>
      </c>
      <c r="D1027" s="185" t="s">
        <v>123</v>
      </c>
      <c r="E1027" s="186" t="s">
        <v>2735</v>
      </c>
      <c r="F1027" s="187" t="s">
        <v>2736</v>
      </c>
      <c r="G1027" s="188" t="s">
        <v>170</v>
      </c>
      <c r="H1027" s="189">
        <v>6</v>
      </c>
      <c r="I1027" s="190"/>
      <c r="J1027" s="191">
        <f>ROUND(I1027*H1027,2)</f>
        <v>0</v>
      </c>
      <c r="K1027" s="192"/>
      <c r="L1027" s="43"/>
      <c r="M1027" s="193" t="s">
        <v>19</v>
      </c>
      <c r="N1027" s="194" t="s">
        <v>41</v>
      </c>
      <c r="O1027" s="83"/>
      <c r="P1027" s="195">
        <f>O1027*H1027</f>
        <v>0</v>
      </c>
      <c r="Q1027" s="195">
        <v>0</v>
      </c>
      <c r="R1027" s="195">
        <f>Q1027*H1027</f>
        <v>0</v>
      </c>
      <c r="S1027" s="195">
        <v>0</v>
      </c>
      <c r="T1027" s="196">
        <f>S1027*H1027</f>
        <v>0</v>
      </c>
      <c r="U1027" s="37"/>
      <c r="V1027" s="37"/>
      <c r="W1027" s="37"/>
      <c r="X1027" s="37"/>
      <c r="Y1027" s="37"/>
      <c r="Z1027" s="37"/>
      <c r="AA1027" s="37"/>
      <c r="AB1027" s="37"/>
      <c r="AC1027" s="37"/>
      <c r="AD1027" s="37"/>
      <c r="AE1027" s="37"/>
      <c r="AR1027" s="197" t="s">
        <v>127</v>
      </c>
      <c r="AT1027" s="197" t="s">
        <v>123</v>
      </c>
      <c r="AU1027" s="197" t="s">
        <v>70</v>
      </c>
      <c r="AY1027" s="16" t="s">
        <v>128</v>
      </c>
      <c r="BE1027" s="198">
        <f>IF(N1027="základní",J1027,0)</f>
        <v>0</v>
      </c>
      <c r="BF1027" s="198">
        <f>IF(N1027="snížená",J1027,0)</f>
        <v>0</v>
      </c>
      <c r="BG1027" s="198">
        <f>IF(N1027="zákl. přenesená",J1027,0)</f>
        <v>0</v>
      </c>
      <c r="BH1027" s="198">
        <f>IF(N1027="sníž. přenesená",J1027,0)</f>
        <v>0</v>
      </c>
      <c r="BI1027" s="198">
        <f>IF(N1027="nulová",J1027,0)</f>
        <v>0</v>
      </c>
      <c r="BJ1027" s="16" t="s">
        <v>14</v>
      </c>
      <c r="BK1027" s="198">
        <f>ROUND(I1027*H1027,2)</f>
        <v>0</v>
      </c>
      <c r="BL1027" s="16" t="s">
        <v>127</v>
      </c>
      <c r="BM1027" s="197" t="s">
        <v>2737</v>
      </c>
    </row>
    <row r="1028" s="2" customFormat="1" ht="37.8" customHeight="1">
      <c r="A1028" s="37"/>
      <c r="B1028" s="38"/>
      <c r="C1028" s="185" t="s">
        <v>2738</v>
      </c>
      <c r="D1028" s="185" t="s">
        <v>123</v>
      </c>
      <c r="E1028" s="186" t="s">
        <v>2739</v>
      </c>
      <c r="F1028" s="187" t="s">
        <v>2740</v>
      </c>
      <c r="G1028" s="188" t="s">
        <v>170</v>
      </c>
      <c r="H1028" s="189">
        <v>6</v>
      </c>
      <c r="I1028" s="190"/>
      <c r="J1028" s="191">
        <f>ROUND(I1028*H1028,2)</f>
        <v>0</v>
      </c>
      <c r="K1028" s="192"/>
      <c r="L1028" s="43"/>
      <c r="M1028" s="193" t="s">
        <v>19</v>
      </c>
      <c r="N1028" s="194" t="s">
        <v>41</v>
      </c>
      <c r="O1028" s="83"/>
      <c r="P1028" s="195">
        <f>O1028*H1028</f>
        <v>0</v>
      </c>
      <c r="Q1028" s="195">
        <v>0</v>
      </c>
      <c r="R1028" s="195">
        <f>Q1028*H1028</f>
        <v>0</v>
      </c>
      <c r="S1028" s="195">
        <v>0</v>
      </c>
      <c r="T1028" s="196">
        <f>S1028*H1028</f>
        <v>0</v>
      </c>
      <c r="U1028" s="37"/>
      <c r="V1028" s="37"/>
      <c r="W1028" s="37"/>
      <c r="X1028" s="37"/>
      <c r="Y1028" s="37"/>
      <c r="Z1028" s="37"/>
      <c r="AA1028" s="37"/>
      <c r="AB1028" s="37"/>
      <c r="AC1028" s="37"/>
      <c r="AD1028" s="37"/>
      <c r="AE1028" s="37"/>
      <c r="AR1028" s="197" t="s">
        <v>127</v>
      </c>
      <c r="AT1028" s="197" t="s">
        <v>123</v>
      </c>
      <c r="AU1028" s="197" t="s">
        <v>70</v>
      </c>
      <c r="AY1028" s="16" t="s">
        <v>128</v>
      </c>
      <c r="BE1028" s="198">
        <f>IF(N1028="základní",J1028,0)</f>
        <v>0</v>
      </c>
      <c r="BF1028" s="198">
        <f>IF(N1028="snížená",J1028,0)</f>
        <v>0</v>
      </c>
      <c r="BG1028" s="198">
        <f>IF(N1028="zákl. přenesená",J1028,0)</f>
        <v>0</v>
      </c>
      <c r="BH1028" s="198">
        <f>IF(N1028="sníž. přenesená",J1028,0)</f>
        <v>0</v>
      </c>
      <c r="BI1028" s="198">
        <f>IF(N1028="nulová",J1028,0)</f>
        <v>0</v>
      </c>
      <c r="BJ1028" s="16" t="s">
        <v>14</v>
      </c>
      <c r="BK1028" s="198">
        <f>ROUND(I1028*H1028,2)</f>
        <v>0</v>
      </c>
      <c r="BL1028" s="16" t="s">
        <v>127</v>
      </c>
      <c r="BM1028" s="197" t="s">
        <v>2741</v>
      </c>
    </row>
    <row r="1029" s="2" customFormat="1" ht="37.8" customHeight="1">
      <c r="A1029" s="37"/>
      <c r="B1029" s="38"/>
      <c r="C1029" s="185" t="s">
        <v>2742</v>
      </c>
      <c r="D1029" s="185" t="s">
        <v>123</v>
      </c>
      <c r="E1029" s="186" t="s">
        <v>2743</v>
      </c>
      <c r="F1029" s="187" t="s">
        <v>2744</v>
      </c>
      <c r="G1029" s="188" t="s">
        <v>183</v>
      </c>
      <c r="H1029" s="189">
        <v>6</v>
      </c>
      <c r="I1029" s="190"/>
      <c r="J1029" s="191">
        <f>ROUND(I1029*H1029,2)</f>
        <v>0</v>
      </c>
      <c r="K1029" s="192"/>
      <c r="L1029" s="43"/>
      <c r="M1029" s="193" t="s">
        <v>19</v>
      </c>
      <c r="N1029" s="194" t="s">
        <v>41</v>
      </c>
      <c r="O1029" s="83"/>
      <c r="P1029" s="195">
        <f>O1029*H1029</f>
        <v>0</v>
      </c>
      <c r="Q1029" s="195">
        <v>0</v>
      </c>
      <c r="R1029" s="195">
        <f>Q1029*H1029</f>
        <v>0</v>
      </c>
      <c r="S1029" s="195">
        <v>0</v>
      </c>
      <c r="T1029" s="196">
        <f>S1029*H1029</f>
        <v>0</v>
      </c>
      <c r="U1029" s="37"/>
      <c r="V1029" s="37"/>
      <c r="W1029" s="37"/>
      <c r="X1029" s="37"/>
      <c r="Y1029" s="37"/>
      <c r="Z1029" s="37"/>
      <c r="AA1029" s="37"/>
      <c r="AB1029" s="37"/>
      <c r="AC1029" s="37"/>
      <c r="AD1029" s="37"/>
      <c r="AE1029" s="37"/>
      <c r="AR1029" s="197" t="s">
        <v>127</v>
      </c>
      <c r="AT1029" s="197" t="s">
        <v>123</v>
      </c>
      <c r="AU1029" s="197" t="s">
        <v>70</v>
      </c>
      <c r="AY1029" s="16" t="s">
        <v>128</v>
      </c>
      <c r="BE1029" s="198">
        <f>IF(N1029="základní",J1029,0)</f>
        <v>0</v>
      </c>
      <c r="BF1029" s="198">
        <f>IF(N1029="snížená",J1029,0)</f>
        <v>0</v>
      </c>
      <c r="BG1029" s="198">
        <f>IF(N1029="zákl. přenesená",J1029,0)</f>
        <v>0</v>
      </c>
      <c r="BH1029" s="198">
        <f>IF(N1029="sníž. přenesená",J1029,0)</f>
        <v>0</v>
      </c>
      <c r="BI1029" s="198">
        <f>IF(N1029="nulová",J1029,0)</f>
        <v>0</v>
      </c>
      <c r="BJ1029" s="16" t="s">
        <v>14</v>
      </c>
      <c r="BK1029" s="198">
        <f>ROUND(I1029*H1029,2)</f>
        <v>0</v>
      </c>
      <c r="BL1029" s="16" t="s">
        <v>127</v>
      </c>
      <c r="BM1029" s="197" t="s">
        <v>2745</v>
      </c>
    </row>
    <row r="1030" s="2" customFormat="1" ht="37.8" customHeight="1">
      <c r="A1030" s="37"/>
      <c r="B1030" s="38"/>
      <c r="C1030" s="185" t="s">
        <v>2746</v>
      </c>
      <c r="D1030" s="185" t="s">
        <v>123</v>
      </c>
      <c r="E1030" s="186" t="s">
        <v>2747</v>
      </c>
      <c r="F1030" s="187" t="s">
        <v>2748</v>
      </c>
      <c r="G1030" s="188" t="s">
        <v>426</v>
      </c>
      <c r="H1030" s="189">
        <v>6</v>
      </c>
      <c r="I1030" s="190"/>
      <c r="J1030" s="191">
        <f>ROUND(I1030*H1030,2)</f>
        <v>0</v>
      </c>
      <c r="K1030" s="192"/>
      <c r="L1030" s="43"/>
      <c r="M1030" s="193" t="s">
        <v>19</v>
      </c>
      <c r="N1030" s="194" t="s">
        <v>41</v>
      </c>
      <c r="O1030" s="83"/>
      <c r="P1030" s="195">
        <f>O1030*H1030</f>
        <v>0</v>
      </c>
      <c r="Q1030" s="195">
        <v>0</v>
      </c>
      <c r="R1030" s="195">
        <f>Q1030*H1030</f>
        <v>0</v>
      </c>
      <c r="S1030" s="195">
        <v>0</v>
      </c>
      <c r="T1030" s="196">
        <f>S1030*H1030</f>
        <v>0</v>
      </c>
      <c r="U1030" s="37"/>
      <c r="V1030" s="37"/>
      <c r="W1030" s="37"/>
      <c r="X1030" s="37"/>
      <c r="Y1030" s="37"/>
      <c r="Z1030" s="37"/>
      <c r="AA1030" s="37"/>
      <c r="AB1030" s="37"/>
      <c r="AC1030" s="37"/>
      <c r="AD1030" s="37"/>
      <c r="AE1030" s="37"/>
      <c r="AR1030" s="197" t="s">
        <v>127</v>
      </c>
      <c r="AT1030" s="197" t="s">
        <v>123</v>
      </c>
      <c r="AU1030" s="197" t="s">
        <v>70</v>
      </c>
      <c r="AY1030" s="16" t="s">
        <v>128</v>
      </c>
      <c r="BE1030" s="198">
        <f>IF(N1030="základní",J1030,0)</f>
        <v>0</v>
      </c>
      <c r="BF1030" s="198">
        <f>IF(N1030="snížená",J1030,0)</f>
        <v>0</v>
      </c>
      <c r="BG1030" s="198">
        <f>IF(N1030="zákl. přenesená",J1030,0)</f>
        <v>0</v>
      </c>
      <c r="BH1030" s="198">
        <f>IF(N1030="sníž. přenesená",J1030,0)</f>
        <v>0</v>
      </c>
      <c r="BI1030" s="198">
        <f>IF(N1030="nulová",J1030,0)</f>
        <v>0</v>
      </c>
      <c r="BJ1030" s="16" t="s">
        <v>14</v>
      </c>
      <c r="BK1030" s="198">
        <f>ROUND(I1030*H1030,2)</f>
        <v>0</v>
      </c>
      <c r="BL1030" s="16" t="s">
        <v>127</v>
      </c>
      <c r="BM1030" s="197" t="s">
        <v>2749</v>
      </c>
    </row>
    <row r="1031" s="2" customFormat="1" ht="37.8" customHeight="1">
      <c r="A1031" s="37"/>
      <c r="B1031" s="38"/>
      <c r="C1031" s="185" t="s">
        <v>2750</v>
      </c>
      <c r="D1031" s="185" t="s">
        <v>123</v>
      </c>
      <c r="E1031" s="186" t="s">
        <v>2751</v>
      </c>
      <c r="F1031" s="187" t="s">
        <v>2752</v>
      </c>
      <c r="G1031" s="188" t="s">
        <v>183</v>
      </c>
      <c r="H1031" s="189">
        <v>6</v>
      </c>
      <c r="I1031" s="190"/>
      <c r="J1031" s="191">
        <f>ROUND(I1031*H1031,2)</f>
        <v>0</v>
      </c>
      <c r="K1031" s="192"/>
      <c r="L1031" s="43"/>
      <c r="M1031" s="193" t="s">
        <v>19</v>
      </c>
      <c r="N1031" s="194" t="s">
        <v>41</v>
      </c>
      <c r="O1031" s="83"/>
      <c r="P1031" s="195">
        <f>O1031*H1031</f>
        <v>0</v>
      </c>
      <c r="Q1031" s="195">
        <v>0</v>
      </c>
      <c r="R1031" s="195">
        <f>Q1031*H1031</f>
        <v>0</v>
      </c>
      <c r="S1031" s="195">
        <v>0</v>
      </c>
      <c r="T1031" s="196">
        <f>S1031*H1031</f>
        <v>0</v>
      </c>
      <c r="U1031" s="37"/>
      <c r="V1031" s="37"/>
      <c r="W1031" s="37"/>
      <c r="X1031" s="37"/>
      <c r="Y1031" s="37"/>
      <c r="Z1031" s="37"/>
      <c r="AA1031" s="37"/>
      <c r="AB1031" s="37"/>
      <c r="AC1031" s="37"/>
      <c r="AD1031" s="37"/>
      <c r="AE1031" s="37"/>
      <c r="AR1031" s="197" t="s">
        <v>127</v>
      </c>
      <c r="AT1031" s="197" t="s">
        <v>123</v>
      </c>
      <c r="AU1031" s="197" t="s">
        <v>70</v>
      </c>
      <c r="AY1031" s="16" t="s">
        <v>128</v>
      </c>
      <c r="BE1031" s="198">
        <f>IF(N1031="základní",J1031,0)</f>
        <v>0</v>
      </c>
      <c r="BF1031" s="198">
        <f>IF(N1031="snížená",J1031,0)</f>
        <v>0</v>
      </c>
      <c r="BG1031" s="198">
        <f>IF(N1031="zákl. přenesená",J1031,0)</f>
        <v>0</v>
      </c>
      <c r="BH1031" s="198">
        <f>IF(N1031="sníž. přenesená",J1031,0)</f>
        <v>0</v>
      </c>
      <c r="BI1031" s="198">
        <f>IF(N1031="nulová",J1031,0)</f>
        <v>0</v>
      </c>
      <c r="BJ1031" s="16" t="s">
        <v>14</v>
      </c>
      <c r="BK1031" s="198">
        <f>ROUND(I1031*H1031,2)</f>
        <v>0</v>
      </c>
      <c r="BL1031" s="16" t="s">
        <v>127</v>
      </c>
      <c r="BM1031" s="197" t="s">
        <v>2753</v>
      </c>
    </row>
    <row r="1032" s="2" customFormat="1" ht="37.8" customHeight="1">
      <c r="A1032" s="37"/>
      <c r="B1032" s="38"/>
      <c r="C1032" s="185" t="s">
        <v>2754</v>
      </c>
      <c r="D1032" s="185" t="s">
        <v>123</v>
      </c>
      <c r="E1032" s="186" t="s">
        <v>2755</v>
      </c>
      <c r="F1032" s="187" t="s">
        <v>2756</v>
      </c>
      <c r="G1032" s="188" t="s">
        <v>426</v>
      </c>
      <c r="H1032" s="189">
        <v>6</v>
      </c>
      <c r="I1032" s="190"/>
      <c r="J1032" s="191">
        <f>ROUND(I1032*H1032,2)</f>
        <v>0</v>
      </c>
      <c r="K1032" s="192"/>
      <c r="L1032" s="43"/>
      <c r="M1032" s="193" t="s">
        <v>19</v>
      </c>
      <c r="N1032" s="194" t="s">
        <v>41</v>
      </c>
      <c r="O1032" s="83"/>
      <c r="P1032" s="195">
        <f>O1032*H1032</f>
        <v>0</v>
      </c>
      <c r="Q1032" s="195">
        <v>0</v>
      </c>
      <c r="R1032" s="195">
        <f>Q1032*H1032</f>
        <v>0</v>
      </c>
      <c r="S1032" s="195">
        <v>0</v>
      </c>
      <c r="T1032" s="196">
        <f>S1032*H1032</f>
        <v>0</v>
      </c>
      <c r="U1032" s="37"/>
      <c r="V1032" s="37"/>
      <c r="W1032" s="37"/>
      <c r="X1032" s="37"/>
      <c r="Y1032" s="37"/>
      <c r="Z1032" s="37"/>
      <c r="AA1032" s="37"/>
      <c r="AB1032" s="37"/>
      <c r="AC1032" s="37"/>
      <c r="AD1032" s="37"/>
      <c r="AE1032" s="37"/>
      <c r="AR1032" s="197" t="s">
        <v>127</v>
      </c>
      <c r="AT1032" s="197" t="s">
        <v>123</v>
      </c>
      <c r="AU1032" s="197" t="s">
        <v>70</v>
      </c>
      <c r="AY1032" s="16" t="s">
        <v>128</v>
      </c>
      <c r="BE1032" s="198">
        <f>IF(N1032="základní",J1032,0)</f>
        <v>0</v>
      </c>
      <c r="BF1032" s="198">
        <f>IF(N1032="snížená",J1032,0)</f>
        <v>0</v>
      </c>
      <c r="BG1032" s="198">
        <f>IF(N1032="zákl. přenesená",J1032,0)</f>
        <v>0</v>
      </c>
      <c r="BH1032" s="198">
        <f>IF(N1032="sníž. přenesená",J1032,0)</f>
        <v>0</v>
      </c>
      <c r="BI1032" s="198">
        <f>IF(N1032="nulová",J1032,0)</f>
        <v>0</v>
      </c>
      <c r="BJ1032" s="16" t="s">
        <v>14</v>
      </c>
      <c r="BK1032" s="198">
        <f>ROUND(I1032*H1032,2)</f>
        <v>0</v>
      </c>
      <c r="BL1032" s="16" t="s">
        <v>127</v>
      </c>
      <c r="BM1032" s="197" t="s">
        <v>2757</v>
      </c>
    </row>
    <row r="1033" s="2" customFormat="1" ht="37.8" customHeight="1">
      <c r="A1033" s="37"/>
      <c r="B1033" s="38"/>
      <c r="C1033" s="185" t="s">
        <v>2758</v>
      </c>
      <c r="D1033" s="185" t="s">
        <v>123</v>
      </c>
      <c r="E1033" s="186" t="s">
        <v>2759</v>
      </c>
      <c r="F1033" s="187" t="s">
        <v>2760</v>
      </c>
      <c r="G1033" s="188" t="s">
        <v>183</v>
      </c>
      <c r="H1033" s="189">
        <v>6</v>
      </c>
      <c r="I1033" s="190"/>
      <c r="J1033" s="191">
        <f>ROUND(I1033*H1033,2)</f>
        <v>0</v>
      </c>
      <c r="K1033" s="192"/>
      <c r="L1033" s="43"/>
      <c r="M1033" s="193" t="s">
        <v>19</v>
      </c>
      <c r="N1033" s="194" t="s">
        <v>41</v>
      </c>
      <c r="O1033" s="83"/>
      <c r="P1033" s="195">
        <f>O1033*H1033</f>
        <v>0</v>
      </c>
      <c r="Q1033" s="195">
        <v>0</v>
      </c>
      <c r="R1033" s="195">
        <f>Q1033*H1033</f>
        <v>0</v>
      </c>
      <c r="S1033" s="195">
        <v>0</v>
      </c>
      <c r="T1033" s="196">
        <f>S1033*H1033</f>
        <v>0</v>
      </c>
      <c r="U1033" s="37"/>
      <c r="V1033" s="37"/>
      <c r="W1033" s="37"/>
      <c r="X1033" s="37"/>
      <c r="Y1033" s="37"/>
      <c r="Z1033" s="37"/>
      <c r="AA1033" s="37"/>
      <c r="AB1033" s="37"/>
      <c r="AC1033" s="37"/>
      <c r="AD1033" s="37"/>
      <c r="AE1033" s="37"/>
      <c r="AR1033" s="197" t="s">
        <v>127</v>
      </c>
      <c r="AT1033" s="197" t="s">
        <v>123</v>
      </c>
      <c r="AU1033" s="197" t="s">
        <v>70</v>
      </c>
      <c r="AY1033" s="16" t="s">
        <v>128</v>
      </c>
      <c r="BE1033" s="198">
        <f>IF(N1033="základní",J1033,0)</f>
        <v>0</v>
      </c>
      <c r="BF1033" s="198">
        <f>IF(N1033="snížená",J1033,0)</f>
        <v>0</v>
      </c>
      <c r="BG1033" s="198">
        <f>IF(N1033="zákl. přenesená",J1033,0)</f>
        <v>0</v>
      </c>
      <c r="BH1033" s="198">
        <f>IF(N1033="sníž. přenesená",J1033,0)</f>
        <v>0</v>
      </c>
      <c r="BI1033" s="198">
        <f>IF(N1033="nulová",J1033,0)</f>
        <v>0</v>
      </c>
      <c r="BJ1033" s="16" t="s">
        <v>14</v>
      </c>
      <c r="BK1033" s="198">
        <f>ROUND(I1033*H1033,2)</f>
        <v>0</v>
      </c>
      <c r="BL1033" s="16" t="s">
        <v>127</v>
      </c>
      <c r="BM1033" s="197" t="s">
        <v>2761</v>
      </c>
    </row>
    <row r="1034" s="2" customFormat="1" ht="37.8" customHeight="1">
      <c r="A1034" s="37"/>
      <c r="B1034" s="38"/>
      <c r="C1034" s="185" t="s">
        <v>2762</v>
      </c>
      <c r="D1034" s="185" t="s">
        <v>123</v>
      </c>
      <c r="E1034" s="186" t="s">
        <v>2763</v>
      </c>
      <c r="F1034" s="187" t="s">
        <v>2764</v>
      </c>
      <c r="G1034" s="188" t="s">
        <v>426</v>
      </c>
      <c r="H1034" s="189">
        <v>6</v>
      </c>
      <c r="I1034" s="190"/>
      <c r="J1034" s="191">
        <f>ROUND(I1034*H1034,2)</f>
        <v>0</v>
      </c>
      <c r="K1034" s="192"/>
      <c r="L1034" s="43"/>
      <c r="M1034" s="193" t="s">
        <v>19</v>
      </c>
      <c r="N1034" s="194" t="s">
        <v>41</v>
      </c>
      <c r="O1034" s="83"/>
      <c r="P1034" s="195">
        <f>O1034*H1034</f>
        <v>0</v>
      </c>
      <c r="Q1034" s="195">
        <v>0</v>
      </c>
      <c r="R1034" s="195">
        <f>Q1034*H1034</f>
        <v>0</v>
      </c>
      <c r="S1034" s="195">
        <v>0</v>
      </c>
      <c r="T1034" s="196">
        <f>S1034*H1034</f>
        <v>0</v>
      </c>
      <c r="U1034" s="37"/>
      <c r="V1034" s="37"/>
      <c r="W1034" s="37"/>
      <c r="X1034" s="37"/>
      <c r="Y1034" s="37"/>
      <c r="Z1034" s="37"/>
      <c r="AA1034" s="37"/>
      <c r="AB1034" s="37"/>
      <c r="AC1034" s="37"/>
      <c r="AD1034" s="37"/>
      <c r="AE1034" s="37"/>
      <c r="AR1034" s="197" t="s">
        <v>127</v>
      </c>
      <c r="AT1034" s="197" t="s">
        <v>123</v>
      </c>
      <c r="AU1034" s="197" t="s">
        <v>70</v>
      </c>
      <c r="AY1034" s="16" t="s">
        <v>128</v>
      </c>
      <c r="BE1034" s="198">
        <f>IF(N1034="základní",J1034,0)</f>
        <v>0</v>
      </c>
      <c r="BF1034" s="198">
        <f>IF(N1034="snížená",J1034,0)</f>
        <v>0</v>
      </c>
      <c r="BG1034" s="198">
        <f>IF(N1034="zákl. přenesená",J1034,0)</f>
        <v>0</v>
      </c>
      <c r="BH1034" s="198">
        <f>IF(N1034="sníž. přenesená",J1034,0)</f>
        <v>0</v>
      </c>
      <c r="BI1034" s="198">
        <f>IF(N1034="nulová",J1034,0)</f>
        <v>0</v>
      </c>
      <c r="BJ1034" s="16" t="s">
        <v>14</v>
      </c>
      <c r="BK1034" s="198">
        <f>ROUND(I1034*H1034,2)</f>
        <v>0</v>
      </c>
      <c r="BL1034" s="16" t="s">
        <v>127</v>
      </c>
      <c r="BM1034" s="197" t="s">
        <v>2765</v>
      </c>
    </row>
    <row r="1035" s="2" customFormat="1" ht="37.8" customHeight="1">
      <c r="A1035" s="37"/>
      <c r="B1035" s="38"/>
      <c r="C1035" s="185" t="s">
        <v>2766</v>
      </c>
      <c r="D1035" s="185" t="s">
        <v>123</v>
      </c>
      <c r="E1035" s="186" t="s">
        <v>2767</v>
      </c>
      <c r="F1035" s="187" t="s">
        <v>2768</v>
      </c>
      <c r="G1035" s="188" t="s">
        <v>183</v>
      </c>
      <c r="H1035" s="189">
        <v>6</v>
      </c>
      <c r="I1035" s="190"/>
      <c r="J1035" s="191">
        <f>ROUND(I1035*H1035,2)</f>
        <v>0</v>
      </c>
      <c r="K1035" s="192"/>
      <c r="L1035" s="43"/>
      <c r="M1035" s="193" t="s">
        <v>19</v>
      </c>
      <c r="N1035" s="194" t="s">
        <v>41</v>
      </c>
      <c r="O1035" s="83"/>
      <c r="P1035" s="195">
        <f>O1035*H1035</f>
        <v>0</v>
      </c>
      <c r="Q1035" s="195">
        <v>0</v>
      </c>
      <c r="R1035" s="195">
        <f>Q1035*H1035</f>
        <v>0</v>
      </c>
      <c r="S1035" s="195">
        <v>0</v>
      </c>
      <c r="T1035" s="196">
        <f>S1035*H1035</f>
        <v>0</v>
      </c>
      <c r="U1035" s="37"/>
      <c r="V1035" s="37"/>
      <c r="W1035" s="37"/>
      <c r="X1035" s="37"/>
      <c r="Y1035" s="37"/>
      <c r="Z1035" s="37"/>
      <c r="AA1035" s="37"/>
      <c r="AB1035" s="37"/>
      <c r="AC1035" s="37"/>
      <c r="AD1035" s="37"/>
      <c r="AE1035" s="37"/>
      <c r="AR1035" s="197" t="s">
        <v>127</v>
      </c>
      <c r="AT1035" s="197" t="s">
        <v>123</v>
      </c>
      <c r="AU1035" s="197" t="s">
        <v>70</v>
      </c>
      <c r="AY1035" s="16" t="s">
        <v>128</v>
      </c>
      <c r="BE1035" s="198">
        <f>IF(N1035="základní",J1035,0)</f>
        <v>0</v>
      </c>
      <c r="BF1035" s="198">
        <f>IF(N1035="snížená",J1035,0)</f>
        <v>0</v>
      </c>
      <c r="BG1035" s="198">
        <f>IF(N1035="zákl. přenesená",J1035,0)</f>
        <v>0</v>
      </c>
      <c r="BH1035" s="198">
        <f>IF(N1035="sníž. přenesená",J1035,0)</f>
        <v>0</v>
      </c>
      <c r="BI1035" s="198">
        <f>IF(N1035="nulová",J1035,0)</f>
        <v>0</v>
      </c>
      <c r="BJ1035" s="16" t="s">
        <v>14</v>
      </c>
      <c r="BK1035" s="198">
        <f>ROUND(I1035*H1035,2)</f>
        <v>0</v>
      </c>
      <c r="BL1035" s="16" t="s">
        <v>127</v>
      </c>
      <c r="BM1035" s="197" t="s">
        <v>2769</v>
      </c>
    </row>
    <row r="1036" s="2" customFormat="1" ht="37.8" customHeight="1">
      <c r="A1036" s="37"/>
      <c r="B1036" s="38"/>
      <c r="C1036" s="185" t="s">
        <v>2770</v>
      </c>
      <c r="D1036" s="185" t="s">
        <v>123</v>
      </c>
      <c r="E1036" s="186" t="s">
        <v>2771</v>
      </c>
      <c r="F1036" s="187" t="s">
        <v>2772</v>
      </c>
      <c r="G1036" s="188" t="s">
        <v>183</v>
      </c>
      <c r="H1036" s="189">
        <v>6</v>
      </c>
      <c r="I1036" s="190"/>
      <c r="J1036" s="191">
        <f>ROUND(I1036*H1036,2)</f>
        <v>0</v>
      </c>
      <c r="K1036" s="192"/>
      <c r="L1036" s="43"/>
      <c r="M1036" s="193" t="s">
        <v>19</v>
      </c>
      <c r="N1036" s="194" t="s">
        <v>41</v>
      </c>
      <c r="O1036" s="83"/>
      <c r="P1036" s="195">
        <f>O1036*H1036</f>
        <v>0</v>
      </c>
      <c r="Q1036" s="195">
        <v>0</v>
      </c>
      <c r="R1036" s="195">
        <f>Q1036*H1036</f>
        <v>0</v>
      </c>
      <c r="S1036" s="195">
        <v>0</v>
      </c>
      <c r="T1036" s="196">
        <f>S1036*H1036</f>
        <v>0</v>
      </c>
      <c r="U1036" s="37"/>
      <c r="V1036" s="37"/>
      <c r="W1036" s="37"/>
      <c r="X1036" s="37"/>
      <c r="Y1036" s="37"/>
      <c r="Z1036" s="37"/>
      <c r="AA1036" s="37"/>
      <c r="AB1036" s="37"/>
      <c r="AC1036" s="37"/>
      <c r="AD1036" s="37"/>
      <c r="AE1036" s="37"/>
      <c r="AR1036" s="197" t="s">
        <v>127</v>
      </c>
      <c r="AT1036" s="197" t="s">
        <v>123</v>
      </c>
      <c r="AU1036" s="197" t="s">
        <v>70</v>
      </c>
      <c r="AY1036" s="16" t="s">
        <v>128</v>
      </c>
      <c r="BE1036" s="198">
        <f>IF(N1036="základní",J1036,0)</f>
        <v>0</v>
      </c>
      <c r="BF1036" s="198">
        <f>IF(N1036="snížená",J1036,0)</f>
        <v>0</v>
      </c>
      <c r="BG1036" s="198">
        <f>IF(N1036="zákl. přenesená",J1036,0)</f>
        <v>0</v>
      </c>
      <c r="BH1036" s="198">
        <f>IF(N1036="sníž. přenesená",J1036,0)</f>
        <v>0</v>
      </c>
      <c r="BI1036" s="198">
        <f>IF(N1036="nulová",J1036,0)</f>
        <v>0</v>
      </c>
      <c r="BJ1036" s="16" t="s">
        <v>14</v>
      </c>
      <c r="BK1036" s="198">
        <f>ROUND(I1036*H1036,2)</f>
        <v>0</v>
      </c>
      <c r="BL1036" s="16" t="s">
        <v>127</v>
      </c>
      <c r="BM1036" s="197" t="s">
        <v>2773</v>
      </c>
    </row>
    <row r="1037" s="2" customFormat="1" ht="37.8" customHeight="1">
      <c r="A1037" s="37"/>
      <c r="B1037" s="38"/>
      <c r="C1037" s="185" t="s">
        <v>2774</v>
      </c>
      <c r="D1037" s="185" t="s">
        <v>123</v>
      </c>
      <c r="E1037" s="186" t="s">
        <v>2775</v>
      </c>
      <c r="F1037" s="187" t="s">
        <v>2776</v>
      </c>
      <c r="G1037" s="188" t="s">
        <v>426</v>
      </c>
      <c r="H1037" s="189">
        <v>6</v>
      </c>
      <c r="I1037" s="190"/>
      <c r="J1037" s="191">
        <f>ROUND(I1037*H1037,2)</f>
        <v>0</v>
      </c>
      <c r="K1037" s="192"/>
      <c r="L1037" s="43"/>
      <c r="M1037" s="193" t="s">
        <v>19</v>
      </c>
      <c r="N1037" s="194" t="s">
        <v>41</v>
      </c>
      <c r="O1037" s="83"/>
      <c r="P1037" s="195">
        <f>O1037*H1037</f>
        <v>0</v>
      </c>
      <c r="Q1037" s="195">
        <v>0</v>
      </c>
      <c r="R1037" s="195">
        <f>Q1037*H1037</f>
        <v>0</v>
      </c>
      <c r="S1037" s="195">
        <v>0</v>
      </c>
      <c r="T1037" s="196">
        <f>S1037*H1037</f>
        <v>0</v>
      </c>
      <c r="U1037" s="37"/>
      <c r="V1037" s="37"/>
      <c r="W1037" s="37"/>
      <c r="X1037" s="37"/>
      <c r="Y1037" s="37"/>
      <c r="Z1037" s="37"/>
      <c r="AA1037" s="37"/>
      <c r="AB1037" s="37"/>
      <c r="AC1037" s="37"/>
      <c r="AD1037" s="37"/>
      <c r="AE1037" s="37"/>
      <c r="AR1037" s="197" t="s">
        <v>127</v>
      </c>
      <c r="AT1037" s="197" t="s">
        <v>123</v>
      </c>
      <c r="AU1037" s="197" t="s">
        <v>70</v>
      </c>
      <c r="AY1037" s="16" t="s">
        <v>128</v>
      </c>
      <c r="BE1037" s="198">
        <f>IF(N1037="základní",J1037,0)</f>
        <v>0</v>
      </c>
      <c r="BF1037" s="198">
        <f>IF(N1037="snížená",J1037,0)</f>
        <v>0</v>
      </c>
      <c r="BG1037" s="198">
        <f>IF(N1037="zákl. přenesená",J1037,0)</f>
        <v>0</v>
      </c>
      <c r="BH1037" s="198">
        <f>IF(N1037="sníž. přenesená",J1037,0)</f>
        <v>0</v>
      </c>
      <c r="BI1037" s="198">
        <f>IF(N1037="nulová",J1037,0)</f>
        <v>0</v>
      </c>
      <c r="BJ1037" s="16" t="s">
        <v>14</v>
      </c>
      <c r="BK1037" s="198">
        <f>ROUND(I1037*H1037,2)</f>
        <v>0</v>
      </c>
      <c r="BL1037" s="16" t="s">
        <v>127</v>
      </c>
      <c r="BM1037" s="197" t="s">
        <v>2777</v>
      </c>
    </row>
    <row r="1038" s="2" customFormat="1" ht="37.8" customHeight="1">
      <c r="A1038" s="37"/>
      <c r="B1038" s="38"/>
      <c r="C1038" s="185" t="s">
        <v>2778</v>
      </c>
      <c r="D1038" s="185" t="s">
        <v>123</v>
      </c>
      <c r="E1038" s="186" t="s">
        <v>2779</v>
      </c>
      <c r="F1038" s="187" t="s">
        <v>2780</v>
      </c>
      <c r="G1038" s="188" t="s">
        <v>183</v>
      </c>
      <c r="H1038" s="189">
        <v>6</v>
      </c>
      <c r="I1038" s="190"/>
      <c r="J1038" s="191">
        <f>ROUND(I1038*H1038,2)</f>
        <v>0</v>
      </c>
      <c r="K1038" s="192"/>
      <c r="L1038" s="43"/>
      <c r="M1038" s="193" t="s">
        <v>19</v>
      </c>
      <c r="N1038" s="194" t="s">
        <v>41</v>
      </c>
      <c r="O1038" s="83"/>
      <c r="P1038" s="195">
        <f>O1038*H1038</f>
        <v>0</v>
      </c>
      <c r="Q1038" s="195">
        <v>0</v>
      </c>
      <c r="R1038" s="195">
        <f>Q1038*H1038</f>
        <v>0</v>
      </c>
      <c r="S1038" s="195">
        <v>0</v>
      </c>
      <c r="T1038" s="196">
        <f>S1038*H1038</f>
        <v>0</v>
      </c>
      <c r="U1038" s="37"/>
      <c r="V1038" s="37"/>
      <c r="W1038" s="37"/>
      <c r="X1038" s="37"/>
      <c r="Y1038" s="37"/>
      <c r="Z1038" s="37"/>
      <c r="AA1038" s="37"/>
      <c r="AB1038" s="37"/>
      <c r="AC1038" s="37"/>
      <c r="AD1038" s="37"/>
      <c r="AE1038" s="37"/>
      <c r="AR1038" s="197" t="s">
        <v>127</v>
      </c>
      <c r="AT1038" s="197" t="s">
        <v>123</v>
      </c>
      <c r="AU1038" s="197" t="s">
        <v>70</v>
      </c>
      <c r="AY1038" s="16" t="s">
        <v>128</v>
      </c>
      <c r="BE1038" s="198">
        <f>IF(N1038="základní",J1038,0)</f>
        <v>0</v>
      </c>
      <c r="BF1038" s="198">
        <f>IF(N1038="snížená",J1038,0)</f>
        <v>0</v>
      </c>
      <c r="BG1038" s="198">
        <f>IF(N1038="zákl. přenesená",J1038,0)</f>
        <v>0</v>
      </c>
      <c r="BH1038" s="198">
        <f>IF(N1038="sníž. přenesená",J1038,0)</f>
        <v>0</v>
      </c>
      <c r="BI1038" s="198">
        <f>IF(N1038="nulová",J1038,0)</f>
        <v>0</v>
      </c>
      <c r="BJ1038" s="16" t="s">
        <v>14</v>
      </c>
      <c r="BK1038" s="198">
        <f>ROUND(I1038*H1038,2)</f>
        <v>0</v>
      </c>
      <c r="BL1038" s="16" t="s">
        <v>127</v>
      </c>
      <c r="BM1038" s="197" t="s">
        <v>2781</v>
      </c>
    </row>
    <row r="1039" s="2" customFormat="1" ht="37.8" customHeight="1">
      <c r="A1039" s="37"/>
      <c r="B1039" s="38"/>
      <c r="C1039" s="185" t="s">
        <v>2782</v>
      </c>
      <c r="D1039" s="185" t="s">
        <v>123</v>
      </c>
      <c r="E1039" s="186" t="s">
        <v>2783</v>
      </c>
      <c r="F1039" s="187" t="s">
        <v>2784</v>
      </c>
      <c r="G1039" s="188" t="s">
        <v>426</v>
      </c>
      <c r="H1039" s="189">
        <v>6</v>
      </c>
      <c r="I1039" s="190"/>
      <c r="J1039" s="191">
        <f>ROUND(I1039*H1039,2)</f>
        <v>0</v>
      </c>
      <c r="K1039" s="192"/>
      <c r="L1039" s="43"/>
      <c r="M1039" s="193" t="s">
        <v>19</v>
      </c>
      <c r="N1039" s="194" t="s">
        <v>41</v>
      </c>
      <c r="O1039" s="83"/>
      <c r="P1039" s="195">
        <f>O1039*H1039</f>
        <v>0</v>
      </c>
      <c r="Q1039" s="195">
        <v>0</v>
      </c>
      <c r="R1039" s="195">
        <f>Q1039*H1039</f>
        <v>0</v>
      </c>
      <c r="S1039" s="195">
        <v>0</v>
      </c>
      <c r="T1039" s="196">
        <f>S1039*H1039</f>
        <v>0</v>
      </c>
      <c r="U1039" s="37"/>
      <c r="V1039" s="37"/>
      <c r="W1039" s="37"/>
      <c r="X1039" s="37"/>
      <c r="Y1039" s="37"/>
      <c r="Z1039" s="37"/>
      <c r="AA1039" s="37"/>
      <c r="AB1039" s="37"/>
      <c r="AC1039" s="37"/>
      <c r="AD1039" s="37"/>
      <c r="AE1039" s="37"/>
      <c r="AR1039" s="197" t="s">
        <v>127</v>
      </c>
      <c r="AT1039" s="197" t="s">
        <v>123</v>
      </c>
      <c r="AU1039" s="197" t="s">
        <v>70</v>
      </c>
      <c r="AY1039" s="16" t="s">
        <v>128</v>
      </c>
      <c r="BE1039" s="198">
        <f>IF(N1039="základní",J1039,0)</f>
        <v>0</v>
      </c>
      <c r="BF1039" s="198">
        <f>IF(N1039="snížená",J1039,0)</f>
        <v>0</v>
      </c>
      <c r="BG1039" s="198">
        <f>IF(N1039="zákl. přenesená",J1039,0)</f>
        <v>0</v>
      </c>
      <c r="BH1039" s="198">
        <f>IF(N1039="sníž. přenesená",J1039,0)</f>
        <v>0</v>
      </c>
      <c r="BI1039" s="198">
        <f>IF(N1039="nulová",J1039,0)</f>
        <v>0</v>
      </c>
      <c r="BJ1039" s="16" t="s">
        <v>14</v>
      </c>
      <c r="BK1039" s="198">
        <f>ROUND(I1039*H1039,2)</f>
        <v>0</v>
      </c>
      <c r="BL1039" s="16" t="s">
        <v>127</v>
      </c>
      <c r="BM1039" s="197" t="s">
        <v>2785</v>
      </c>
    </row>
    <row r="1040" s="2" customFormat="1" ht="37.8" customHeight="1">
      <c r="A1040" s="37"/>
      <c r="B1040" s="38"/>
      <c r="C1040" s="185" t="s">
        <v>2786</v>
      </c>
      <c r="D1040" s="185" t="s">
        <v>123</v>
      </c>
      <c r="E1040" s="186" t="s">
        <v>2787</v>
      </c>
      <c r="F1040" s="187" t="s">
        <v>2788</v>
      </c>
      <c r="G1040" s="188" t="s">
        <v>426</v>
      </c>
      <c r="H1040" s="189">
        <v>6</v>
      </c>
      <c r="I1040" s="190"/>
      <c r="J1040" s="191">
        <f>ROUND(I1040*H1040,2)</f>
        <v>0</v>
      </c>
      <c r="K1040" s="192"/>
      <c r="L1040" s="43"/>
      <c r="M1040" s="193" t="s">
        <v>19</v>
      </c>
      <c r="N1040" s="194" t="s">
        <v>41</v>
      </c>
      <c r="O1040" s="83"/>
      <c r="P1040" s="195">
        <f>O1040*H1040</f>
        <v>0</v>
      </c>
      <c r="Q1040" s="195">
        <v>0</v>
      </c>
      <c r="R1040" s="195">
        <f>Q1040*H1040</f>
        <v>0</v>
      </c>
      <c r="S1040" s="195">
        <v>0</v>
      </c>
      <c r="T1040" s="196">
        <f>S1040*H1040</f>
        <v>0</v>
      </c>
      <c r="U1040" s="37"/>
      <c r="V1040" s="37"/>
      <c r="W1040" s="37"/>
      <c r="X1040" s="37"/>
      <c r="Y1040" s="37"/>
      <c r="Z1040" s="37"/>
      <c r="AA1040" s="37"/>
      <c r="AB1040" s="37"/>
      <c r="AC1040" s="37"/>
      <c r="AD1040" s="37"/>
      <c r="AE1040" s="37"/>
      <c r="AR1040" s="197" t="s">
        <v>127</v>
      </c>
      <c r="AT1040" s="197" t="s">
        <v>123</v>
      </c>
      <c r="AU1040" s="197" t="s">
        <v>70</v>
      </c>
      <c r="AY1040" s="16" t="s">
        <v>128</v>
      </c>
      <c r="BE1040" s="198">
        <f>IF(N1040="základní",J1040,0)</f>
        <v>0</v>
      </c>
      <c r="BF1040" s="198">
        <f>IF(N1040="snížená",J1040,0)</f>
        <v>0</v>
      </c>
      <c r="BG1040" s="198">
        <f>IF(N1040="zákl. přenesená",J1040,0)</f>
        <v>0</v>
      </c>
      <c r="BH1040" s="198">
        <f>IF(N1040="sníž. přenesená",J1040,0)</f>
        <v>0</v>
      </c>
      <c r="BI1040" s="198">
        <f>IF(N1040="nulová",J1040,0)</f>
        <v>0</v>
      </c>
      <c r="BJ1040" s="16" t="s">
        <v>14</v>
      </c>
      <c r="BK1040" s="198">
        <f>ROUND(I1040*H1040,2)</f>
        <v>0</v>
      </c>
      <c r="BL1040" s="16" t="s">
        <v>127</v>
      </c>
      <c r="BM1040" s="197" t="s">
        <v>2789</v>
      </c>
    </row>
    <row r="1041" s="2" customFormat="1" ht="37.8" customHeight="1">
      <c r="A1041" s="37"/>
      <c r="B1041" s="38"/>
      <c r="C1041" s="185" t="s">
        <v>2790</v>
      </c>
      <c r="D1041" s="185" t="s">
        <v>123</v>
      </c>
      <c r="E1041" s="186" t="s">
        <v>2791</v>
      </c>
      <c r="F1041" s="187" t="s">
        <v>2792</v>
      </c>
      <c r="G1041" s="188" t="s">
        <v>183</v>
      </c>
      <c r="H1041" s="189">
        <v>6</v>
      </c>
      <c r="I1041" s="190"/>
      <c r="J1041" s="191">
        <f>ROUND(I1041*H1041,2)</f>
        <v>0</v>
      </c>
      <c r="K1041" s="192"/>
      <c r="L1041" s="43"/>
      <c r="M1041" s="193" t="s">
        <v>19</v>
      </c>
      <c r="N1041" s="194" t="s">
        <v>41</v>
      </c>
      <c r="O1041" s="83"/>
      <c r="P1041" s="195">
        <f>O1041*H1041</f>
        <v>0</v>
      </c>
      <c r="Q1041" s="195">
        <v>0</v>
      </c>
      <c r="R1041" s="195">
        <f>Q1041*H1041</f>
        <v>0</v>
      </c>
      <c r="S1041" s="195">
        <v>0</v>
      </c>
      <c r="T1041" s="196">
        <f>S1041*H1041</f>
        <v>0</v>
      </c>
      <c r="U1041" s="37"/>
      <c r="V1041" s="37"/>
      <c r="W1041" s="37"/>
      <c r="X1041" s="37"/>
      <c r="Y1041" s="37"/>
      <c r="Z1041" s="37"/>
      <c r="AA1041" s="37"/>
      <c r="AB1041" s="37"/>
      <c r="AC1041" s="37"/>
      <c r="AD1041" s="37"/>
      <c r="AE1041" s="37"/>
      <c r="AR1041" s="197" t="s">
        <v>127</v>
      </c>
      <c r="AT1041" s="197" t="s">
        <v>123</v>
      </c>
      <c r="AU1041" s="197" t="s">
        <v>70</v>
      </c>
      <c r="AY1041" s="16" t="s">
        <v>128</v>
      </c>
      <c r="BE1041" s="198">
        <f>IF(N1041="základní",J1041,0)</f>
        <v>0</v>
      </c>
      <c r="BF1041" s="198">
        <f>IF(N1041="snížená",J1041,0)</f>
        <v>0</v>
      </c>
      <c r="BG1041" s="198">
        <f>IF(N1041="zákl. přenesená",J1041,0)</f>
        <v>0</v>
      </c>
      <c r="BH1041" s="198">
        <f>IF(N1041="sníž. přenesená",J1041,0)</f>
        <v>0</v>
      </c>
      <c r="BI1041" s="198">
        <f>IF(N1041="nulová",J1041,0)</f>
        <v>0</v>
      </c>
      <c r="BJ1041" s="16" t="s">
        <v>14</v>
      </c>
      <c r="BK1041" s="198">
        <f>ROUND(I1041*H1041,2)</f>
        <v>0</v>
      </c>
      <c r="BL1041" s="16" t="s">
        <v>127</v>
      </c>
      <c r="BM1041" s="197" t="s">
        <v>2793</v>
      </c>
    </row>
    <row r="1042" s="2" customFormat="1" ht="37.8" customHeight="1">
      <c r="A1042" s="37"/>
      <c r="B1042" s="38"/>
      <c r="C1042" s="185" t="s">
        <v>2794</v>
      </c>
      <c r="D1042" s="185" t="s">
        <v>123</v>
      </c>
      <c r="E1042" s="186" t="s">
        <v>2795</v>
      </c>
      <c r="F1042" s="187" t="s">
        <v>2796</v>
      </c>
      <c r="G1042" s="188" t="s">
        <v>426</v>
      </c>
      <c r="H1042" s="189">
        <v>6</v>
      </c>
      <c r="I1042" s="190"/>
      <c r="J1042" s="191">
        <f>ROUND(I1042*H1042,2)</f>
        <v>0</v>
      </c>
      <c r="K1042" s="192"/>
      <c r="L1042" s="43"/>
      <c r="M1042" s="193" t="s">
        <v>19</v>
      </c>
      <c r="N1042" s="194" t="s">
        <v>41</v>
      </c>
      <c r="O1042" s="83"/>
      <c r="P1042" s="195">
        <f>O1042*H1042</f>
        <v>0</v>
      </c>
      <c r="Q1042" s="195">
        <v>0</v>
      </c>
      <c r="R1042" s="195">
        <f>Q1042*H1042</f>
        <v>0</v>
      </c>
      <c r="S1042" s="195">
        <v>0</v>
      </c>
      <c r="T1042" s="196">
        <f>S1042*H1042</f>
        <v>0</v>
      </c>
      <c r="U1042" s="37"/>
      <c r="V1042" s="37"/>
      <c r="W1042" s="37"/>
      <c r="X1042" s="37"/>
      <c r="Y1042" s="37"/>
      <c r="Z1042" s="37"/>
      <c r="AA1042" s="37"/>
      <c r="AB1042" s="37"/>
      <c r="AC1042" s="37"/>
      <c r="AD1042" s="37"/>
      <c r="AE1042" s="37"/>
      <c r="AR1042" s="197" t="s">
        <v>127</v>
      </c>
      <c r="AT1042" s="197" t="s">
        <v>123</v>
      </c>
      <c r="AU1042" s="197" t="s">
        <v>70</v>
      </c>
      <c r="AY1042" s="16" t="s">
        <v>128</v>
      </c>
      <c r="BE1042" s="198">
        <f>IF(N1042="základní",J1042,0)</f>
        <v>0</v>
      </c>
      <c r="BF1042" s="198">
        <f>IF(N1042="snížená",J1042,0)</f>
        <v>0</v>
      </c>
      <c r="BG1042" s="198">
        <f>IF(N1042="zákl. přenesená",J1042,0)</f>
        <v>0</v>
      </c>
      <c r="BH1042" s="198">
        <f>IF(N1042="sníž. přenesená",J1042,0)</f>
        <v>0</v>
      </c>
      <c r="BI1042" s="198">
        <f>IF(N1042="nulová",J1042,0)</f>
        <v>0</v>
      </c>
      <c r="BJ1042" s="16" t="s">
        <v>14</v>
      </c>
      <c r="BK1042" s="198">
        <f>ROUND(I1042*H1042,2)</f>
        <v>0</v>
      </c>
      <c r="BL1042" s="16" t="s">
        <v>127</v>
      </c>
      <c r="BM1042" s="197" t="s">
        <v>2797</v>
      </c>
    </row>
    <row r="1043" s="2" customFormat="1" ht="37.8" customHeight="1">
      <c r="A1043" s="37"/>
      <c r="B1043" s="38"/>
      <c r="C1043" s="185" t="s">
        <v>2798</v>
      </c>
      <c r="D1043" s="185" t="s">
        <v>123</v>
      </c>
      <c r="E1043" s="186" t="s">
        <v>2799</v>
      </c>
      <c r="F1043" s="187" t="s">
        <v>2800</v>
      </c>
      <c r="G1043" s="188" t="s">
        <v>183</v>
      </c>
      <c r="H1043" s="189">
        <v>6</v>
      </c>
      <c r="I1043" s="190"/>
      <c r="J1043" s="191">
        <f>ROUND(I1043*H1043,2)</f>
        <v>0</v>
      </c>
      <c r="K1043" s="192"/>
      <c r="L1043" s="43"/>
      <c r="M1043" s="193" t="s">
        <v>19</v>
      </c>
      <c r="N1043" s="194" t="s">
        <v>41</v>
      </c>
      <c r="O1043" s="83"/>
      <c r="P1043" s="195">
        <f>O1043*H1043</f>
        <v>0</v>
      </c>
      <c r="Q1043" s="195">
        <v>0</v>
      </c>
      <c r="R1043" s="195">
        <f>Q1043*H1043</f>
        <v>0</v>
      </c>
      <c r="S1043" s="195">
        <v>0</v>
      </c>
      <c r="T1043" s="196">
        <f>S1043*H1043</f>
        <v>0</v>
      </c>
      <c r="U1043" s="37"/>
      <c r="V1043" s="37"/>
      <c r="W1043" s="37"/>
      <c r="X1043" s="37"/>
      <c r="Y1043" s="37"/>
      <c r="Z1043" s="37"/>
      <c r="AA1043" s="37"/>
      <c r="AB1043" s="37"/>
      <c r="AC1043" s="37"/>
      <c r="AD1043" s="37"/>
      <c r="AE1043" s="37"/>
      <c r="AR1043" s="197" t="s">
        <v>127</v>
      </c>
      <c r="AT1043" s="197" t="s">
        <v>123</v>
      </c>
      <c r="AU1043" s="197" t="s">
        <v>70</v>
      </c>
      <c r="AY1043" s="16" t="s">
        <v>128</v>
      </c>
      <c r="BE1043" s="198">
        <f>IF(N1043="základní",J1043,0)</f>
        <v>0</v>
      </c>
      <c r="BF1043" s="198">
        <f>IF(N1043="snížená",J1043,0)</f>
        <v>0</v>
      </c>
      <c r="BG1043" s="198">
        <f>IF(N1043="zákl. přenesená",J1043,0)</f>
        <v>0</v>
      </c>
      <c r="BH1043" s="198">
        <f>IF(N1043="sníž. přenesená",J1043,0)</f>
        <v>0</v>
      </c>
      <c r="BI1043" s="198">
        <f>IF(N1043="nulová",J1043,0)</f>
        <v>0</v>
      </c>
      <c r="BJ1043" s="16" t="s">
        <v>14</v>
      </c>
      <c r="BK1043" s="198">
        <f>ROUND(I1043*H1043,2)</f>
        <v>0</v>
      </c>
      <c r="BL1043" s="16" t="s">
        <v>127</v>
      </c>
      <c r="BM1043" s="197" t="s">
        <v>2801</v>
      </c>
    </row>
    <row r="1044" s="2" customFormat="1" ht="37.8" customHeight="1">
      <c r="A1044" s="37"/>
      <c r="B1044" s="38"/>
      <c r="C1044" s="185" t="s">
        <v>2802</v>
      </c>
      <c r="D1044" s="185" t="s">
        <v>123</v>
      </c>
      <c r="E1044" s="186" t="s">
        <v>2803</v>
      </c>
      <c r="F1044" s="187" t="s">
        <v>2804</v>
      </c>
      <c r="G1044" s="188" t="s">
        <v>426</v>
      </c>
      <c r="H1044" s="189">
        <v>6</v>
      </c>
      <c r="I1044" s="190"/>
      <c r="J1044" s="191">
        <f>ROUND(I1044*H1044,2)</f>
        <v>0</v>
      </c>
      <c r="K1044" s="192"/>
      <c r="L1044" s="43"/>
      <c r="M1044" s="193" t="s">
        <v>19</v>
      </c>
      <c r="N1044" s="194" t="s">
        <v>41</v>
      </c>
      <c r="O1044" s="83"/>
      <c r="P1044" s="195">
        <f>O1044*H1044</f>
        <v>0</v>
      </c>
      <c r="Q1044" s="195">
        <v>0</v>
      </c>
      <c r="R1044" s="195">
        <f>Q1044*H1044</f>
        <v>0</v>
      </c>
      <c r="S1044" s="195">
        <v>0</v>
      </c>
      <c r="T1044" s="196">
        <f>S1044*H1044</f>
        <v>0</v>
      </c>
      <c r="U1044" s="37"/>
      <c r="V1044" s="37"/>
      <c r="W1044" s="37"/>
      <c r="X1044" s="37"/>
      <c r="Y1044" s="37"/>
      <c r="Z1044" s="37"/>
      <c r="AA1044" s="37"/>
      <c r="AB1044" s="37"/>
      <c r="AC1044" s="37"/>
      <c r="AD1044" s="37"/>
      <c r="AE1044" s="37"/>
      <c r="AR1044" s="197" t="s">
        <v>127</v>
      </c>
      <c r="AT1044" s="197" t="s">
        <v>123</v>
      </c>
      <c r="AU1044" s="197" t="s">
        <v>70</v>
      </c>
      <c r="AY1044" s="16" t="s">
        <v>128</v>
      </c>
      <c r="BE1044" s="198">
        <f>IF(N1044="základní",J1044,0)</f>
        <v>0</v>
      </c>
      <c r="BF1044" s="198">
        <f>IF(N1044="snížená",J1044,0)</f>
        <v>0</v>
      </c>
      <c r="BG1044" s="198">
        <f>IF(N1044="zákl. přenesená",J1044,0)</f>
        <v>0</v>
      </c>
      <c r="BH1044" s="198">
        <f>IF(N1044="sníž. přenesená",J1044,0)</f>
        <v>0</v>
      </c>
      <c r="BI1044" s="198">
        <f>IF(N1044="nulová",J1044,0)</f>
        <v>0</v>
      </c>
      <c r="BJ1044" s="16" t="s">
        <v>14</v>
      </c>
      <c r="BK1044" s="198">
        <f>ROUND(I1044*H1044,2)</f>
        <v>0</v>
      </c>
      <c r="BL1044" s="16" t="s">
        <v>127</v>
      </c>
      <c r="BM1044" s="197" t="s">
        <v>2805</v>
      </c>
    </row>
    <row r="1045" s="2" customFormat="1" ht="37.8" customHeight="1">
      <c r="A1045" s="37"/>
      <c r="B1045" s="38"/>
      <c r="C1045" s="185" t="s">
        <v>2806</v>
      </c>
      <c r="D1045" s="185" t="s">
        <v>123</v>
      </c>
      <c r="E1045" s="186" t="s">
        <v>2807</v>
      </c>
      <c r="F1045" s="187" t="s">
        <v>2808</v>
      </c>
      <c r="G1045" s="188" t="s">
        <v>183</v>
      </c>
      <c r="H1045" s="189">
        <v>6</v>
      </c>
      <c r="I1045" s="190"/>
      <c r="J1045" s="191">
        <f>ROUND(I1045*H1045,2)</f>
        <v>0</v>
      </c>
      <c r="K1045" s="192"/>
      <c r="L1045" s="43"/>
      <c r="M1045" s="193" t="s">
        <v>19</v>
      </c>
      <c r="N1045" s="194" t="s">
        <v>41</v>
      </c>
      <c r="O1045" s="83"/>
      <c r="P1045" s="195">
        <f>O1045*H1045</f>
        <v>0</v>
      </c>
      <c r="Q1045" s="195">
        <v>0</v>
      </c>
      <c r="R1045" s="195">
        <f>Q1045*H1045</f>
        <v>0</v>
      </c>
      <c r="S1045" s="195">
        <v>0</v>
      </c>
      <c r="T1045" s="196">
        <f>S1045*H1045</f>
        <v>0</v>
      </c>
      <c r="U1045" s="37"/>
      <c r="V1045" s="37"/>
      <c r="W1045" s="37"/>
      <c r="X1045" s="37"/>
      <c r="Y1045" s="37"/>
      <c r="Z1045" s="37"/>
      <c r="AA1045" s="37"/>
      <c r="AB1045" s="37"/>
      <c r="AC1045" s="37"/>
      <c r="AD1045" s="37"/>
      <c r="AE1045" s="37"/>
      <c r="AR1045" s="197" t="s">
        <v>127</v>
      </c>
      <c r="AT1045" s="197" t="s">
        <v>123</v>
      </c>
      <c r="AU1045" s="197" t="s">
        <v>70</v>
      </c>
      <c r="AY1045" s="16" t="s">
        <v>128</v>
      </c>
      <c r="BE1045" s="198">
        <f>IF(N1045="základní",J1045,0)</f>
        <v>0</v>
      </c>
      <c r="BF1045" s="198">
        <f>IF(N1045="snížená",J1045,0)</f>
        <v>0</v>
      </c>
      <c r="BG1045" s="198">
        <f>IF(N1045="zákl. přenesená",J1045,0)</f>
        <v>0</v>
      </c>
      <c r="BH1045" s="198">
        <f>IF(N1045="sníž. přenesená",J1045,0)</f>
        <v>0</v>
      </c>
      <c r="BI1045" s="198">
        <f>IF(N1045="nulová",J1045,0)</f>
        <v>0</v>
      </c>
      <c r="BJ1045" s="16" t="s">
        <v>14</v>
      </c>
      <c r="BK1045" s="198">
        <f>ROUND(I1045*H1045,2)</f>
        <v>0</v>
      </c>
      <c r="BL1045" s="16" t="s">
        <v>127</v>
      </c>
      <c r="BM1045" s="197" t="s">
        <v>2809</v>
      </c>
    </row>
    <row r="1046" s="2" customFormat="1" ht="37.8" customHeight="1">
      <c r="A1046" s="37"/>
      <c r="B1046" s="38"/>
      <c r="C1046" s="185" t="s">
        <v>2810</v>
      </c>
      <c r="D1046" s="185" t="s">
        <v>123</v>
      </c>
      <c r="E1046" s="186" t="s">
        <v>2811</v>
      </c>
      <c r="F1046" s="187" t="s">
        <v>2812</v>
      </c>
      <c r="G1046" s="188" t="s">
        <v>426</v>
      </c>
      <c r="H1046" s="189">
        <v>6</v>
      </c>
      <c r="I1046" s="190"/>
      <c r="J1046" s="191">
        <f>ROUND(I1046*H1046,2)</f>
        <v>0</v>
      </c>
      <c r="K1046" s="192"/>
      <c r="L1046" s="43"/>
      <c r="M1046" s="193" t="s">
        <v>19</v>
      </c>
      <c r="N1046" s="194" t="s">
        <v>41</v>
      </c>
      <c r="O1046" s="83"/>
      <c r="P1046" s="195">
        <f>O1046*H1046</f>
        <v>0</v>
      </c>
      <c r="Q1046" s="195">
        <v>0</v>
      </c>
      <c r="R1046" s="195">
        <f>Q1046*H1046</f>
        <v>0</v>
      </c>
      <c r="S1046" s="195">
        <v>0</v>
      </c>
      <c r="T1046" s="196">
        <f>S1046*H1046</f>
        <v>0</v>
      </c>
      <c r="U1046" s="37"/>
      <c r="V1046" s="37"/>
      <c r="W1046" s="37"/>
      <c r="X1046" s="37"/>
      <c r="Y1046" s="37"/>
      <c r="Z1046" s="37"/>
      <c r="AA1046" s="37"/>
      <c r="AB1046" s="37"/>
      <c r="AC1046" s="37"/>
      <c r="AD1046" s="37"/>
      <c r="AE1046" s="37"/>
      <c r="AR1046" s="197" t="s">
        <v>127</v>
      </c>
      <c r="AT1046" s="197" t="s">
        <v>123</v>
      </c>
      <c r="AU1046" s="197" t="s">
        <v>70</v>
      </c>
      <c r="AY1046" s="16" t="s">
        <v>128</v>
      </c>
      <c r="BE1046" s="198">
        <f>IF(N1046="základní",J1046,0)</f>
        <v>0</v>
      </c>
      <c r="BF1046" s="198">
        <f>IF(N1046="snížená",J1046,0)</f>
        <v>0</v>
      </c>
      <c r="BG1046" s="198">
        <f>IF(N1046="zákl. přenesená",J1046,0)</f>
        <v>0</v>
      </c>
      <c r="BH1046" s="198">
        <f>IF(N1046="sníž. přenesená",J1046,0)</f>
        <v>0</v>
      </c>
      <c r="BI1046" s="198">
        <f>IF(N1046="nulová",J1046,0)</f>
        <v>0</v>
      </c>
      <c r="BJ1046" s="16" t="s">
        <v>14</v>
      </c>
      <c r="BK1046" s="198">
        <f>ROUND(I1046*H1046,2)</f>
        <v>0</v>
      </c>
      <c r="BL1046" s="16" t="s">
        <v>127</v>
      </c>
      <c r="BM1046" s="197" t="s">
        <v>2813</v>
      </c>
    </row>
    <row r="1047" s="2" customFormat="1" ht="37.8" customHeight="1">
      <c r="A1047" s="37"/>
      <c r="B1047" s="38"/>
      <c r="C1047" s="185" t="s">
        <v>2814</v>
      </c>
      <c r="D1047" s="185" t="s">
        <v>123</v>
      </c>
      <c r="E1047" s="186" t="s">
        <v>2815</v>
      </c>
      <c r="F1047" s="187" t="s">
        <v>2816</v>
      </c>
      <c r="G1047" s="188" t="s">
        <v>183</v>
      </c>
      <c r="H1047" s="189">
        <v>6</v>
      </c>
      <c r="I1047" s="190"/>
      <c r="J1047" s="191">
        <f>ROUND(I1047*H1047,2)</f>
        <v>0</v>
      </c>
      <c r="K1047" s="192"/>
      <c r="L1047" s="43"/>
      <c r="M1047" s="193" t="s">
        <v>19</v>
      </c>
      <c r="N1047" s="194" t="s">
        <v>41</v>
      </c>
      <c r="O1047" s="83"/>
      <c r="P1047" s="195">
        <f>O1047*H1047</f>
        <v>0</v>
      </c>
      <c r="Q1047" s="195">
        <v>0</v>
      </c>
      <c r="R1047" s="195">
        <f>Q1047*H1047</f>
        <v>0</v>
      </c>
      <c r="S1047" s="195">
        <v>0</v>
      </c>
      <c r="T1047" s="196">
        <f>S1047*H1047</f>
        <v>0</v>
      </c>
      <c r="U1047" s="37"/>
      <c r="V1047" s="37"/>
      <c r="W1047" s="37"/>
      <c r="X1047" s="37"/>
      <c r="Y1047" s="37"/>
      <c r="Z1047" s="37"/>
      <c r="AA1047" s="37"/>
      <c r="AB1047" s="37"/>
      <c r="AC1047" s="37"/>
      <c r="AD1047" s="37"/>
      <c r="AE1047" s="37"/>
      <c r="AR1047" s="197" t="s">
        <v>127</v>
      </c>
      <c r="AT1047" s="197" t="s">
        <v>123</v>
      </c>
      <c r="AU1047" s="197" t="s">
        <v>70</v>
      </c>
      <c r="AY1047" s="16" t="s">
        <v>128</v>
      </c>
      <c r="BE1047" s="198">
        <f>IF(N1047="základní",J1047,0)</f>
        <v>0</v>
      </c>
      <c r="BF1047" s="198">
        <f>IF(N1047="snížená",J1047,0)</f>
        <v>0</v>
      </c>
      <c r="BG1047" s="198">
        <f>IF(N1047="zákl. přenesená",J1047,0)</f>
        <v>0</v>
      </c>
      <c r="BH1047" s="198">
        <f>IF(N1047="sníž. přenesená",J1047,0)</f>
        <v>0</v>
      </c>
      <c r="BI1047" s="198">
        <f>IF(N1047="nulová",J1047,0)</f>
        <v>0</v>
      </c>
      <c r="BJ1047" s="16" t="s">
        <v>14</v>
      </c>
      <c r="BK1047" s="198">
        <f>ROUND(I1047*H1047,2)</f>
        <v>0</v>
      </c>
      <c r="BL1047" s="16" t="s">
        <v>127</v>
      </c>
      <c r="BM1047" s="197" t="s">
        <v>2817</v>
      </c>
    </row>
    <row r="1048" s="2" customFormat="1" ht="37.8" customHeight="1">
      <c r="A1048" s="37"/>
      <c r="B1048" s="38"/>
      <c r="C1048" s="185" t="s">
        <v>2818</v>
      </c>
      <c r="D1048" s="185" t="s">
        <v>123</v>
      </c>
      <c r="E1048" s="186" t="s">
        <v>2819</v>
      </c>
      <c r="F1048" s="187" t="s">
        <v>2820</v>
      </c>
      <c r="G1048" s="188" t="s">
        <v>426</v>
      </c>
      <c r="H1048" s="189">
        <v>6</v>
      </c>
      <c r="I1048" s="190"/>
      <c r="J1048" s="191">
        <f>ROUND(I1048*H1048,2)</f>
        <v>0</v>
      </c>
      <c r="K1048" s="192"/>
      <c r="L1048" s="43"/>
      <c r="M1048" s="193" t="s">
        <v>19</v>
      </c>
      <c r="N1048" s="194" t="s">
        <v>41</v>
      </c>
      <c r="O1048" s="83"/>
      <c r="P1048" s="195">
        <f>O1048*H1048</f>
        <v>0</v>
      </c>
      <c r="Q1048" s="195">
        <v>0</v>
      </c>
      <c r="R1048" s="195">
        <f>Q1048*H1048</f>
        <v>0</v>
      </c>
      <c r="S1048" s="195">
        <v>0</v>
      </c>
      <c r="T1048" s="196">
        <f>S1048*H1048</f>
        <v>0</v>
      </c>
      <c r="U1048" s="37"/>
      <c r="V1048" s="37"/>
      <c r="W1048" s="37"/>
      <c r="X1048" s="37"/>
      <c r="Y1048" s="37"/>
      <c r="Z1048" s="37"/>
      <c r="AA1048" s="37"/>
      <c r="AB1048" s="37"/>
      <c r="AC1048" s="37"/>
      <c r="AD1048" s="37"/>
      <c r="AE1048" s="37"/>
      <c r="AR1048" s="197" t="s">
        <v>127</v>
      </c>
      <c r="AT1048" s="197" t="s">
        <v>123</v>
      </c>
      <c r="AU1048" s="197" t="s">
        <v>70</v>
      </c>
      <c r="AY1048" s="16" t="s">
        <v>128</v>
      </c>
      <c r="BE1048" s="198">
        <f>IF(N1048="základní",J1048,0)</f>
        <v>0</v>
      </c>
      <c r="BF1048" s="198">
        <f>IF(N1048="snížená",J1048,0)</f>
        <v>0</v>
      </c>
      <c r="BG1048" s="198">
        <f>IF(N1048="zákl. přenesená",J1048,0)</f>
        <v>0</v>
      </c>
      <c r="BH1048" s="198">
        <f>IF(N1048="sníž. přenesená",J1048,0)</f>
        <v>0</v>
      </c>
      <c r="BI1048" s="198">
        <f>IF(N1048="nulová",J1048,0)</f>
        <v>0</v>
      </c>
      <c r="BJ1048" s="16" t="s">
        <v>14</v>
      </c>
      <c r="BK1048" s="198">
        <f>ROUND(I1048*H1048,2)</f>
        <v>0</v>
      </c>
      <c r="BL1048" s="16" t="s">
        <v>127</v>
      </c>
      <c r="BM1048" s="197" t="s">
        <v>2821</v>
      </c>
    </row>
    <row r="1049" s="2" customFormat="1" ht="37.8" customHeight="1">
      <c r="A1049" s="37"/>
      <c r="B1049" s="38"/>
      <c r="C1049" s="185" t="s">
        <v>2822</v>
      </c>
      <c r="D1049" s="185" t="s">
        <v>123</v>
      </c>
      <c r="E1049" s="186" t="s">
        <v>2823</v>
      </c>
      <c r="F1049" s="187" t="s">
        <v>2824</v>
      </c>
      <c r="G1049" s="188" t="s">
        <v>426</v>
      </c>
      <c r="H1049" s="189">
        <v>6</v>
      </c>
      <c r="I1049" s="190"/>
      <c r="J1049" s="191">
        <f>ROUND(I1049*H1049,2)</f>
        <v>0</v>
      </c>
      <c r="K1049" s="192"/>
      <c r="L1049" s="43"/>
      <c r="M1049" s="193" t="s">
        <v>19</v>
      </c>
      <c r="N1049" s="194" t="s">
        <v>41</v>
      </c>
      <c r="O1049" s="83"/>
      <c r="P1049" s="195">
        <f>O1049*H1049</f>
        <v>0</v>
      </c>
      <c r="Q1049" s="195">
        <v>0</v>
      </c>
      <c r="R1049" s="195">
        <f>Q1049*H1049</f>
        <v>0</v>
      </c>
      <c r="S1049" s="195">
        <v>0</v>
      </c>
      <c r="T1049" s="196">
        <f>S1049*H1049</f>
        <v>0</v>
      </c>
      <c r="U1049" s="37"/>
      <c r="V1049" s="37"/>
      <c r="W1049" s="37"/>
      <c r="X1049" s="37"/>
      <c r="Y1049" s="37"/>
      <c r="Z1049" s="37"/>
      <c r="AA1049" s="37"/>
      <c r="AB1049" s="37"/>
      <c r="AC1049" s="37"/>
      <c r="AD1049" s="37"/>
      <c r="AE1049" s="37"/>
      <c r="AR1049" s="197" t="s">
        <v>127</v>
      </c>
      <c r="AT1049" s="197" t="s">
        <v>123</v>
      </c>
      <c r="AU1049" s="197" t="s">
        <v>70</v>
      </c>
      <c r="AY1049" s="16" t="s">
        <v>128</v>
      </c>
      <c r="BE1049" s="198">
        <f>IF(N1049="základní",J1049,0)</f>
        <v>0</v>
      </c>
      <c r="BF1049" s="198">
        <f>IF(N1049="snížená",J1049,0)</f>
        <v>0</v>
      </c>
      <c r="BG1049" s="198">
        <f>IF(N1049="zákl. přenesená",J1049,0)</f>
        <v>0</v>
      </c>
      <c r="BH1049" s="198">
        <f>IF(N1049="sníž. přenesená",J1049,0)</f>
        <v>0</v>
      </c>
      <c r="BI1049" s="198">
        <f>IF(N1049="nulová",J1049,0)</f>
        <v>0</v>
      </c>
      <c r="BJ1049" s="16" t="s">
        <v>14</v>
      </c>
      <c r="BK1049" s="198">
        <f>ROUND(I1049*H1049,2)</f>
        <v>0</v>
      </c>
      <c r="BL1049" s="16" t="s">
        <v>127</v>
      </c>
      <c r="BM1049" s="197" t="s">
        <v>2825</v>
      </c>
    </row>
    <row r="1050" s="2" customFormat="1" ht="37.8" customHeight="1">
      <c r="A1050" s="37"/>
      <c r="B1050" s="38"/>
      <c r="C1050" s="185" t="s">
        <v>2826</v>
      </c>
      <c r="D1050" s="185" t="s">
        <v>123</v>
      </c>
      <c r="E1050" s="186" t="s">
        <v>2827</v>
      </c>
      <c r="F1050" s="187" t="s">
        <v>2828</v>
      </c>
      <c r="G1050" s="188" t="s">
        <v>183</v>
      </c>
      <c r="H1050" s="189">
        <v>6</v>
      </c>
      <c r="I1050" s="190"/>
      <c r="J1050" s="191">
        <f>ROUND(I1050*H1050,2)</f>
        <v>0</v>
      </c>
      <c r="K1050" s="192"/>
      <c r="L1050" s="43"/>
      <c r="M1050" s="193" t="s">
        <v>19</v>
      </c>
      <c r="N1050" s="194" t="s">
        <v>41</v>
      </c>
      <c r="O1050" s="83"/>
      <c r="P1050" s="195">
        <f>O1050*H1050</f>
        <v>0</v>
      </c>
      <c r="Q1050" s="195">
        <v>0</v>
      </c>
      <c r="R1050" s="195">
        <f>Q1050*H1050</f>
        <v>0</v>
      </c>
      <c r="S1050" s="195">
        <v>0</v>
      </c>
      <c r="T1050" s="196">
        <f>S1050*H1050</f>
        <v>0</v>
      </c>
      <c r="U1050" s="37"/>
      <c r="V1050" s="37"/>
      <c r="W1050" s="37"/>
      <c r="X1050" s="37"/>
      <c r="Y1050" s="37"/>
      <c r="Z1050" s="37"/>
      <c r="AA1050" s="37"/>
      <c r="AB1050" s="37"/>
      <c r="AC1050" s="37"/>
      <c r="AD1050" s="37"/>
      <c r="AE1050" s="37"/>
      <c r="AR1050" s="197" t="s">
        <v>127</v>
      </c>
      <c r="AT1050" s="197" t="s">
        <v>123</v>
      </c>
      <c r="AU1050" s="197" t="s">
        <v>70</v>
      </c>
      <c r="AY1050" s="16" t="s">
        <v>128</v>
      </c>
      <c r="BE1050" s="198">
        <f>IF(N1050="základní",J1050,0)</f>
        <v>0</v>
      </c>
      <c r="BF1050" s="198">
        <f>IF(N1050="snížená",J1050,0)</f>
        <v>0</v>
      </c>
      <c r="BG1050" s="198">
        <f>IF(N1050="zákl. přenesená",J1050,0)</f>
        <v>0</v>
      </c>
      <c r="BH1050" s="198">
        <f>IF(N1050="sníž. přenesená",J1050,0)</f>
        <v>0</v>
      </c>
      <c r="BI1050" s="198">
        <f>IF(N1050="nulová",J1050,0)</f>
        <v>0</v>
      </c>
      <c r="BJ1050" s="16" t="s">
        <v>14</v>
      </c>
      <c r="BK1050" s="198">
        <f>ROUND(I1050*H1050,2)</f>
        <v>0</v>
      </c>
      <c r="BL1050" s="16" t="s">
        <v>127</v>
      </c>
      <c r="BM1050" s="197" t="s">
        <v>2829</v>
      </c>
    </row>
    <row r="1051" s="2" customFormat="1" ht="37.8" customHeight="1">
      <c r="A1051" s="37"/>
      <c r="B1051" s="38"/>
      <c r="C1051" s="185" t="s">
        <v>2830</v>
      </c>
      <c r="D1051" s="185" t="s">
        <v>123</v>
      </c>
      <c r="E1051" s="186" t="s">
        <v>2831</v>
      </c>
      <c r="F1051" s="187" t="s">
        <v>2832</v>
      </c>
      <c r="G1051" s="188" t="s">
        <v>183</v>
      </c>
      <c r="H1051" s="189">
        <v>6</v>
      </c>
      <c r="I1051" s="190"/>
      <c r="J1051" s="191">
        <f>ROUND(I1051*H1051,2)</f>
        <v>0</v>
      </c>
      <c r="K1051" s="192"/>
      <c r="L1051" s="43"/>
      <c r="M1051" s="193" t="s">
        <v>19</v>
      </c>
      <c r="N1051" s="194" t="s">
        <v>41</v>
      </c>
      <c r="O1051" s="83"/>
      <c r="P1051" s="195">
        <f>O1051*H1051</f>
        <v>0</v>
      </c>
      <c r="Q1051" s="195">
        <v>0</v>
      </c>
      <c r="R1051" s="195">
        <f>Q1051*H1051</f>
        <v>0</v>
      </c>
      <c r="S1051" s="195">
        <v>0</v>
      </c>
      <c r="T1051" s="196">
        <f>S1051*H1051</f>
        <v>0</v>
      </c>
      <c r="U1051" s="37"/>
      <c r="V1051" s="37"/>
      <c r="W1051" s="37"/>
      <c r="X1051" s="37"/>
      <c r="Y1051" s="37"/>
      <c r="Z1051" s="37"/>
      <c r="AA1051" s="37"/>
      <c r="AB1051" s="37"/>
      <c r="AC1051" s="37"/>
      <c r="AD1051" s="37"/>
      <c r="AE1051" s="37"/>
      <c r="AR1051" s="197" t="s">
        <v>127</v>
      </c>
      <c r="AT1051" s="197" t="s">
        <v>123</v>
      </c>
      <c r="AU1051" s="197" t="s">
        <v>70</v>
      </c>
      <c r="AY1051" s="16" t="s">
        <v>128</v>
      </c>
      <c r="BE1051" s="198">
        <f>IF(N1051="základní",J1051,0)</f>
        <v>0</v>
      </c>
      <c r="BF1051" s="198">
        <f>IF(N1051="snížená",J1051,0)</f>
        <v>0</v>
      </c>
      <c r="BG1051" s="198">
        <f>IF(N1051="zákl. přenesená",J1051,0)</f>
        <v>0</v>
      </c>
      <c r="BH1051" s="198">
        <f>IF(N1051="sníž. přenesená",J1051,0)</f>
        <v>0</v>
      </c>
      <c r="BI1051" s="198">
        <f>IF(N1051="nulová",J1051,0)</f>
        <v>0</v>
      </c>
      <c r="BJ1051" s="16" t="s">
        <v>14</v>
      </c>
      <c r="BK1051" s="198">
        <f>ROUND(I1051*H1051,2)</f>
        <v>0</v>
      </c>
      <c r="BL1051" s="16" t="s">
        <v>127</v>
      </c>
      <c r="BM1051" s="197" t="s">
        <v>2833</v>
      </c>
    </row>
    <row r="1052" s="2" customFormat="1" ht="37.8" customHeight="1">
      <c r="A1052" s="37"/>
      <c r="B1052" s="38"/>
      <c r="C1052" s="185" t="s">
        <v>2834</v>
      </c>
      <c r="D1052" s="185" t="s">
        <v>123</v>
      </c>
      <c r="E1052" s="186" t="s">
        <v>2835</v>
      </c>
      <c r="F1052" s="187" t="s">
        <v>2836</v>
      </c>
      <c r="G1052" s="188" t="s">
        <v>132</v>
      </c>
      <c r="H1052" s="189">
        <v>1</v>
      </c>
      <c r="I1052" s="190"/>
      <c r="J1052" s="191">
        <f>ROUND(I1052*H1052,2)</f>
        <v>0</v>
      </c>
      <c r="K1052" s="192"/>
      <c r="L1052" s="43"/>
      <c r="M1052" s="193" t="s">
        <v>19</v>
      </c>
      <c r="N1052" s="194" t="s">
        <v>41</v>
      </c>
      <c r="O1052" s="83"/>
      <c r="P1052" s="195">
        <f>O1052*H1052</f>
        <v>0</v>
      </c>
      <c r="Q1052" s="195">
        <v>0</v>
      </c>
      <c r="R1052" s="195">
        <f>Q1052*H1052</f>
        <v>0</v>
      </c>
      <c r="S1052" s="195">
        <v>0</v>
      </c>
      <c r="T1052" s="196">
        <f>S1052*H1052</f>
        <v>0</v>
      </c>
      <c r="U1052" s="37"/>
      <c r="V1052" s="37"/>
      <c r="W1052" s="37"/>
      <c r="X1052" s="37"/>
      <c r="Y1052" s="37"/>
      <c r="Z1052" s="37"/>
      <c r="AA1052" s="37"/>
      <c r="AB1052" s="37"/>
      <c r="AC1052" s="37"/>
      <c r="AD1052" s="37"/>
      <c r="AE1052" s="37"/>
      <c r="AR1052" s="197" t="s">
        <v>127</v>
      </c>
      <c r="AT1052" s="197" t="s">
        <v>123</v>
      </c>
      <c r="AU1052" s="197" t="s">
        <v>70</v>
      </c>
      <c r="AY1052" s="16" t="s">
        <v>128</v>
      </c>
      <c r="BE1052" s="198">
        <f>IF(N1052="základní",J1052,0)</f>
        <v>0</v>
      </c>
      <c r="BF1052" s="198">
        <f>IF(N1052="snížená",J1052,0)</f>
        <v>0</v>
      </c>
      <c r="BG1052" s="198">
        <f>IF(N1052="zákl. přenesená",J1052,0)</f>
        <v>0</v>
      </c>
      <c r="BH1052" s="198">
        <f>IF(N1052="sníž. přenesená",J1052,0)</f>
        <v>0</v>
      </c>
      <c r="BI1052" s="198">
        <f>IF(N1052="nulová",J1052,0)</f>
        <v>0</v>
      </c>
      <c r="BJ1052" s="16" t="s">
        <v>14</v>
      </c>
      <c r="BK1052" s="198">
        <f>ROUND(I1052*H1052,2)</f>
        <v>0</v>
      </c>
      <c r="BL1052" s="16" t="s">
        <v>127</v>
      </c>
      <c r="BM1052" s="197" t="s">
        <v>2837</v>
      </c>
    </row>
    <row r="1053" s="2" customFormat="1" ht="37.8" customHeight="1">
      <c r="A1053" s="37"/>
      <c r="B1053" s="38"/>
      <c r="C1053" s="185" t="s">
        <v>2838</v>
      </c>
      <c r="D1053" s="185" t="s">
        <v>123</v>
      </c>
      <c r="E1053" s="186" t="s">
        <v>2839</v>
      </c>
      <c r="F1053" s="187" t="s">
        <v>2840</v>
      </c>
      <c r="G1053" s="188" t="s">
        <v>132</v>
      </c>
      <c r="H1053" s="189">
        <v>1</v>
      </c>
      <c r="I1053" s="190"/>
      <c r="J1053" s="191">
        <f>ROUND(I1053*H1053,2)</f>
        <v>0</v>
      </c>
      <c r="K1053" s="192"/>
      <c r="L1053" s="43"/>
      <c r="M1053" s="193" t="s">
        <v>19</v>
      </c>
      <c r="N1053" s="194" t="s">
        <v>41</v>
      </c>
      <c r="O1053" s="83"/>
      <c r="P1053" s="195">
        <f>O1053*H1053</f>
        <v>0</v>
      </c>
      <c r="Q1053" s="195">
        <v>0</v>
      </c>
      <c r="R1053" s="195">
        <f>Q1053*H1053</f>
        <v>0</v>
      </c>
      <c r="S1053" s="195">
        <v>0</v>
      </c>
      <c r="T1053" s="196">
        <f>S1053*H1053</f>
        <v>0</v>
      </c>
      <c r="U1053" s="37"/>
      <c r="V1053" s="37"/>
      <c r="W1053" s="37"/>
      <c r="X1053" s="37"/>
      <c r="Y1053" s="37"/>
      <c r="Z1053" s="37"/>
      <c r="AA1053" s="37"/>
      <c r="AB1053" s="37"/>
      <c r="AC1053" s="37"/>
      <c r="AD1053" s="37"/>
      <c r="AE1053" s="37"/>
      <c r="AR1053" s="197" t="s">
        <v>127</v>
      </c>
      <c r="AT1053" s="197" t="s">
        <v>123</v>
      </c>
      <c r="AU1053" s="197" t="s">
        <v>70</v>
      </c>
      <c r="AY1053" s="16" t="s">
        <v>128</v>
      </c>
      <c r="BE1053" s="198">
        <f>IF(N1053="základní",J1053,0)</f>
        <v>0</v>
      </c>
      <c r="BF1053" s="198">
        <f>IF(N1053="snížená",J1053,0)</f>
        <v>0</v>
      </c>
      <c r="BG1053" s="198">
        <f>IF(N1053="zákl. přenesená",J1053,0)</f>
        <v>0</v>
      </c>
      <c r="BH1053" s="198">
        <f>IF(N1053="sníž. přenesená",J1053,0)</f>
        <v>0</v>
      </c>
      <c r="BI1053" s="198">
        <f>IF(N1053="nulová",J1053,0)</f>
        <v>0</v>
      </c>
      <c r="BJ1053" s="16" t="s">
        <v>14</v>
      </c>
      <c r="BK1053" s="198">
        <f>ROUND(I1053*H1053,2)</f>
        <v>0</v>
      </c>
      <c r="BL1053" s="16" t="s">
        <v>127</v>
      </c>
      <c r="BM1053" s="197" t="s">
        <v>2841</v>
      </c>
    </row>
    <row r="1054" s="2" customFormat="1" ht="37.8" customHeight="1">
      <c r="A1054" s="37"/>
      <c r="B1054" s="38"/>
      <c r="C1054" s="185" t="s">
        <v>2842</v>
      </c>
      <c r="D1054" s="185" t="s">
        <v>123</v>
      </c>
      <c r="E1054" s="186" t="s">
        <v>2843</v>
      </c>
      <c r="F1054" s="187" t="s">
        <v>2844</v>
      </c>
      <c r="G1054" s="188" t="s">
        <v>426</v>
      </c>
      <c r="H1054" s="189">
        <v>40</v>
      </c>
      <c r="I1054" s="190"/>
      <c r="J1054" s="191">
        <f>ROUND(I1054*H1054,2)</f>
        <v>0</v>
      </c>
      <c r="K1054" s="192"/>
      <c r="L1054" s="43"/>
      <c r="M1054" s="193" t="s">
        <v>19</v>
      </c>
      <c r="N1054" s="194" t="s">
        <v>41</v>
      </c>
      <c r="O1054" s="83"/>
      <c r="P1054" s="195">
        <f>O1054*H1054</f>
        <v>0</v>
      </c>
      <c r="Q1054" s="195">
        <v>0</v>
      </c>
      <c r="R1054" s="195">
        <f>Q1054*H1054</f>
        <v>0</v>
      </c>
      <c r="S1054" s="195">
        <v>0</v>
      </c>
      <c r="T1054" s="196">
        <f>S1054*H1054</f>
        <v>0</v>
      </c>
      <c r="U1054" s="37"/>
      <c r="V1054" s="37"/>
      <c r="W1054" s="37"/>
      <c r="X1054" s="37"/>
      <c r="Y1054" s="37"/>
      <c r="Z1054" s="37"/>
      <c r="AA1054" s="37"/>
      <c r="AB1054" s="37"/>
      <c r="AC1054" s="37"/>
      <c r="AD1054" s="37"/>
      <c r="AE1054" s="37"/>
      <c r="AR1054" s="197" t="s">
        <v>127</v>
      </c>
      <c r="AT1054" s="197" t="s">
        <v>123</v>
      </c>
      <c r="AU1054" s="197" t="s">
        <v>70</v>
      </c>
      <c r="AY1054" s="16" t="s">
        <v>128</v>
      </c>
      <c r="BE1054" s="198">
        <f>IF(N1054="základní",J1054,0)</f>
        <v>0</v>
      </c>
      <c r="BF1054" s="198">
        <f>IF(N1054="snížená",J1054,0)</f>
        <v>0</v>
      </c>
      <c r="BG1054" s="198">
        <f>IF(N1054="zákl. přenesená",J1054,0)</f>
        <v>0</v>
      </c>
      <c r="BH1054" s="198">
        <f>IF(N1054="sníž. přenesená",J1054,0)</f>
        <v>0</v>
      </c>
      <c r="BI1054" s="198">
        <f>IF(N1054="nulová",J1054,0)</f>
        <v>0</v>
      </c>
      <c r="BJ1054" s="16" t="s">
        <v>14</v>
      </c>
      <c r="BK1054" s="198">
        <f>ROUND(I1054*H1054,2)</f>
        <v>0</v>
      </c>
      <c r="BL1054" s="16" t="s">
        <v>127</v>
      </c>
      <c r="BM1054" s="197" t="s">
        <v>2845</v>
      </c>
    </row>
    <row r="1055" s="2" customFormat="1" ht="37.8" customHeight="1">
      <c r="A1055" s="37"/>
      <c r="B1055" s="38"/>
      <c r="C1055" s="185" t="s">
        <v>2846</v>
      </c>
      <c r="D1055" s="185" t="s">
        <v>123</v>
      </c>
      <c r="E1055" s="186" t="s">
        <v>2847</v>
      </c>
      <c r="F1055" s="187" t="s">
        <v>2848</v>
      </c>
      <c r="G1055" s="188" t="s">
        <v>426</v>
      </c>
      <c r="H1055" s="189">
        <v>6</v>
      </c>
      <c r="I1055" s="190"/>
      <c r="J1055" s="191">
        <f>ROUND(I1055*H1055,2)</f>
        <v>0</v>
      </c>
      <c r="K1055" s="192"/>
      <c r="L1055" s="43"/>
      <c r="M1055" s="193" t="s">
        <v>19</v>
      </c>
      <c r="N1055" s="194" t="s">
        <v>41</v>
      </c>
      <c r="O1055" s="83"/>
      <c r="P1055" s="195">
        <f>O1055*H1055</f>
        <v>0</v>
      </c>
      <c r="Q1055" s="195">
        <v>0</v>
      </c>
      <c r="R1055" s="195">
        <f>Q1055*H1055</f>
        <v>0</v>
      </c>
      <c r="S1055" s="195">
        <v>0</v>
      </c>
      <c r="T1055" s="196">
        <f>S1055*H1055</f>
        <v>0</v>
      </c>
      <c r="U1055" s="37"/>
      <c r="V1055" s="37"/>
      <c r="W1055" s="37"/>
      <c r="X1055" s="37"/>
      <c r="Y1055" s="37"/>
      <c r="Z1055" s="37"/>
      <c r="AA1055" s="37"/>
      <c r="AB1055" s="37"/>
      <c r="AC1055" s="37"/>
      <c r="AD1055" s="37"/>
      <c r="AE1055" s="37"/>
      <c r="AR1055" s="197" t="s">
        <v>127</v>
      </c>
      <c r="AT1055" s="197" t="s">
        <v>123</v>
      </c>
      <c r="AU1055" s="197" t="s">
        <v>70</v>
      </c>
      <c r="AY1055" s="16" t="s">
        <v>128</v>
      </c>
      <c r="BE1055" s="198">
        <f>IF(N1055="základní",J1055,0)</f>
        <v>0</v>
      </c>
      <c r="BF1055" s="198">
        <f>IF(N1055="snížená",J1055,0)</f>
        <v>0</v>
      </c>
      <c r="BG1055" s="198">
        <f>IF(N1055="zákl. přenesená",J1055,0)</f>
        <v>0</v>
      </c>
      <c r="BH1055" s="198">
        <f>IF(N1055="sníž. přenesená",J1055,0)</f>
        <v>0</v>
      </c>
      <c r="BI1055" s="198">
        <f>IF(N1055="nulová",J1055,0)</f>
        <v>0</v>
      </c>
      <c r="BJ1055" s="16" t="s">
        <v>14</v>
      </c>
      <c r="BK1055" s="198">
        <f>ROUND(I1055*H1055,2)</f>
        <v>0</v>
      </c>
      <c r="BL1055" s="16" t="s">
        <v>127</v>
      </c>
      <c r="BM1055" s="197" t="s">
        <v>2849</v>
      </c>
    </row>
    <row r="1056" s="2" customFormat="1" ht="37.8" customHeight="1">
      <c r="A1056" s="37"/>
      <c r="B1056" s="38"/>
      <c r="C1056" s="185" t="s">
        <v>2850</v>
      </c>
      <c r="D1056" s="185" t="s">
        <v>123</v>
      </c>
      <c r="E1056" s="186" t="s">
        <v>2851</v>
      </c>
      <c r="F1056" s="187" t="s">
        <v>2852</v>
      </c>
      <c r="G1056" s="188" t="s">
        <v>426</v>
      </c>
      <c r="H1056" s="189">
        <v>6</v>
      </c>
      <c r="I1056" s="190"/>
      <c r="J1056" s="191">
        <f>ROUND(I1056*H1056,2)</f>
        <v>0</v>
      </c>
      <c r="K1056" s="192"/>
      <c r="L1056" s="43"/>
      <c r="M1056" s="193" t="s">
        <v>19</v>
      </c>
      <c r="N1056" s="194" t="s">
        <v>41</v>
      </c>
      <c r="O1056" s="83"/>
      <c r="P1056" s="195">
        <f>O1056*H1056</f>
        <v>0</v>
      </c>
      <c r="Q1056" s="195">
        <v>0</v>
      </c>
      <c r="R1056" s="195">
        <f>Q1056*H1056</f>
        <v>0</v>
      </c>
      <c r="S1056" s="195">
        <v>0</v>
      </c>
      <c r="T1056" s="196">
        <f>S1056*H1056</f>
        <v>0</v>
      </c>
      <c r="U1056" s="37"/>
      <c r="V1056" s="37"/>
      <c r="W1056" s="37"/>
      <c r="X1056" s="37"/>
      <c r="Y1056" s="37"/>
      <c r="Z1056" s="37"/>
      <c r="AA1056" s="37"/>
      <c r="AB1056" s="37"/>
      <c r="AC1056" s="37"/>
      <c r="AD1056" s="37"/>
      <c r="AE1056" s="37"/>
      <c r="AR1056" s="197" t="s">
        <v>127</v>
      </c>
      <c r="AT1056" s="197" t="s">
        <v>123</v>
      </c>
      <c r="AU1056" s="197" t="s">
        <v>70</v>
      </c>
      <c r="AY1056" s="16" t="s">
        <v>128</v>
      </c>
      <c r="BE1056" s="198">
        <f>IF(N1056="základní",J1056,0)</f>
        <v>0</v>
      </c>
      <c r="BF1056" s="198">
        <f>IF(N1056="snížená",J1056,0)</f>
        <v>0</v>
      </c>
      <c r="BG1056" s="198">
        <f>IF(N1056="zákl. přenesená",J1056,0)</f>
        <v>0</v>
      </c>
      <c r="BH1056" s="198">
        <f>IF(N1056="sníž. přenesená",J1056,0)</f>
        <v>0</v>
      </c>
      <c r="BI1056" s="198">
        <f>IF(N1056="nulová",J1056,0)</f>
        <v>0</v>
      </c>
      <c r="BJ1056" s="16" t="s">
        <v>14</v>
      </c>
      <c r="BK1056" s="198">
        <f>ROUND(I1056*H1056,2)</f>
        <v>0</v>
      </c>
      <c r="BL1056" s="16" t="s">
        <v>127</v>
      </c>
      <c r="BM1056" s="197" t="s">
        <v>2853</v>
      </c>
    </row>
    <row r="1057" s="2" customFormat="1" ht="37.8" customHeight="1">
      <c r="A1057" s="37"/>
      <c r="B1057" s="38"/>
      <c r="C1057" s="185" t="s">
        <v>2854</v>
      </c>
      <c r="D1057" s="185" t="s">
        <v>123</v>
      </c>
      <c r="E1057" s="186" t="s">
        <v>2855</v>
      </c>
      <c r="F1057" s="187" t="s">
        <v>2856</v>
      </c>
      <c r="G1057" s="188" t="s">
        <v>426</v>
      </c>
      <c r="H1057" s="189">
        <v>40</v>
      </c>
      <c r="I1057" s="190"/>
      <c r="J1057" s="191">
        <f>ROUND(I1057*H1057,2)</f>
        <v>0</v>
      </c>
      <c r="K1057" s="192"/>
      <c r="L1057" s="43"/>
      <c r="M1057" s="193" t="s">
        <v>19</v>
      </c>
      <c r="N1057" s="194" t="s">
        <v>41</v>
      </c>
      <c r="O1057" s="83"/>
      <c r="P1057" s="195">
        <f>O1057*H1057</f>
        <v>0</v>
      </c>
      <c r="Q1057" s="195">
        <v>0</v>
      </c>
      <c r="R1057" s="195">
        <f>Q1057*H1057</f>
        <v>0</v>
      </c>
      <c r="S1057" s="195">
        <v>0</v>
      </c>
      <c r="T1057" s="196">
        <f>S1057*H1057</f>
        <v>0</v>
      </c>
      <c r="U1057" s="37"/>
      <c r="V1057" s="37"/>
      <c r="W1057" s="37"/>
      <c r="X1057" s="37"/>
      <c r="Y1057" s="37"/>
      <c r="Z1057" s="37"/>
      <c r="AA1057" s="37"/>
      <c r="AB1057" s="37"/>
      <c r="AC1057" s="37"/>
      <c r="AD1057" s="37"/>
      <c r="AE1057" s="37"/>
      <c r="AR1057" s="197" t="s">
        <v>127</v>
      </c>
      <c r="AT1057" s="197" t="s">
        <v>123</v>
      </c>
      <c r="AU1057" s="197" t="s">
        <v>70</v>
      </c>
      <c r="AY1057" s="16" t="s">
        <v>128</v>
      </c>
      <c r="BE1057" s="198">
        <f>IF(N1057="základní",J1057,0)</f>
        <v>0</v>
      </c>
      <c r="BF1057" s="198">
        <f>IF(N1057="snížená",J1057,0)</f>
        <v>0</v>
      </c>
      <c r="BG1057" s="198">
        <f>IF(N1057="zákl. přenesená",J1057,0)</f>
        <v>0</v>
      </c>
      <c r="BH1057" s="198">
        <f>IF(N1057="sníž. přenesená",J1057,0)</f>
        <v>0</v>
      </c>
      <c r="BI1057" s="198">
        <f>IF(N1057="nulová",J1057,0)</f>
        <v>0</v>
      </c>
      <c r="BJ1057" s="16" t="s">
        <v>14</v>
      </c>
      <c r="BK1057" s="198">
        <f>ROUND(I1057*H1057,2)</f>
        <v>0</v>
      </c>
      <c r="BL1057" s="16" t="s">
        <v>127</v>
      </c>
      <c r="BM1057" s="197" t="s">
        <v>2857</v>
      </c>
    </row>
    <row r="1058" s="2" customFormat="1" ht="24.15" customHeight="1">
      <c r="A1058" s="37"/>
      <c r="B1058" s="38"/>
      <c r="C1058" s="185" t="s">
        <v>2858</v>
      </c>
      <c r="D1058" s="185" t="s">
        <v>123</v>
      </c>
      <c r="E1058" s="186" t="s">
        <v>2859</v>
      </c>
      <c r="F1058" s="187" t="s">
        <v>2860</v>
      </c>
      <c r="G1058" s="188" t="s">
        <v>1806</v>
      </c>
      <c r="H1058" s="189">
        <v>10</v>
      </c>
      <c r="I1058" s="190"/>
      <c r="J1058" s="191">
        <f>ROUND(I1058*H1058,2)</f>
        <v>0</v>
      </c>
      <c r="K1058" s="192"/>
      <c r="L1058" s="43"/>
      <c r="M1058" s="193" t="s">
        <v>19</v>
      </c>
      <c r="N1058" s="194" t="s">
        <v>41</v>
      </c>
      <c r="O1058" s="83"/>
      <c r="P1058" s="195">
        <f>O1058*H1058</f>
        <v>0</v>
      </c>
      <c r="Q1058" s="195">
        <v>0</v>
      </c>
      <c r="R1058" s="195">
        <f>Q1058*H1058</f>
        <v>0</v>
      </c>
      <c r="S1058" s="195">
        <v>0</v>
      </c>
      <c r="T1058" s="196">
        <f>S1058*H1058</f>
        <v>0</v>
      </c>
      <c r="U1058" s="37"/>
      <c r="V1058" s="37"/>
      <c r="W1058" s="37"/>
      <c r="X1058" s="37"/>
      <c r="Y1058" s="37"/>
      <c r="Z1058" s="37"/>
      <c r="AA1058" s="37"/>
      <c r="AB1058" s="37"/>
      <c r="AC1058" s="37"/>
      <c r="AD1058" s="37"/>
      <c r="AE1058" s="37"/>
      <c r="AR1058" s="197" t="s">
        <v>127</v>
      </c>
      <c r="AT1058" s="197" t="s">
        <v>123</v>
      </c>
      <c r="AU1058" s="197" t="s">
        <v>70</v>
      </c>
      <c r="AY1058" s="16" t="s">
        <v>128</v>
      </c>
      <c r="BE1058" s="198">
        <f>IF(N1058="základní",J1058,0)</f>
        <v>0</v>
      </c>
      <c r="BF1058" s="198">
        <f>IF(N1058="snížená",J1058,0)</f>
        <v>0</v>
      </c>
      <c r="BG1058" s="198">
        <f>IF(N1058="zákl. přenesená",J1058,0)</f>
        <v>0</v>
      </c>
      <c r="BH1058" s="198">
        <f>IF(N1058="sníž. přenesená",J1058,0)</f>
        <v>0</v>
      </c>
      <c r="BI1058" s="198">
        <f>IF(N1058="nulová",J1058,0)</f>
        <v>0</v>
      </c>
      <c r="BJ1058" s="16" t="s">
        <v>14</v>
      </c>
      <c r="BK1058" s="198">
        <f>ROUND(I1058*H1058,2)</f>
        <v>0</v>
      </c>
      <c r="BL1058" s="16" t="s">
        <v>127</v>
      </c>
      <c r="BM1058" s="197" t="s">
        <v>2861</v>
      </c>
    </row>
    <row r="1059" s="2" customFormat="1" ht="24.15" customHeight="1">
      <c r="A1059" s="37"/>
      <c r="B1059" s="38"/>
      <c r="C1059" s="185" t="s">
        <v>2862</v>
      </c>
      <c r="D1059" s="185" t="s">
        <v>123</v>
      </c>
      <c r="E1059" s="186" t="s">
        <v>2863</v>
      </c>
      <c r="F1059" s="187" t="s">
        <v>2864</v>
      </c>
      <c r="G1059" s="188" t="s">
        <v>1806</v>
      </c>
      <c r="H1059" s="189">
        <v>10</v>
      </c>
      <c r="I1059" s="190"/>
      <c r="J1059" s="191">
        <f>ROUND(I1059*H1059,2)</f>
        <v>0</v>
      </c>
      <c r="K1059" s="192"/>
      <c r="L1059" s="43"/>
      <c r="M1059" s="193" t="s">
        <v>19</v>
      </c>
      <c r="N1059" s="194" t="s">
        <v>41</v>
      </c>
      <c r="O1059" s="83"/>
      <c r="P1059" s="195">
        <f>O1059*H1059</f>
        <v>0</v>
      </c>
      <c r="Q1059" s="195">
        <v>0</v>
      </c>
      <c r="R1059" s="195">
        <f>Q1059*H1059</f>
        <v>0</v>
      </c>
      <c r="S1059" s="195">
        <v>0</v>
      </c>
      <c r="T1059" s="196">
        <f>S1059*H1059</f>
        <v>0</v>
      </c>
      <c r="U1059" s="37"/>
      <c r="V1059" s="37"/>
      <c r="W1059" s="37"/>
      <c r="X1059" s="37"/>
      <c r="Y1059" s="37"/>
      <c r="Z1059" s="37"/>
      <c r="AA1059" s="37"/>
      <c r="AB1059" s="37"/>
      <c r="AC1059" s="37"/>
      <c r="AD1059" s="37"/>
      <c r="AE1059" s="37"/>
      <c r="AR1059" s="197" t="s">
        <v>127</v>
      </c>
      <c r="AT1059" s="197" t="s">
        <v>123</v>
      </c>
      <c r="AU1059" s="197" t="s">
        <v>70</v>
      </c>
      <c r="AY1059" s="16" t="s">
        <v>128</v>
      </c>
      <c r="BE1059" s="198">
        <f>IF(N1059="základní",J1059,0)</f>
        <v>0</v>
      </c>
      <c r="BF1059" s="198">
        <f>IF(N1059="snížená",J1059,0)</f>
        <v>0</v>
      </c>
      <c r="BG1059" s="198">
        <f>IF(N1059="zákl. přenesená",J1059,0)</f>
        <v>0</v>
      </c>
      <c r="BH1059" s="198">
        <f>IF(N1059="sníž. přenesená",J1059,0)</f>
        <v>0</v>
      </c>
      <c r="BI1059" s="198">
        <f>IF(N1059="nulová",J1059,0)</f>
        <v>0</v>
      </c>
      <c r="BJ1059" s="16" t="s">
        <v>14</v>
      </c>
      <c r="BK1059" s="198">
        <f>ROUND(I1059*H1059,2)</f>
        <v>0</v>
      </c>
      <c r="BL1059" s="16" t="s">
        <v>127</v>
      </c>
      <c r="BM1059" s="197" t="s">
        <v>2865</v>
      </c>
    </row>
    <row r="1060" s="2" customFormat="1" ht="24.15" customHeight="1">
      <c r="A1060" s="37"/>
      <c r="B1060" s="38"/>
      <c r="C1060" s="185" t="s">
        <v>2866</v>
      </c>
      <c r="D1060" s="185" t="s">
        <v>123</v>
      </c>
      <c r="E1060" s="186" t="s">
        <v>2867</v>
      </c>
      <c r="F1060" s="187" t="s">
        <v>2868</v>
      </c>
      <c r="G1060" s="188" t="s">
        <v>1806</v>
      </c>
      <c r="H1060" s="189">
        <v>10</v>
      </c>
      <c r="I1060" s="190"/>
      <c r="J1060" s="191">
        <f>ROUND(I1060*H1060,2)</f>
        <v>0</v>
      </c>
      <c r="K1060" s="192"/>
      <c r="L1060" s="43"/>
      <c r="M1060" s="193" t="s">
        <v>19</v>
      </c>
      <c r="N1060" s="194" t="s">
        <v>41</v>
      </c>
      <c r="O1060" s="83"/>
      <c r="P1060" s="195">
        <f>O1060*H1060</f>
        <v>0</v>
      </c>
      <c r="Q1060" s="195">
        <v>0</v>
      </c>
      <c r="R1060" s="195">
        <f>Q1060*H1060</f>
        <v>0</v>
      </c>
      <c r="S1060" s="195">
        <v>0</v>
      </c>
      <c r="T1060" s="196">
        <f>S1060*H1060</f>
        <v>0</v>
      </c>
      <c r="U1060" s="37"/>
      <c r="V1060" s="37"/>
      <c r="W1060" s="37"/>
      <c r="X1060" s="37"/>
      <c r="Y1060" s="37"/>
      <c r="Z1060" s="37"/>
      <c r="AA1060" s="37"/>
      <c r="AB1060" s="37"/>
      <c r="AC1060" s="37"/>
      <c r="AD1060" s="37"/>
      <c r="AE1060" s="37"/>
      <c r="AR1060" s="197" t="s">
        <v>127</v>
      </c>
      <c r="AT1060" s="197" t="s">
        <v>123</v>
      </c>
      <c r="AU1060" s="197" t="s">
        <v>70</v>
      </c>
      <c r="AY1060" s="16" t="s">
        <v>128</v>
      </c>
      <c r="BE1060" s="198">
        <f>IF(N1060="základní",J1060,0)</f>
        <v>0</v>
      </c>
      <c r="BF1060" s="198">
        <f>IF(N1060="snížená",J1060,0)</f>
        <v>0</v>
      </c>
      <c r="BG1060" s="198">
        <f>IF(N1060="zákl. přenesená",J1060,0)</f>
        <v>0</v>
      </c>
      <c r="BH1060" s="198">
        <f>IF(N1060="sníž. přenesená",J1060,0)</f>
        <v>0</v>
      </c>
      <c r="BI1060" s="198">
        <f>IF(N1060="nulová",J1060,0)</f>
        <v>0</v>
      </c>
      <c r="BJ1060" s="16" t="s">
        <v>14</v>
      </c>
      <c r="BK1060" s="198">
        <f>ROUND(I1060*H1060,2)</f>
        <v>0</v>
      </c>
      <c r="BL1060" s="16" t="s">
        <v>127</v>
      </c>
      <c r="BM1060" s="197" t="s">
        <v>2869</v>
      </c>
    </row>
    <row r="1061" s="2" customFormat="1" ht="24.15" customHeight="1">
      <c r="A1061" s="37"/>
      <c r="B1061" s="38"/>
      <c r="C1061" s="185" t="s">
        <v>2870</v>
      </c>
      <c r="D1061" s="185" t="s">
        <v>123</v>
      </c>
      <c r="E1061" s="186" t="s">
        <v>2871</v>
      </c>
      <c r="F1061" s="187" t="s">
        <v>2872</v>
      </c>
      <c r="G1061" s="188" t="s">
        <v>1806</v>
      </c>
      <c r="H1061" s="189">
        <v>6</v>
      </c>
      <c r="I1061" s="190"/>
      <c r="J1061" s="191">
        <f>ROUND(I1061*H1061,2)</f>
        <v>0</v>
      </c>
      <c r="K1061" s="192"/>
      <c r="L1061" s="43"/>
      <c r="M1061" s="193" t="s">
        <v>19</v>
      </c>
      <c r="N1061" s="194" t="s">
        <v>41</v>
      </c>
      <c r="O1061" s="83"/>
      <c r="P1061" s="195">
        <f>O1061*H1061</f>
        <v>0</v>
      </c>
      <c r="Q1061" s="195">
        <v>0</v>
      </c>
      <c r="R1061" s="195">
        <f>Q1061*H1061</f>
        <v>0</v>
      </c>
      <c r="S1061" s="195">
        <v>0</v>
      </c>
      <c r="T1061" s="196">
        <f>S1061*H1061</f>
        <v>0</v>
      </c>
      <c r="U1061" s="37"/>
      <c r="V1061" s="37"/>
      <c r="W1061" s="37"/>
      <c r="X1061" s="37"/>
      <c r="Y1061" s="37"/>
      <c r="Z1061" s="37"/>
      <c r="AA1061" s="37"/>
      <c r="AB1061" s="37"/>
      <c r="AC1061" s="37"/>
      <c r="AD1061" s="37"/>
      <c r="AE1061" s="37"/>
      <c r="AR1061" s="197" t="s">
        <v>127</v>
      </c>
      <c r="AT1061" s="197" t="s">
        <v>123</v>
      </c>
      <c r="AU1061" s="197" t="s">
        <v>70</v>
      </c>
      <c r="AY1061" s="16" t="s">
        <v>128</v>
      </c>
      <c r="BE1061" s="198">
        <f>IF(N1061="základní",J1061,0)</f>
        <v>0</v>
      </c>
      <c r="BF1061" s="198">
        <f>IF(N1061="snížená",J1061,0)</f>
        <v>0</v>
      </c>
      <c r="BG1061" s="198">
        <f>IF(N1061="zákl. přenesená",J1061,0)</f>
        <v>0</v>
      </c>
      <c r="BH1061" s="198">
        <f>IF(N1061="sníž. přenesená",J1061,0)</f>
        <v>0</v>
      </c>
      <c r="BI1061" s="198">
        <f>IF(N1061="nulová",J1061,0)</f>
        <v>0</v>
      </c>
      <c r="BJ1061" s="16" t="s">
        <v>14</v>
      </c>
      <c r="BK1061" s="198">
        <f>ROUND(I1061*H1061,2)</f>
        <v>0</v>
      </c>
      <c r="BL1061" s="16" t="s">
        <v>127</v>
      </c>
      <c r="BM1061" s="197" t="s">
        <v>2873</v>
      </c>
    </row>
    <row r="1062" s="2" customFormat="1" ht="24.15" customHeight="1">
      <c r="A1062" s="37"/>
      <c r="B1062" s="38"/>
      <c r="C1062" s="185" t="s">
        <v>2874</v>
      </c>
      <c r="D1062" s="185" t="s">
        <v>123</v>
      </c>
      <c r="E1062" s="186" t="s">
        <v>2875</v>
      </c>
      <c r="F1062" s="187" t="s">
        <v>2876</v>
      </c>
      <c r="G1062" s="188" t="s">
        <v>1806</v>
      </c>
      <c r="H1062" s="189">
        <v>6</v>
      </c>
      <c r="I1062" s="190"/>
      <c r="J1062" s="191">
        <f>ROUND(I1062*H1062,2)</f>
        <v>0</v>
      </c>
      <c r="K1062" s="192"/>
      <c r="L1062" s="43"/>
      <c r="M1062" s="193" t="s">
        <v>19</v>
      </c>
      <c r="N1062" s="194" t="s">
        <v>41</v>
      </c>
      <c r="O1062" s="83"/>
      <c r="P1062" s="195">
        <f>O1062*H1062</f>
        <v>0</v>
      </c>
      <c r="Q1062" s="195">
        <v>0</v>
      </c>
      <c r="R1062" s="195">
        <f>Q1062*H1062</f>
        <v>0</v>
      </c>
      <c r="S1062" s="195">
        <v>0</v>
      </c>
      <c r="T1062" s="196">
        <f>S1062*H1062</f>
        <v>0</v>
      </c>
      <c r="U1062" s="37"/>
      <c r="V1062" s="37"/>
      <c r="W1062" s="37"/>
      <c r="X1062" s="37"/>
      <c r="Y1062" s="37"/>
      <c r="Z1062" s="37"/>
      <c r="AA1062" s="37"/>
      <c r="AB1062" s="37"/>
      <c r="AC1062" s="37"/>
      <c r="AD1062" s="37"/>
      <c r="AE1062" s="37"/>
      <c r="AR1062" s="197" t="s">
        <v>127</v>
      </c>
      <c r="AT1062" s="197" t="s">
        <v>123</v>
      </c>
      <c r="AU1062" s="197" t="s">
        <v>70</v>
      </c>
      <c r="AY1062" s="16" t="s">
        <v>128</v>
      </c>
      <c r="BE1062" s="198">
        <f>IF(N1062="základní",J1062,0)</f>
        <v>0</v>
      </c>
      <c r="BF1062" s="198">
        <f>IF(N1062="snížená",J1062,0)</f>
        <v>0</v>
      </c>
      <c r="BG1062" s="198">
        <f>IF(N1062="zákl. přenesená",J1062,0)</f>
        <v>0</v>
      </c>
      <c r="BH1062" s="198">
        <f>IF(N1062="sníž. přenesená",J1062,0)</f>
        <v>0</v>
      </c>
      <c r="BI1062" s="198">
        <f>IF(N1062="nulová",J1062,0)</f>
        <v>0</v>
      </c>
      <c r="BJ1062" s="16" t="s">
        <v>14</v>
      </c>
      <c r="BK1062" s="198">
        <f>ROUND(I1062*H1062,2)</f>
        <v>0</v>
      </c>
      <c r="BL1062" s="16" t="s">
        <v>127</v>
      </c>
      <c r="BM1062" s="197" t="s">
        <v>2877</v>
      </c>
    </row>
    <row r="1063" s="2" customFormat="1" ht="24.15" customHeight="1">
      <c r="A1063" s="37"/>
      <c r="B1063" s="38"/>
      <c r="C1063" s="185" t="s">
        <v>2878</v>
      </c>
      <c r="D1063" s="185" t="s">
        <v>123</v>
      </c>
      <c r="E1063" s="186" t="s">
        <v>2879</v>
      </c>
      <c r="F1063" s="187" t="s">
        <v>2880</v>
      </c>
      <c r="G1063" s="188" t="s">
        <v>1806</v>
      </c>
      <c r="H1063" s="189">
        <v>10</v>
      </c>
      <c r="I1063" s="190"/>
      <c r="J1063" s="191">
        <f>ROUND(I1063*H1063,2)</f>
        <v>0</v>
      </c>
      <c r="K1063" s="192"/>
      <c r="L1063" s="43"/>
      <c r="M1063" s="193" t="s">
        <v>19</v>
      </c>
      <c r="N1063" s="194" t="s">
        <v>41</v>
      </c>
      <c r="O1063" s="83"/>
      <c r="P1063" s="195">
        <f>O1063*H1063</f>
        <v>0</v>
      </c>
      <c r="Q1063" s="195">
        <v>0</v>
      </c>
      <c r="R1063" s="195">
        <f>Q1063*H1063</f>
        <v>0</v>
      </c>
      <c r="S1063" s="195">
        <v>0</v>
      </c>
      <c r="T1063" s="196">
        <f>S1063*H1063</f>
        <v>0</v>
      </c>
      <c r="U1063" s="37"/>
      <c r="V1063" s="37"/>
      <c r="W1063" s="37"/>
      <c r="X1063" s="37"/>
      <c r="Y1063" s="37"/>
      <c r="Z1063" s="37"/>
      <c r="AA1063" s="37"/>
      <c r="AB1063" s="37"/>
      <c r="AC1063" s="37"/>
      <c r="AD1063" s="37"/>
      <c r="AE1063" s="37"/>
      <c r="AR1063" s="197" t="s">
        <v>127</v>
      </c>
      <c r="AT1063" s="197" t="s">
        <v>123</v>
      </c>
      <c r="AU1063" s="197" t="s">
        <v>70</v>
      </c>
      <c r="AY1063" s="16" t="s">
        <v>128</v>
      </c>
      <c r="BE1063" s="198">
        <f>IF(N1063="základní",J1063,0)</f>
        <v>0</v>
      </c>
      <c r="BF1063" s="198">
        <f>IF(N1063="snížená",J1063,0)</f>
        <v>0</v>
      </c>
      <c r="BG1063" s="198">
        <f>IF(N1063="zákl. přenesená",J1063,0)</f>
        <v>0</v>
      </c>
      <c r="BH1063" s="198">
        <f>IF(N1063="sníž. přenesená",J1063,0)</f>
        <v>0</v>
      </c>
      <c r="BI1063" s="198">
        <f>IF(N1063="nulová",J1063,0)</f>
        <v>0</v>
      </c>
      <c r="BJ1063" s="16" t="s">
        <v>14</v>
      </c>
      <c r="BK1063" s="198">
        <f>ROUND(I1063*H1063,2)</f>
        <v>0</v>
      </c>
      <c r="BL1063" s="16" t="s">
        <v>127</v>
      </c>
      <c r="BM1063" s="197" t="s">
        <v>2881</v>
      </c>
    </row>
    <row r="1064" s="2" customFormat="1" ht="44.25" customHeight="1">
      <c r="A1064" s="37"/>
      <c r="B1064" s="38"/>
      <c r="C1064" s="185" t="s">
        <v>2882</v>
      </c>
      <c r="D1064" s="185" t="s">
        <v>123</v>
      </c>
      <c r="E1064" s="186" t="s">
        <v>2883</v>
      </c>
      <c r="F1064" s="187" t="s">
        <v>2884</v>
      </c>
      <c r="G1064" s="188" t="s">
        <v>1806</v>
      </c>
      <c r="H1064" s="189">
        <v>40</v>
      </c>
      <c r="I1064" s="190"/>
      <c r="J1064" s="191">
        <f>ROUND(I1064*H1064,2)</f>
        <v>0</v>
      </c>
      <c r="K1064" s="192"/>
      <c r="L1064" s="43"/>
      <c r="M1064" s="193" t="s">
        <v>19</v>
      </c>
      <c r="N1064" s="194" t="s">
        <v>41</v>
      </c>
      <c r="O1064" s="83"/>
      <c r="P1064" s="195">
        <f>O1064*H1064</f>
        <v>0</v>
      </c>
      <c r="Q1064" s="195">
        <v>0</v>
      </c>
      <c r="R1064" s="195">
        <f>Q1064*H1064</f>
        <v>0</v>
      </c>
      <c r="S1064" s="195">
        <v>0</v>
      </c>
      <c r="T1064" s="196">
        <f>S1064*H1064</f>
        <v>0</v>
      </c>
      <c r="U1064" s="37"/>
      <c r="V1064" s="37"/>
      <c r="W1064" s="37"/>
      <c r="X1064" s="37"/>
      <c r="Y1064" s="37"/>
      <c r="Z1064" s="37"/>
      <c r="AA1064" s="37"/>
      <c r="AB1064" s="37"/>
      <c r="AC1064" s="37"/>
      <c r="AD1064" s="37"/>
      <c r="AE1064" s="37"/>
      <c r="AR1064" s="197" t="s">
        <v>127</v>
      </c>
      <c r="AT1064" s="197" t="s">
        <v>123</v>
      </c>
      <c r="AU1064" s="197" t="s">
        <v>70</v>
      </c>
      <c r="AY1064" s="16" t="s">
        <v>128</v>
      </c>
      <c r="BE1064" s="198">
        <f>IF(N1064="základní",J1064,0)</f>
        <v>0</v>
      </c>
      <c r="BF1064" s="198">
        <f>IF(N1064="snížená",J1064,0)</f>
        <v>0</v>
      </c>
      <c r="BG1064" s="198">
        <f>IF(N1064="zákl. přenesená",J1064,0)</f>
        <v>0</v>
      </c>
      <c r="BH1064" s="198">
        <f>IF(N1064="sníž. přenesená",J1064,0)</f>
        <v>0</v>
      </c>
      <c r="BI1064" s="198">
        <f>IF(N1064="nulová",J1064,0)</f>
        <v>0</v>
      </c>
      <c r="BJ1064" s="16" t="s">
        <v>14</v>
      </c>
      <c r="BK1064" s="198">
        <f>ROUND(I1064*H1064,2)</f>
        <v>0</v>
      </c>
      <c r="BL1064" s="16" t="s">
        <v>127</v>
      </c>
      <c r="BM1064" s="197" t="s">
        <v>2885</v>
      </c>
    </row>
    <row r="1065" s="2" customFormat="1" ht="44.25" customHeight="1">
      <c r="A1065" s="37"/>
      <c r="B1065" s="38"/>
      <c r="C1065" s="185" t="s">
        <v>2886</v>
      </c>
      <c r="D1065" s="185" t="s">
        <v>123</v>
      </c>
      <c r="E1065" s="186" t="s">
        <v>2887</v>
      </c>
      <c r="F1065" s="187" t="s">
        <v>2888</v>
      </c>
      <c r="G1065" s="188" t="s">
        <v>1806</v>
      </c>
      <c r="H1065" s="189">
        <v>6</v>
      </c>
      <c r="I1065" s="190"/>
      <c r="J1065" s="191">
        <f>ROUND(I1065*H1065,2)</f>
        <v>0</v>
      </c>
      <c r="K1065" s="192"/>
      <c r="L1065" s="43"/>
      <c r="M1065" s="193" t="s">
        <v>19</v>
      </c>
      <c r="N1065" s="194" t="s">
        <v>41</v>
      </c>
      <c r="O1065" s="83"/>
      <c r="P1065" s="195">
        <f>O1065*H1065</f>
        <v>0</v>
      </c>
      <c r="Q1065" s="195">
        <v>0</v>
      </c>
      <c r="R1065" s="195">
        <f>Q1065*H1065</f>
        <v>0</v>
      </c>
      <c r="S1065" s="195">
        <v>0</v>
      </c>
      <c r="T1065" s="196">
        <f>S1065*H1065</f>
        <v>0</v>
      </c>
      <c r="U1065" s="37"/>
      <c r="V1065" s="37"/>
      <c r="W1065" s="37"/>
      <c r="X1065" s="37"/>
      <c r="Y1065" s="37"/>
      <c r="Z1065" s="37"/>
      <c r="AA1065" s="37"/>
      <c r="AB1065" s="37"/>
      <c r="AC1065" s="37"/>
      <c r="AD1065" s="37"/>
      <c r="AE1065" s="37"/>
      <c r="AR1065" s="197" t="s">
        <v>127</v>
      </c>
      <c r="AT1065" s="197" t="s">
        <v>123</v>
      </c>
      <c r="AU1065" s="197" t="s">
        <v>70</v>
      </c>
      <c r="AY1065" s="16" t="s">
        <v>128</v>
      </c>
      <c r="BE1065" s="198">
        <f>IF(N1065="základní",J1065,0)</f>
        <v>0</v>
      </c>
      <c r="BF1065" s="198">
        <f>IF(N1065="snížená",J1065,0)</f>
        <v>0</v>
      </c>
      <c r="BG1065" s="198">
        <f>IF(N1065="zákl. přenesená",J1065,0)</f>
        <v>0</v>
      </c>
      <c r="BH1065" s="198">
        <f>IF(N1065="sníž. přenesená",J1065,0)</f>
        <v>0</v>
      </c>
      <c r="BI1065" s="198">
        <f>IF(N1065="nulová",J1065,0)</f>
        <v>0</v>
      </c>
      <c r="BJ1065" s="16" t="s">
        <v>14</v>
      </c>
      <c r="BK1065" s="198">
        <f>ROUND(I1065*H1065,2)</f>
        <v>0</v>
      </c>
      <c r="BL1065" s="16" t="s">
        <v>127</v>
      </c>
      <c r="BM1065" s="197" t="s">
        <v>2889</v>
      </c>
    </row>
    <row r="1066" s="2" customFormat="1" ht="44.25" customHeight="1">
      <c r="A1066" s="37"/>
      <c r="B1066" s="38"/>
      <c r="C1066" s="185" t="s">
        <v>2890</v>
      </c>
      <c r="D1066" s="185" t="s">
        <v>123</v>
      </c>
      <c r="E1066" s="186" t="s">
        <v>2891</v>
      </c>
      <c r="F1066" s="187" t="s">
        <v>2892</v>
      </c>
      <c r="G1066" s="188" t="s">
        <v>1806</v>
      </c>
      <c r="H1066" s="189">
        <v>6</v>
      </c>
      <c r="I1066" s="190"/>
      <c r="J1066" s="191">
        <f>ROUND(I1066*H1066,2)</f>
        <v>0</v>
      </c>
      <c r="K1066" s="192"/>
      <c r="L1066" s="43"/>
      <c r="M1066" s="193" t="s">
        <v>19</v>
      </c>
      <c r="N1066" s="194" t="s">
        <v>41</v>
      </c>
      <c r="O1066" s="83"/>
      <c r="P1066" s="195">
        <f>O1066*H1066</f>
        <v>0</v>
      </c>
      <c r="Q1066" s="195">
        <v>0</v>
      </c>
      <c r="R1066" s="195">
        <f>Q1066*H1066</f>
        <v>0</v>
      </c>
      <c r="S1066" s="195">
        <v>0</v>
      </c>
      <c r="T1066" s="196">
        <f>S1066*H1066</f>
        <v>0</v>
      </c>
      <c r="U1066" s="37"/>
      <c r="V1066" s="37"/>
      <c r="W1066" s="37"/>
      <c r="X1066" s="37"/>
      <c r="Y1066" s="37"/>
      <c r="Z1066" s="37"/>
      <c r="AA1066" s="37"/>
      <c r="AB1066" s="37"/>
      <c r="AC1066" s="37"/>
      <c r="AD1066" s="37"/>
      <c r="AE1066" s="37"/>
      <c r="AR1066" s="197" t="s">
        <v>127</v>
      </c>
      <c r="AT1066" s="197" t="s">
        <v>123</v>
      </c>
      <c r="AU1066" s="197" t="s">
        <v>70</v>
      </c>
      <c r="AY1066" s="16" t="s">
        <v>128</v>
      </c>
      <c r="BE1066" s="198">
        <f>IF(N1066="základní",J1066,0)</f>
        <v>0</v>
      </c>
      <c r="BF1066" s="198">
        <f>IF(N1066="snížená",J1066,0)</f>
        <v>0</v>
      </c>
      <c r="BG1066" s="198">
        <f>IF(N1066="zákl. přenesená",J1066,0)</f>
        <v>0</v>
      </c>
      <c r="BH1066" s="198">
        <f>IF(N1066="sníž. přenesená",J1066,0)</f>
        <v>0</v>
      </c>
      <c r="BI1066" s="198">
        <f>IF(N1066="nulová",J1066,0)</f>
        <v>0</v>
      </c>
      <c r="BJ1066" s="16" t="s">
        <v>14</v>
      </c>
      <c r="BK1066" s="198">
        <f>ROUND(I1066*H1066,2)</f>
        <v>0</v>
      </c>
      <c r="BL1066" s="16" t="s">
        <v>127</v>
      </c>
      <c r="BM1066" s="197" t="s">
        <v>2893</v>
      </c>
    </row>
    <row r="1067" s="2" customFormat="1" ht="37.8" customHeight="1">
      <c r="A1067" s="37"/>
      <c r="B1067" s="38"/>
      <c r="C1067" s="185" t="s">
        <v>2894</v>
      </c>
      <c r="D1067" s="185" t="s">
        <v>123</v>
      </c>
      <c r="E1067" s="186" t="s">
        <v>2895</v>
      </c>
      <c r="F1067" s="187" t="s">
        <v>2896</v>
      </c>
      <c r="G1067" s="188" t="s">
        <v>1806</v>
      </c>
      <c r="H1067" s="189">
        <v>40</v>
      </c>
      <c r="I1067" s="190"/>
      <c r="J1067" s="191">
        <f>ROUND(I1067*H1067,2)</f>
        <v>0</v>
      </c>
      <c r="K1067" s="192"/>
      <c r="L1067" s="43"/>
      <c r="M1067" s="193" t="s">
        <v>19</v>
      </c>
      <c r="N1067" s="194" t="s">
        <v>41</v>
      </c>
      <c r="O1067" s="83"/>
      <c r="P1067" s="195">
        <f>O1067*H1067</f>
        <v>0</v>
      </c>
      <c r="Q1067" s="195">
        <v>0</v>
      </c>
      <c r="R1067" s="195">
        <f>Q1067*H1067</f>
        <v>0</v>
      </c>
      <c r="S1067" s="195">
        <v>0</v>
      </c>
      <c r="T1067" s="196">
        <f>S1067*H1067</f>
        <v>0</v>
      </c>
      <c r="U1067" s="37"/>
      <c r="V1067" s="37"/>
      <c r="W1067" s="37"/>
      <c r="X1067" s="37"/>
      <c r="Y1067" s="37"/>
      <c r="Z1067" s="37"/>
      <c r="AA1067" s="37"/>
      <c r="AB1067" s="37"/>
      <c r="AC1067" s="37"/>
      <c r="AD1067" s="37"/>
      <c r="AE1067" s="37"/>
      <c r="AR1067" s="197" t="s">
        <v>127</v>
      </c>
      <c r="AT1067" s="197" t="s">
        <v>123</v>
      </c>
      <c r="AU1067" s="197" t="s">
        <v>70</v>
      </c>
      <c r="AY1067" s="16" t="s">
        <v>128</v>
      </c>
      <c r="BE1067" s="198">
        <f>IF(N1067="základní",J1067,0)</f>
        <v>0</v>
      </c>
      <c r="BF1067" s="198">
        <f>IF(N1067="snížená",J1067,0)</f>
        <v>0</v>
      </c>
      <c r="BG1067" s="198">
        <f>IF(N1067="zákl. přenesená",J1067,0)</f>
        <v>0</v>
      </c>
      <c r="BH1067" s="198">
        <f>IF(N1067="sníž. přenesená",J1067,0)</f>
        <v>0</v>
      </c>
      <c r="BI1067" s="198">
        <f>IF(N1067="nulová",J1067,0)</f>
        <v>0</v>
      </c>
      <c r="BJ1067" s="16" t="s">
        <v>14</v>
      </c>
      <c r="BK1067" s="198">
        <f>ROUND(I1067*H1067,2)</f>
        <v>0</v>
      </c>
      <c r="BL1067" s="16" t="s">
        <v>127</v>
      </c>
      <c r="BM1067" s="197" t="s">
        <v>2897</v>
      </c>
    </row>
    <row r="1068" s="2" customFormat="1" ht="37.8" customHeight="1">
      <c r="A1068" s="37"/>
      <c r="B1068" s="38"/>
      <c r="C1068" s="185" t="s">
        <v>2898</v>
      </c>
      <c r="D1068" s="185" t="s">
        <v>123</v>
      </c>
      <c r="E1068" s="186" t="s">
        <v>2899</v>
      </c>
      <c r="F1068" s="187" t="s">
        <v>2900</v>
      </c>
      <c r="G1068" s="188" t="s">
        <v>1806</v>
      </c>
      <c r="H1068" s="189">
        <v>6</v>
      </c>
      <c r="I1068" s="190"/>
      <c r="J1068" s="191">
        <f>ROUND(I1068*H1068,2)</f>
        <v>0</v>
      </c>
      <c r="K1068" s="192"/>
      <c r="L1068" s="43"/>
      <c r="M1068" s="193" t="s">
        <v>19</v>
      </c>
      <c r="N1068" s="194" t="s">
        <v>41</v>
      </c>
      <c r="O1068" s="83"/>
      <c r="P1068" s="195">
        <f>O1068*H1068</f>
        <v>0</v>
      </c>
      <c r="Q1068" s="195">
        <v>0</v>
      </c>
      <c r="R1068" s="195">
        <f>Q1068*H1068</f>
        <v>0</v>
      </c>
      <c r="S1068" s="195">
        <v>0</v>
      </c>
      <c r="T1068" s="196">
        <f>S1068*H1068</f>
        <v>0</v>
      </c>
      <c r="U1068" s="37"/>
      <c r="V1068" s="37"/>
      <c r="W1068" s="37"/>
      <c r="X1068" s="37"/>
      <c r="Y1068" s="37"/>
      <c r="Z1068" s="37"/>
      <c r="AA1068" s="37"/>
      <c r="AB1068" s="37"/>
      <c r="AC1068" s="37"/>
      <c r="AD1068" s="37"/>
      <c r="AE1068" s="37"/>
      <c r="AR1068" s="197" t="s">
        <v>127</v>
      </c>
      <c r="AT1068" s="197" t="s">
        <v>123</v>
      </c>
      <c r="AU1068" s="197" t="s">
        <v>70</v>
      </c>
      <c r="AY1068" s="16" t="s">
        <v>128</v>
      </c>
      <c r="BE1068" s="198">
        <f>IF(N1068="základní",J1068,0)</f>
        <v>0</v>
      </c>
      <c r="BF1068" s="198">
        <f>IF(N1068="snížená",J1068,0)</f>
        <v>0</v>
      </c>
      <c r="BG1068" s="198">
        <f>IF(N1068="zákl. přenesená",J1068,0)</f>
        <v>0</v>
      </c>
      <c r="BH1068" s="198">
        <f>IF(N1068="sníž. přenesená",J1068,0)</f>
        <v>0</v>
      </c>
      <c r="BI1068" s="198">
        <f>IF(N1068="nulová",J1068,0)</f>
        <v>0</v>
      </c>
      <c r="BJ1068" s="16" t="s">
        <v>14</v>
      </c>
      <c r="BK1068" s="198">
        <f>ROUND(I1068*H1068,2)</f>
        <v>0</v>
      </c>
      <c r="BL1068" s="16" t="s">
        <v>127</v>
      </c>
      <c r="BM1068" s="197" t="s">
        <v>2901</v>
      </c>
    </row>
    <row r="1069" s="2" customFormat="1" ht="37.8" customHeight="1">
      <c r="A1069" s="37"/>
      <c r="B1069" s="38"/>
      <c r="C1069" s="185" t="s">
        <v>2902</v>
      </c>
      <c r="D1069" s="185" t="s">
        <v>123</v>
      </c>
      <c r="E1069" s="186" t="s">
        <v>2903</v>
      </c>
      <c r="F1069" s="187" t="s">
        <v>2904</v>
      </c>
      <c r="G1069" s="188" t="s">
        <v>1806</v>
      </c>
      <c r="H1069" s="189">
        <v>6</v>
      </c>
      <c r="I1069" s="190"/>
      <c r="J1069" s="191">
        <f>ROUND(I1069*H1069,2)</f>
        <v>0</v>
      </c>
      <c r="K1069" s="192"/>
      <c r="L1069" s="43"/>
      <c r="M1069" s="193" t="s">
        <v>19</v>
      </c>
      <c r="N1069" s="194" t="s">
        <v>41</v>
      </c>
      <c r="O1069" s="83"/>
      <c r="P1069" s="195">
        <f>O1069*H1069</f>
        <v>0</v>
      </c>
      <c r="Q1069" s="195">
        <v>0</v>
      </c>
      <c r="R1069" s="195">
        <f>Q1069*H1069</f>
        <v>0</v>
      </c>
      <c r="S1069" s="195">
        <v>0</v>
      </c>
      <c r="T1069" s="196">
        <f>S1069*H1069</f>
        <v>0</v>
      </c>
      <c r="U1069" s="37"/>
      <c r="V1069" s="37"/>
      <c r="W1069" s="37"/>
      <c r="X1069" s="37"/>
      <c r="Y1069" s="37"/>
      <c r="Z1069" s="37"/>
      <c r="AA1069" s="37"/>
      <c r="AB1069" s="37"/>
      <c r="AC1069" s="37"/>
      <c r="AD1069" s="37"/>
      <c r="AE1069" s="37"/>
      <c r="AR1069" s="197" t="s">
        <v>127</v>
      </c>
      <c r="AT1069" s="197" t="s">
        <v>123</v>
      </c>
      <c r="AU1069" s="197" t="s">
        <v>70</v>
      </c>
      <c r="AY1069" s="16" t="s">
        <v>128</v>
      </c>
      <c r="BE1069" s="198">
        <f>IF(N1069="základní",J1069,0)</f>
        <v>0</v>
      </c>
      <c r="BF1069" s="198">
        <f>IF(N1069="snížená",J1069,0)</f>
        <v>0</v>
      </c>
      <c r="BG1069" s="198">
        <f>IF(N1069="zákl. přenesená",J1069,0)</f>
        <v>0</v>
      </c>
      <c r="BH1069" s="198">
        <f>IF(N1069="sníž. přenesená",J1069,0)</f>
        <v>0</v>
      </c>
      <c r="BI1069" s="198">
        <f>IF(N1069="nulová",J1069,0)</f>
        <v>0</v>
      </c>
      <c r="BJ1069" s="16" t="s">
        <v>14</v>
      </c>
      <c r="BK1069" s="198">
        <f>ROUND(I1069*H1069,2)</f>
        <v>0</v>
      </c>
      <c r="BL1069" s="16" t="s">
        <v>127</v>
      </c>
      <c r="BM1069" s="197" t="s">
        <v>2905</v>
      </c>
    </row>
    <row r="1070" s="2" customFormat="1" ht="33" customHeight="1">
      <c r="A1070" s="37"/>
      <c r="B1070" s="38"/>
      <c r="C1070" s="185" t="s">
        <v>2906</v>
      </c>
      <c r="D1070" s="185" t="s">
        <v>123</v>
      </c>
      <c r="E1070" s="186" t="s">
        <v>2907</v>
      </c>
      <c r="F1070" s="187" t="s">
        <v>2908</v>
      </c>
      <c r="G1070" s="188" t="s">
        <v>132</v>
      </c>
      <c r="H1070" s="189">
        <v>20</v>
      </c>
      <c r="I1070" s="190"/>
      <c r="J1070" s="191">
        <f>ROUND(I1070*H1070,2)</f>
        <v>0</v>
      </c>
      <c r="K1070" s="192"/>
      <c r="L1070" s="43"/>
      <c r="M1070" s="193" t="s">
        <v>19</v>
      </c>
      <c r="N1070" s="194" t="s">
        <v>41</v>
      </c>
      <c r="O1070" s="83"/>
      <c r="P1070" s="195">
        <f>O1070*H1070</f>
        <v>0</v>
      </c>
      <c r="Q1070" s="195">
        <v>0</v>
      </c>
      <c r="R1070" s="195">
        <f>Q1070*H1070</f>
        <v>0</v>
      </c>
      <c r="S1070" s="195">
        <v>0</v>
      </c>
      <c r="T1070" s="196">
        <f>S1070*H1070</f>
        <v>0</v>
      </c>
      <c r="U1070" s="37"/>
      <c r="V1070" s="37"/>
      <c r="W1070" s="37"/>
      <c r="X1070" s="37"/>
      <c r="Y1070" s="37"/>
      <c r="Z1070" s="37"/>
      <c r="AA1070" s="37"/>
      <c r="AB1070" s="37"/>
      <c r="AC1070" s="37"/>
      <c r="AD1070" s="37"/>
      <c r="AE1070" s="37"/>
      <c r="AR1070" s="197" t="s">
        <v>127</v>
      </c>
      <c r="AT1070" s="197" t="s">
        <v>123</v>
      </c>
      <c r="AU1070" s="197" t="s">
        <v>70</v>
      </c>
      <c r="AY1070" s="16" t="s">
        <v>128</v>
      </c>
      <c r="BE1070" s="198">
        <f>IF(N1070="základní",J1070,0)</f>
        <v>0</v>
      </c>
      <c r="BF1070" s="198">
        <f>IF(N1070="snížená",J1070,0)</f>
        <v>0</v>
      </c>
      <c r="BG1070" s="198">
        <f>IF(N1070="zákl. přenesená",J1070,0)</f>
        <v>0</v>
      </c>
      <c r="BH1070" s="198">
        <f>IF(N1070="sníž. přenesená",J1070,0)</f>
        <v>0</v>
      </c>
      <c r="BI1070" s="198">
        <f>IF(N1070="nulová",J1070,0)</f>
        <v>0</v>
      </c>
      <c r="BJ1070" s="16" t="s">
        <v>14</v>
      </c>
      <c r="BK1070" s="198">
        <f>ROUND(I1070*H1070,2)</f>
        <v>0</v>
      </c>
      <c r="BL1070" s="16" t="s">
        <v>127</v>
      </c>
      <c r="BM1070" s="197" t="s">
        <v>2909</v>
      </c>
    </row>
    <row r="1071" s="2" customFormat="1" ht="16.5" customHeight="1">
      <c r="A1071" s="37"/>
      <c r="B1071" s="38"/>
      <c r="C1071" s="185" t="s">
        <v>2910</v>
      </c>
      <c r="D1071" s="185" t="s">
        <v>123</v>
      </c>
      <c r="E1071" s="186" t="s">
        <v>2911</v>
      </c>
      <c r="F1071" s="187" t="s">
        <v>2912</v>
      </c>
      <c r="G1071" s="188" t="s">
        <v>132</v>
      </c>
      <c r="H1071" s="189">
        <v>20</v>
      </c>
      <c r="I1071" s="190"/>
      <c r="J1071" s="191">
        <f>ROUND(I1071*H1071,2)</f>
        <v>0</v>
      </c>
      <c r="K1071" s="192"/>
      <c r="L1071" s="43"/>
      <c r="M1071" s="193" t="s">
        <v>19</v>
      </c>
      <c r="N1071" s="194" t="s">
        <v>41</v>
      </c>
      <c r="O1071" s="83"/>
      <c r="P1071" s="195">
        <f>O1071*H1071</f>
        <v>0</v>
      </c>
      <c r="Q1071" s="195">
        <v>0</v>
      </c>
      <c r="R1071" s="195">
        <f>Q1071*H1071</f>
        <v>0</v>
      </c>
      <c r="S1071" s="195">
        <v>0</v>
      </c>
      <c r="T1071" s="196">
        <f>S1071*H1071</f>
        <v>0</v>
      </c>
      <c r="U1071" s="37"/>
      <c r="V1071" s="37"/>
      <c r="W1071" s="37"/>
      <c r="X1071" s="37"/>
      <c r="Y1071" s="37"/>
      <c r="Z1071" s="37"/>
      <c r="AA1071" s="37"/>
      <c r="AB1071" s="37"/>
      <c r="AC1071" s="37"/>
      <c r="AD1071" s="37"/>
      <c r="AE1071" s="37"/>
      <c r="AR1071" s="197" t="s">
        <v>127</v>
      </c>
      <c r="AT1071" s="197" t="s">
        <v>123</v>
      </c>
      <c r="AU1071" s="197" t="s">
        <v>70</v>
      </c>
      <c r="AY1071" s="16" t="s">
        <v>128</v>
      </c>
      <c r="BE1071" s="198">
        <f>IF(N1071="základní",J1071,0)</f>
        <v>0</v>
      </c>
      <c r="BF1071" s="198">
        <f>IF(N1071="snížená",J1071,0)</f>
        <v>0</v>
      </c>
      <c r="BG1071" s="198">
        <f>IF(N1071="zákl. přenesená",J1071,0)</f>
        <v>0</v>
      </c>
      <c r="BH1071" s="198">
        <f>IF(N1071="sníž. přenesená",J1071,0)</f>
        <v>0</v>
      </c>
      <c r="BI1071" s="198">
        <f>IF(N1071="nulová",J1071,0)</f>
        <v>0</v>
      </c>
      <c r="BJ1071" s="16" t="s">
        <v>14</v>
      </c>
      <c r="BK1071" s="198">
        <f>ROUND(I1071*H1071,2)</f>
        <v>0</v>
      </c>
      <c r="BL1071" s="16" t="s">
        <v>127</v>
      </c>
      <c r="BM1071" s="197" t="s">
        <v>2913</v>
      </c>
    </row>
    <row r="1072" s="2" customFormat="1" ht="16.5" customHeight="1">
      <c r="A1072" s="37"/>
      <c r="B1072" s="38"/>
      <c r="C1072" s="185" t="s">
        <v>2914</v>
      </c>
      <c r="D1072" s="185" t="s">
        <v>123</v>
      </c>
      <c r="E1072" s="186" t="s">
        <v>2915</v>
      </c>
      <c r="F1072" s="187" t="s">
        <v>2916</v>
      </c>
      <c r="G1072" s="188" t="s">
        <v>132</v>
      </c>
      <c r="H1072" s="189">
        <v>1</v>
      </c>
      <c r="I1072" s="190"/>
      <c r="J1072" s="191">
        <f>ROUND(I1072*H1072,2)</f>
        <v>0</v>
      </c>
      <c r="K1072" s="192"/>
      <c r="L1072" s="43"/>
      <c r="M1072" s="193" t="s">
        <v>19</v>
      </c>
      <c r="N1072" s="194" t="s">
        <v>41</v>
      </c>
      <c r="O1072" s="83"/>
      <c r="P1072" s="195">
        <f>O1072*H1072</f>
        <v>0</v>
      </c>
      <c r="Q1072" s="195">
        <v>0</v>
      </c>
      <c r="R1072" s="195">
        <f>Q1072*H1072</f>
        <v>0</v>
      </c>
      <c r="S1072" s="195">
        <v>0</v>
      </c>
      <c r="T1072" s="196">
        <f>S1072*H1072</f>
        <v>0</v>
      </c>
      <c r="U1072" s="37"/>
      <c r="V1072" s="37"/>
      <c r="W1072" s="37"/>
      <c r="X1072" s="37"/>
      <c r="Y1072" s="37"/>
      <c r="Z1072" s="37"/>
      <c r="AA1072" s="37"/>
      <c r="AB1072" s="37"/>
      <c r="AC1072" s="37"/>
      <c r="AD1072" s="37"/>
      <c r="AE1072" s="37"/>
      <c r="AR1072" s="197" t="s">
        <v>127</v>
      </c>
      <c r="AT1072" s="197" t="s">
        <v>123</v>
      </c>
      <c r="AU1072" s="197" t="s">
        <v>70</v>
      </c>
      <c r="AY1072" s="16" t="s">
        <v>128</v>
      </c>
      <c r="BE1072" s="198">
        <f>IF(N1072="základní",J1072,0)</f>
        <v>0</v>
      </c>
      <c r="BF1072" s="198">
        <f>IF(N1072="snížená",J1072,0)</f>
        <v>0</v>
      </c>
      <c r="BG1072" s="198">
        <f>IF(N1072="zákl. přenesená",J1072,0)</f>
        <v>0</v>
      </c>
      <c r="BH1072" s="198">
        <f>IF(N1072="sníž. přenesená",J1072,0)</f>
        <v>0</v>
      </c>
      <c r="BI1072" s="198">
        <f>IF(N1072="nulová",J1072,0)</f>
        <v>0</v>
      </c>
      <c r="BJ1072" s="16" t="s">
        <v>14</v>
      </c>
      <c r="BK1072" s="198">
        <f>ROUND(I1072*H1072,2)</f>
        <v>0</v>
      </c>
      <c r="BL1072" s="16" t="s">
        <v>127</v>
      </c>
      <c r="BM1072" s="197" t="s">
        <v>2917</v>
      </c>
    </row>
    <row r="1073" s="2" customFormat="1" ht="16.5" customHeight="1">
      <c r="A1073" s="37"/>
      <c r="B1073" s="38"/>
      <c r="C1073" s="185" t="s">
        <v>2918</v>
      </c>
      <c r="D1073" s="185" t="s">
        <v>123</v>
      </c>
      <c r="E1073" s="186" t="s">
        <v>2919</v>
      </c>
      <c r="F1073" s="187" t="s">
        <v>2920</v>
      </c>
      <c r="G1073" s="188" t="s">
        <v>132</v>
      </c>
      <c r="H1073" s="189">
        <v>1</v>
      </c>
      <c r="I1073" s="190"/>
      <c r="J1073" s="191">
        <f>ROUND(I1073*H1073,2)</f>
        <v>0</v>
      </c>
      <c r="K1073" s="192"/>
      <c r="L1073" s="43"/>
      <c r="M1073" s="193" t="s">
        <v>19</v>
      </c>
      <c r="N1073" s="194" t="s">
        <v>41</v>
      </c>
      <c r="O1073" s="83"/>
      <c r="P1073" s="195">
        <f>O1073*H1073</f>
        <v>0</v>
      </c>
      <c r="Q1073" s="195">
        <v>0</v>
      </c>
      <c r="R1073" s="195">
        <f>Q1073*H1073</f>
        <v>0</v>
      </c>
      <c r="S1073" s="195">
        <v>0</v>
      </c>
      <c r="T1073" s="196">
        <f>S1073*H1073</f>
        <v>0</v>
      </c>
      <c r="U1073" s="37"/>
      <c r="V1073" s="37"/>
      <c r="W1073" s="37"/>
      <c r="X1073" s="37"/>
      <c r="Y1073" s="37"/>
      <c r="Z1073" s="37"/>
      <c r="AA1073" s="37"/>
      <c r="AB1073" s="37"/>
      <c r="AC1073" s="37"/>
      <c r="AD1073" s="37"/>
      <c r="AE1073" s="37"/>
      <c r="AR1073" s="197" t="s">
        <v>127</v>
      </c>
      <c r="AT1073" s="197" t="s">
        <v>123</v>
      </c>
      <c r="AU1073" s="197" t="s">
        <v>70</v>
      </c>
      <c r="AY1073" s="16" t="s">
        <v>128</v>
      </c>
      <c r="BE1073" s="198">
        <f>IF(N1073="základní",J1073,0)</f>
        <v>0</v>
      </c>
      <c r="BF1073" s="198">
        <f>IF(N1073="snížená",J1073,0)</f>
        <v>0</v>
      </c>
      <c r="BG1073" s="198">
        <f>IF(N1073="zákl. přenesená",J1073,0)</f>
        <v>0</v>
      </c>
      <c r="BH1073" s="198">
        <f>IF(N1073="sníž. přenesená",J1073,0)</f>
        <v>0</v>
      </c>
      <c r="BI1073" s="198">
        <f>IF(N1073="nulová",J1073,0)</f>
        <v>0</v>
      </c>
      <c r="BJ1073" s="16" t="s">
        <v>14</v>
      </c>
      <c r="BK1073" s="198">
        <f>ROUND(I1073*H1073,2)</f>
        <v>0</v>
      </c>
      <c r="BL1073" s="16" t="s">
        <v>127</v>
      </c>
      <c r="BM1073" s="197" t="s">
        <v>2921</v>
      </c>
    </row>
    <row r="1074" s="2" customFormat="1" ht="16.5" customHeight="1">
      <c r="A1074" s="37"/>
      <c r="B1074" s="38"/>
      <c r="C1074" s="185" t="s">
        <v>2922</v>
      </c>
      <c r="D1074" s="185" t="s">
        <v>123</v>
      </c>
      <c r="E1074" s="186" t="s">
        <v>2923</v>
      </c>
      <c r="F1074" s="187" t="s">
        <v>2924</v>
      </c>
      <c r="G1074" s="188" t="s">
        <v>2925</v>
      </c>
      <c r="H1074" s="189">
        <v>1</v>
      </c>
      <c r="I1074" s="190"/>
      <c r="J1074" s="191">
        <f>ROUND(I1074*H1074,2)</f>
        <v>0</v>
      </c>
      <c r="K1074" s="192"/>
      <c r="L1074" s="43"/>
      <c r="M1074" s="193" t="s">
        <v>19</v>
      </c>
      <c r="N1074" s="194" t="s">
        <v>41</v>
      </c>
      <c r="O1074" s="83"/>
      <c r="P1074" s="195">
        <f>O1074*H1074</f>
        <v>0</v>
      </c>
      <c r="Q1074" s="195">
        <v>0</v>
      </c>
      <c r="R1074" s="195">
        <f>Q1074*H1074</f>
        <v>0</v>
      </c>
      <c r="S1074" s="195">
        <v>0</v>
      </c>
      <c r="T1074" s="196">
        <f>S1074*H1074</f>
        <v>0</v>
      </c>
      <c r="U1074" s="37"/>
      <c r="V1074" s="37"/>
      <c r="W1074" s="37"/>
      <c r="X1074" s="37"/>
      <c r="Y1074" s="37"/>
      <c r="Z1074" s="37"/>
      <c r="AA1074" s="37"/>
      <c r="AB1074" s="37"/>
      <c r="AC1074" s="37"/>
      <c r="AD1074" s="37"/>
      <c r="AE1074" s="37"/>
      <c r="AR1074" s="197" t="s">
        <v>127</v>
      </c>
      <c r="AT1074" s="197" t="s">
        <v>123</v>
      </c>
      <c r="AU1074" s="197" t="s">
        <v>70</v>
      </c>
      <c r="AY1074" s="16" t="s">
        <v>128</v>
      </c>
      <c r="BE1074" s="198">
        <f>IF(N1074="základní",J1074,0)</f>
        <v>0</v>
      </c>
      <c r="BF1074" s="198">
        <f>IF(N1074="snížená",J1074,0)</f>
        <v>0</v>
      </c>
      <c r="BG1074" s="198">
        <f>IF(N1074="zákl. přenesená",J1074,0)</f>
        <v>0</v>
      </c>
      <c r="BH1074" s="198">
        <f>IF(N1074="sníž. přenesená",J1074,0)</f>
        <v>0</v>
      </c>
      <c r="BI1074" s="198">
        <f>IF(N1074="nulová",J1074,0)</f>
        <v>0</v>
      </c>
      <c r="BJ1074" s="16" t="s">
        <v>14</v>
      </c>
      <c r="BK1074" s="198">
        <f>ROUND(I1074*H1074,2)</f>
        <v>0</v>
      </c>
      <c r="BL1074" s="16" t="s">
        <v>127</v>
      </c>
      <c r="BM1074" s="197" t="s">
        <v>2926</v>
      </c>
    </row>
    <row r="1075" s="2" customFormat="1" ht="16.5" customHeight="1">
      <c r="A1075" s="37"/>
      <c r="B1075" s="38"/>
      <c r="C1075" s="185" t="s">
        <v>2927</v>
      </c>
      <c r="D1075" s="185" t="s">
        <v>123</v>
      </c>
      <c r="E1075" s="186" t="s">
        <v>2928</v>
      </c>
      <c r="F1075" s="187" t="s">
        <v>2929</v>
      </c>
      <c r="G1075" s="188" t="s">
        <v>2925</v>
      </c>
      <c r="H1075" s="189">
        <v>1</v>
      </c>
      <c r="I1075" s="190"/>
      <c r="J1075" s="191">
        <f>ROUND(I1075*H1075,2)</f>
        <v>0</v>
      </c>
      <c r="K1075" s="192"/>
      <c r="L1075" s="43"/>
      <c r="M1075" s="204" t="s">
        <v>19</v>
      </c>
      <c r="N1075" s="205" t="s">
        <v>41</v>
      </c>
      <c r="O1075" s="206"/>
      <c r="P1075" s="207">
        <f>O1075*H1075</f>
        <v>0</v>
      </c>
      <c r="Q1075" s="207">
        <v>0</v>
      </c>
      <c r="R1075" s="207">
        <f>Q1075*H1075</f>
        <v>0</v>
      </c>
      <c r="S1075" s="207">
        <v>0</v>
      </c>
      <c r="T1075" s="208">
        <f>S1075*H1075</f>
        <v>0</v>
      </c>
      <c r="U1075" s="37"/>
      <c r="V1075" s="37"/>
      <c r="W1075" s="37"/>
      <c r="X1075" s="37"/>
      <c r="Y1075" s="37"/>
      <c r="Z1075" s="37"/>
      <c r="AA1075" s="37"/>
      <c r="AB1075" s="37"/>
      <c r="AC1075" s="37"/>
      <c r="AD1075" s="37"/>
      <c r="AE1075" s="37"/>
      <c r="AR1075" s="197" t="s">
        <v>127</v>
      </c>
      <c r="AT1075" s="197" t="s">
        <v>123</v>
      </c>
      <c r="AU1075" s="197" t="s">
        <v>70</v>
      </c>
      <c r="AY1075" s="16" t="s">
        <v>128</v>
      </c>
      <c r="BE1075" s="198">
        <f>IF(N1075="základní",J1075,0)</f>
        <v>0</v>
      </c>
      <c r="BF1075" s="198">
        <f>IF(N1075="snížená",J1075,0)</f>
        <v>0</v>
      </c>
      <c r="BG1075" s="198">
        <f>IF(N1075="zákl. přenesená",J1075,0)</f>
        <v>0</v>
      </c>
      <c r="BH1075" s="198">
        <f>IF(N1075="sníž. přenesená",J1075,0)</f>
        <v>0</v>
      </c>
      <c r="BI1075" s="198">
        <f>IF(N1075="nulová",J1075,0)</f>
        <v>0</v>
      </c>
      <c r="BJ1075" s="16" t="s">
        <v>14</v>
      </c>
      <c r="BK1075" s="198">
        <f>ROUND(I1075*H1075,2)</f>
        <v>0</v>
      </c>
      <c r="BL1075" s="16" t="s">
        <v>127</v>
      </c>
      <c r="BM1075" s="197" t="s">
        <v>2930</v>
      </c>
    </row>
    <row r="1076" s="2" customFormat="1" ht="6.96" customHeight="1">
      <c r="A1076" s="37"/>
      <c r="B1076" s="58"/>
      <c r="C1076" s="59"/>
      <c r="D1076" s="59"/>
      <c r="E1076" s="59"/>
      <c r="F1076" s="59"/>
      <c r="G1076" s="59"/>
      <c r="H1076" s="59"/>
      <c r="I1076" s="59"/>
      <c r="J1076" s="59"/>
      <c r="K1076" s="59"/>
      <c r="L1076" s="43"/>
      <c r="M1076" s="37"/>
      <c r="O1076" s="37"/>
      <c r="P1076" s="37"/>
      <c r="Q1076" s="37"/>
      <c r="R1076" s="37"/>
      <c r="S1076" s="37"/>
      <c r="T1076" s="37"/>
      <c r="U1076" s="37"/>
      <c r="V1076" s="37"/>
      <c r="W1076" s="37"/>
      <c r="X1076" s="37"/>
      <c r="Y1076" s="37"/>
      <c r="Z1076" s="37"/>
      <c r="AA1076" s="37"/>
      <c r="AB1076" s="37"/>
      <c r="AC1076" s="37"/>
      <c r="AD1076" s="37"/>
      <c r="AE1076" s="37"/>
    </row>
  </sheetData>
  <sheetProtection sheet="1" autoFilter="0" formatColumns="0" formatRows="0" objects="1" scenarios="1" spinCount="100000" saltValue="zUxaoKS3nD2xKiFEpXk0nlLNbQNU0HFJnEJDnRFbOkF49rTxfsMXuELrlfOuyWuNBRvhL7A2inqLGFyxe2oR7w==" hashValue="0d6KIImpiC+5Wt/45a3UMRkdl2aVkLiWHsKYUjI3DbXWc3y7HvLh8UZE7BnygJ2Jp/rVkruq53QlxcrUc1z3kA==" algorithmName="SHA-512" password="CC35"/>
  <autoFilter ref="C84:K107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78</v>
      </c>
    </row>
    <row r="4" s="1" customFormat="1" ht="24.96" customHeight="1">
      <c r="B4" s="19"/>
      <c r="D4" s="139" t="s">
        <v>101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zakázky'!K6</f>
        <v>Údržba, opravy a odstraňování závad u ST OŘ UNL 2022 - 2023 - OBLAST č.1</v>
      </c>
      <c r="F7" s="141"/>
      <c r="G7" s="141"/>
      <c r="H7" s="141"/>
      <c r="L7" s="19"/>
    </row>
    <row r="8" s="1" customFormat="1" ht="12" customHeight="1">
      <c r="B8" s="19"/>
      <c r="D8" s="141" t="s">
        <v>102</v>
      </c>
      <c r="L8" s="19"/>
    </row>
    <row r="9" s="2" customFormat="1" ht="16.5" customHeight="1">
      <c r="A9" s="37"/>
      <c r="B9" s="43"/>
      <c r="C9" s="37"/>
      <c r="D9" s="37"/>
      <c r="E9" s="142" t="s">
        <v>103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104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2931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zakázky'!AN8</f>
        <v>25. 8. 2021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tr">
        <f>IF('Rekapitulace zakázky'!AN10="","",'Rekapitulace zakázky'!AN10)</f>
        <v/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tr">
        <f>IF('Rekapitulace zakázky'!E11="","",'Rekapitulace zakázky'!E11)</f>
        <v xml:space="preserve"> </v>
      </c>
      <c r="F17" s="37"/>
      <c r="G17" s="37"/>
      <c r="H17" s="37"/>
      <c r="I17" s="141" t="s">
        <v>27</v>
      </c>
      <c r="J17" s="132" t="str">
        <f>IF('Rekapitulace zakázky'!AN11="","",'Rekapitulace zakázky'!AN11)</f>
        <v/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28</v>
      </c>
      <c r="E19" s="37"/>
      <c r="F19" s="37"/>
      <c r="G19" s="37"/>
      <c r="H19" s="37"/>
      <c r="I19" s="141" t="s">
        <v>26</v>
      </c>
      <c r="J19" s="32" t="str">
        <f>'Rekapitulace zakázky'!AN13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zakázky'!E14</f>
        <v>Vyplň údaj</v>
      </c>
      <c r="F20" s="132"/>
      <c r="G20" s="132"/>
      <c r="H20" s="132"/>
      <c r="I20" s="141" t="s">
        <v>27</v>
      </c>
      <c r="J20" s="32" t="str">
        <f>'Rekapitulace zakázky'!AN14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30</v>
      </c>
      <c r="E22" s="37"/>
      <c r="F22" s="37"/>
      <c r="G22" s="37"/>
      <c r="H22" s="37"/>
      <c r="I22" s="141" t="s">
        <v>26</v>
      </c>
      <c r="J22" s="132" t="str">
        <f>IF('Rekapitulace zakázky'!AN16="","",'Rekapitulace zakázky'!AN16)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zakázky'!E17="","",'Rekapitulace zakázky'!E17)</f>
        <v xml:space="preserve"> </v>
      </c>
      <c r="F23" s="37"/>
      <c r="G23" s="37"/>
      <c r="H23" s="37"/>
      <c r="I23" s="141" t="s">
        <v>27</v>
      </c>
      <c r="J23" s="132" t="str">
        <f>IF('Rekapitulace zakázky'!AN17="","",'Rekapitulace zakázky'!AN17)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32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33</v>
      </c>
      <c r="F26" s="37"/>
      <c r="G26" s="37"/>
      <c r="H26" s="37"/>
      <c r="I26" s="141" t="s">
        <v>27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34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36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38</v>
      </c>
      <c r="G34" s="37"/>
      <c r="H34" s="37"/>
      <c r="I34" s="153" t="s">
        <v>37</v>
      </c>
      <c r="J34" s="153" t="s">
        <v>39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40</v>
      </c>
      <c r="E35" s="141" t="s">
        <v>41</v>
      </c>
      <c r="F35" s="155">
        <f>ROUND((SUM(BE85:BE200)),  2)</f>
        <v>0</v>
      </c>
      <c r="G35" s="37"/>
      <c r="H35" s="37"/>
      <c r="I35" s="156">
        <v>0.20999999999999999</v>
      </c>
      <c r="J35" s="155">
        <f>ROUND(((SUM(BE85:BE200))*I35),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42</v>
      </c>
      <c r="F36" s="155">
        <f>ROUND((SUM(BF85:BF200)),  2)</f>
        <v>0</v>
      </c>
      <c r="G36" s="37"/>
      <c r="H36" s="37"/>
      <c r="I36" s="156">
        <v>0.14999999999999999</v>
      </c>
      <c r="J36" s="155">
        <f>ROUND(((SUM(BF85:BF200))*I36),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43</v>
      </c>
      <c r="F37" s="155">
        <f>ROUND((SUM(BG85:BG200)),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44</v>
      </c>
      <c r="F38" s="155">
        <f>ROUND((SUM(BH85:BH200)),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45</v>
      </c>
      <c r="F39" s="155">
        <f>ROUND((SUM(BI85:BI200)),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46</v>
      </c>
      <c r="E41" s="159"/>
      <c r="F41" s="159"/>
      <c r="G41" s="160" t="s">
        <v>47</v>
      </c>
      <c r="H41" s="161" t="s">
        <v>48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Údržba, opravy a odstraňování závad u ST OŘ UNL 2022 - 2023 - OBLAST č.1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103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104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02 - Materiál (Sborník ÚOŽI 2021 01)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25. 8. 2021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 xml:space="preserve"> </v>
      </c>
      <c r="G58" s="39"/>
      <c r="H58" s="39"/>
      <c r="I58" s="31" t="s">
        <v>30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28</v>
      </c>
      <c r="D59" s="39"/>
      <c r="E59" s="39"/>
      <c r="F59" s="26" t="str">
        <f>IF(E20="","",E20)</f>
        <v>Vyplň údaj</v>
      </c>
      <c r="G59" s="39"/>
      <c r="H59" s="39"/>
      <c r="I59" s="31" t="s">
        <v>32</v>
      </c>
      <c r="J59" s="35" t="str">
        <f>E26</f>
        <v>Věra Trnková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107</v>
      </c>
      <c r="D61" s="170"/>
      <c r="E61" s="170"/>
      <c r="F61" s="170"/>
      <c r="G61" s="170"/>
      <c r="H61" s="170"/>
      <c r="I61" s="170"/>
      <c r="J61" s="171" t="s">
        <v>108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68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109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110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Údržba, opravy a odstraňování závad u ST OŘ UNL 2022 - 2023 - OBLAST č.1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102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103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104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02 - Materiál (Sborník ÚOŽI 2021 01)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 xml:space="preserve"> </v>
      </c>
      <c r="G79" s="39"/>
      <c r="H79" s="39"/>
      <c r="I79" s="31" t="s">
        <v>23</v>
      </c>
      <c r="J79" s="71" t="str">
        <f>IF(J14="","",J14)</f>
        <v>25. 8. 2021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E17</f>
        <v xml:space="preserve"> </v>
      </c>
      <c r="G81" s="39"/>
      <c r="H81" s="39"/>
      <c r="I81" s="31" t="s">
        <v>30</v>
      </c>
      <c r="J81" s="35" t="str">
        <f>E23</f>
        <v xml:space="preserve">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28</v>
      </c>
      <c r="D82" s="39"/>
      <c r="E82" s="39"/>
      <c r="F82" s="26" t="str">
        <f>IF(E20="","",E20)</f>
        <v>Vyplň údaj</v>
      </c>
      <c r="G82" s="39"/>
      <c r="H82" s="39"/>
      <c r="I82" s="31" t="s">
        <v>32</v>
      </c>
      <c r="J82" s="35" t="str">
        <f>E26</f>
        <v>Věra Trnková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111</v>
      </c>
      <c r="D84" s="176" t="s">
        <v>55</v>
      </c>
      <c r="E84" s="176" t="s">
        <v>51</v>
      </c>
      <c r="F84" s="176" t="s">
        <v>52</v>
      </c>
      <c r="G84" s="176" t="s">
        <v>112</v>
      </c>
      <c r="H84" s="176" t="s">
        <v>113</v>
      </c>
      <c r="I84" s="176" t="s">
        <v>114</v>
      </c>
      <c r="J84" s="177" t="s">
        <v>108</v>
      </c>
      <c r="K84" s="178" t="s">
        <v>115</v>
      </c>
      <c r="L84" s="179"/>
      <c r="M84" s="91" t="s">
        <v>19</v>
      </c>
      <c r="N84" s="92" t="s">
        <v>40</v>
      </c>
      <c r="O84" s="92" t="s">
        <v>116</v>
      </c>
      <c r="P84" s="92" t="s">
        <v>117</v>
      </c>
      <c r="Q84" s="92" t="s">
        <v>118</v>
      </c>
      <c r="R84" s="92" t="s">
        <v>119</v>
      </c>
      <c r="S84" s="92" t="s">
        <v>120</v>
      </c>
      <c r="T84" s="93" t="s">
        <v>121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122</v>
      </c>
      <c r="D85" s="39"/>
      <c r="E85" s="39"/>
      <c r="F85" s="39"/>
      <c r="G85" s="39"/>
      <c r="H85" s="39"/>
      <c r="I85" s="39"/>
      <c r="J85" s="180">
        <f>BK85</f>
        <v>0</v>
      </c>
      <c r="K85" s="39"/>
      <c r="L85" s="43"/>
      <c r="M85" s="94"/>
      <c r="N85" s="181"/>
      <c r="O85" s="95"/>
      <c r="P85" s="182">
        <f>SUM(P86:P200)</f>
        <v>0</v>
      </c>
      <c r="Q85" s="95"/>
      <c r="R85" s="182">
        <f>SUM(R86:R200)</f>
        <v>1488.0782899999999</v>
      </c>
      <c r="S85" s="95"/>
      <c r="T85" s="183">
        <f>SUM(T86:T200)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69</v>
      </c>
      <c r="AU85" s="16" t="s">
        <v>109</v>
      </c>
      <c r="BK85" s="184">
        <f>SUM(BK86:BK200)</f>
        <v>0</v>
      </c>
    </row>
    <row r="86" s="2" customFormat="1" ht="16.5" customHeight="1">
      <c r="A86" s="37"/>
      <c r="B86" s="38"/>
      <c r="C86" s="209" t="s">
        <v>14</v>
      </c>
      <c r="D86" s="209" t="s">
        <v>2932</v>
      </c>
      <c r="E86" s="210" t="s">
        <v>2933</v>
      </c>
      <c r="F86" s="211" t="s">
        <v>2934</v>
      </c>
      <c r="G86" s="212" t="s">
        <v>1806</v>
      </c>
      <c r="H86" s="213">
        <v>300</v>
      </c>
      <c r="I86" s="214"/>
      <c r="J86" s="215">
        <f>ROUND(I86*H86,2)</f>
        <v>0</v>
      </c>
      <c r="K86" s="216"/>
      <c r="L86" s="217"/>
      <c r="M86" s="218" t="s">
        <v>19</v>
      </c>
      <c r="N86" s="219" t="s">
        <v>41</v>
      </c>
      <c r="O86" s="83"/>
      <c r="P86" s="195">
        <f>O86*H86</f>
        <v>0</v>
      </c>
      <c r="Q86" s="195">
        <v>1</v>
      </c>
      <c r="R86" s="195">
        <f>Q86*H86</f>
        <v>300</v>
      </c>
      <c r="S86" s="195">
        <v>0</v>
      </c>
      <c r="T86" s="196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7" t="s">
        <v>153</v>
      </c>
      <c r="AT86" s="197" t="s">
        <v>2932</v>
      </c>
      <c r="AU86" s="197" t="s">
        <v>70</v>
      </c>
      <c r="AY86" s="16" t="s">
        <v>128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6" t="s">
        <v>14</v>
      </c>
      <c r="BK86" s="198">
        <f>ROUND(I86*H86,2)</f>
        <v>0</v>
      </c>
      <c r="BL86" s="16" t="s">
        <v>127</v>
      </c>
      <c r="BM86" s="197" t="s">
        <v>2935</v>
      </c>
    </row>
    <row r="87" s="2" customFormat="1" ht="16.5" customHeight="1">
      <c r="A87" s="37"/>
      <c r="B87" s="38"/>
      <c r="C87" s="209" t="s">
        <v>78</v>
      </c>
      <c r="D87" s="209" t="s">
        <v>2932</v>
      </c>
      <c r="E87" s="210" t="s">
        <v>2936</v>
      </c>
      <c r="F87" s="211" t="s">
        <v>2937</v>
      </c>
      <c r="G87" s="212" t="s">
        <v>1806</v>
      </c>
      <c r="H87" s="213">
        <v>500</v>
      </c>
      <c r="I87" s="214"/>
      <c r="J87" s="215">
        <f>ROUND(I87*H87,2)</f>
        <v>0</v>
      </c>
      <c r="K87" s="216"/>
      <c r="L87" s="217"/>
      <c r="M87" s="218" t="s">
        <v>19</v>
      </c>
      <c r="N87" s="219" t="s">
        <v>41</v>
      </c>
      <c r="O87" s="83"/>
      <c r="P87" s="195">
        <f>O87*H87</f>
        <v>0</v>
      </c>
      <c r="Q87" s="195">
        <v>1</v>
      </c>
      <c r="R87" s="195">
        <f>Q87*H87</f>
        <v>500</v>
      </c>
      <c r="S87" s="195">
        <v>0</v>
      </c>
      <c r="T87" s="196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97" t="s">
        <v>153</v>
      </c>
      <c r="AT87" s="197" t="s">
        <v>2932</v>
      </c>
      <c r="AU87" s="197" t="s">
        <v>70</v>
      </c>
      <c r="AY87" s="16" t="s">
        <v>128</v>
      </c>
      <c r="BE87" s="198">
        <f>IF(N87="základní",J87,0)</f>
        <v>0</v>
      </c>
      <c r="BF87" s="198">
        <f>IF(N87="snížená",J87,0)</f>
        <v>0</v>
      </c>
      <c r="BG87" s="198">
        <f>IF(N87="zákl. přenesená",J87,0)</f>
        <v>0</v>
      </c>
      <c r="BH87" s="198">
        <f>IF(N87="sníž. přenesená",J87,0)</f>
        <v>0</v>
      </c>
      <c r="BI87" s="198">
        <f>IF(N87="nulová",J87,0)</f>
        <v>0</v>
      </c>
      <c r="BJ87" s="16" t="s">
        <v>14</v>
      </c>
      <c r="BK87" s="198">
        <f>ROUND(I87*H87,2)</f>
        <v>0</v>
      </c>
      <c r="BL87" s="16" t="s">
        <v>127</v>
      </c>
      <c r="BM87" s="197" t="s">
        <v>2938</v>
      </c>
    </row>
    <row r="88" s="2" customFormat="1" ht="16.5" customHeight="1">
      <c r="A88" s="37"/>
      <c r="B88" s="38"/>
      <c r="C88" s="209" t="s">
        <v>134</v>
      </c>
      <c r="D88" s="209" t="s">
        <v>2932</v>
      </c>
      <c r="E88" s="210" t="s">
        <v>2939</v>
      </c>
      <c r="F88" s="211" t="s">
        <v>2940</v>
      </c>
      <c r="G88" s="212" t="s">
        <v>1806</v>
      </c>
      <c r="H88" s="213">
        <v>150</v>
      </c>
      <c r="I88" s="214"/>
      <c r="J88" s="215">
        <f>ROUND(I88*H88,2)</f>
        <v>0</v>
      </c>
      <c r="K88" s="216"/>
      <c r="L88" s="217"/>
      <c r="M88" s="218" t="s">
        <v>19</v>
      </c>
      <c r="N88" s="219" t="s">
        <v>41</v>
      </c>
      <c r="O88" s="83"/>
      <c r="P88" s="195">
        <f>O88*H88</f>
        <v>0</v>
      </c>
      <c r="Q88" s="195">
        <v>1</v>
      </c>
      <c r="R88" s="195">
        <f>Q88*H88</f>
        <v>150</v>
      </c>
      <c r="S88" s="195">
        <v>0</v>
      </c>
      <c r="T88" s="196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97" t="s">
        <v>153</v>
      </c>
      <c r="AT88" s="197" t="s">
        <v>2932</v>
      </c>
      <c r="AU88" s="197" t="s">
        <v>70</v>
      </c>
      <c r="AY88" s="16" t="s">
        <v>128</v>
      </c>
      <c r="BE88" s="198">
        <f>IF(N88="základní",J88,0)</f>
        <v>0</v>
      </c>
      <c r="BF88" s="198">
        <f>IF(N88="snížená",J88,0)</f>
        <v>0</v>
      </c>
      <c r="BG88" s="198">
        <f>IF(N88="zákl. přenesená",J88,0)</f>
        <v>0</v>
      </c>
      <c r="BH88" s="198">
        <f>IF(N88="sníž. přenesená",J88,0)</f>
        <v>0</v>
      </c>
      <c r="BI88" s="198">
        <f>IF(N88="nulová",J88,0)</f>
        <v>0</v>
      </c>
      <c r="BJ88" s="16" t="s">
        <v>14</v>
      </c>
      <c r="BK88" s="198">
        <f>ROUND(I88*H88,2)</f>
        <v>0</v>
      </c>
      <c r="BL88" s="16" t="s">
        <v>127</v>
      </c>
      <c r="BM88" s="197" t="s">
        <v>2941</v>
      </c>
    </row>
    <row r="89" s="2" customFormat="1" ht="16.5" customHeight="1">
      <c r="A89" s="37"/>
      <c r="B89" s="38"/>
      <c r="C89" s="209" t="s">
        <v>127</v>
      </c>
      <c r="D89" s="209" t="s">
        <v>2932</v>
      </c>
      <c r="E89" s="210" t="s">
        <v>2942</v>
      </c>
      <c r="F89" s="211" t="s">
        <v>2943</v>
      </c>
      <c r="G89" s="212" t="s">
        <v>1806</v>
      </c>
      <c r="H89" s="213">
        <v>150</v>
      </c>
      <c r="I89" s="214"/>
      <c r="J89" s="215">
        <f>ROUND(I89*H89,2)</f>
        <v>0</v>
      </c>
      <c r="K89" s="216"/>
      <c r="L89" s="217"/>
      <c r="M89" s="218" t="s">
        <v>19</v>
      </c>
      <c r="N89" s="219" t="s">
        <v>41</v>
      </c>
      <c r="O89" s="83"/>
      <c r="P89" s="195">
        <f>O89*H89</f>
        <v>0</v>
      </c>
      <c r="Q89" s="195">
        <v>1</v>
      </c>
      <c r="R89" s="195">
        <f>Q89*H89</f>
        <v>150</v>
      </c>
      <c r="S89" s="195">
        <v>0</v>
      </c>
      <c r="T89" s="196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7" t="s">
        <v>153</v>
      </c>
      <c r="AT89" s="197" t="s">
        <v>2932</v>
      </c>
      <c r="AU89" s="197" t="s">
        <v>70</v>
      </c>
      <c r="AY89" s="16" t="s">
        <v>128</v>
      </c>
      <c r="BE89" s="198">
        <f>IF(N89="základní",J89,0)</f>
        <v>0</v>
      </c>
      <c r="BF89" s="198">
        <f>IF(N89="snížená",J89,0)</f>
        <v>0</v>
      </c>
      <c r="BG89" s="198">
        <f>IF(N89="zákl. přenesená",J89,0)</f>
        <v>0</v>
      </c>
      <c r="BH89" s="198">
        <f>IF(N89="sníž. přenesená",J89,0)</f>
        <v>0</v>
      </c>
      <c r="BI89" s="198">
        <f>IF(N89="nulová",J89,0)</f>
        <v>0</v>
      </c>
      <c r="BJ89" s="16" t="s">
        <v>14</v>
      </c>
      <c r="BK89" s="198">
        <f>ROUND(I89*H89,2)</f>
        <v>0</v>
      </c>
      <c r="BL89" s="16" t="s">
        <v>127</v>
      </c>
      <c r="BM89" s="197" t="s">
        <v>2944</v>
      </c>
    </row>
    <row r="90" s="2" customFormat="1" ht="16.5" customHeight="1">
      <c r="A90" s="37"/>
      <c r="B90" s="38"/>
      <c r="C90" s="209" t="s">
        <v>141</v>
      </c>
      <c r="D90" s="209" t="s">
        <v>2932</v>
      </c>
      <c r="E90" s="210" t="s">
        <v>2945</v>
      </c>
      <c r="F90" s="211" t="s">
        <v>2946</v>
      </c>
      <c r="G90" s="212" t="s">
        <v>1806</v>
      </c>
      <c r="H90" s="213">
        <v>150</v>
      </c>
      <c r="I90" s="214"/>
      <c r="J90" s="215">
        <f>ROUND(I90*H90,2)</f>
        <v>0</v>
      </c>
      <c r="K90" s="216"/>
      <c r="L90" s="217"/>
      <c r="M90" s="218" t="s">
        <v>19</v>
      </c>
      <c r="N90" s="219" t="s">
        <v>41</v>
      </c>
      <c r="O90" s="83"/>
      <c r="P90" s="195">
        <f>O90*H90</f>
        <v>0</v>
      </c>
      <c r="Q90" s="195">
        <v>1</v>
      </c>
      <c r="R90" s="195">
        <f>Q90*H90</f>
        <v>150</v>
      </c>
      <c r="S90" s="195">
        <v>0</v>
      </c>
      <c r="T90" s="196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7" t="s">
        <v>153</v>
      </c>
      <c r="AT90" s="197" t="s">
        <v>2932</v>
      </c>
      <c r="AU90" s="197" t="s">
        <v>70</v>
      </c>
      <c r="AY90" s="16" t="s">
        <v>128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6" t="s">
        <v>14</v>
      </c>
      <c r="BK90" s="198">
        <f>ROUND(I90*H90,2)</f>
        <v>0</v>
      </c>
      <c r="BL90" s="16" t="s">
        <v>127</v>
      </c>
      <c r="BM90" s="197" t="s">
        <v>2947</v>
      </c>
    </row>
    <row r="91" s="2" customFormat="1" ht="16.5" customHeight="1">
      <c r="A91" s="37"/>
      <c r="B91" s="38"/>
      <c r="C91" s="209" t="s">
        <v>145</v>
      </c>
      <c r="D91" s="209" t="s">
        <v>2932</v>
      </c>
      <c r="E91" s="210" t="s">
        <v>2948</v>
      </c>
      <c r="F91" s="211" t="s">
        <v>2949</v>
      </c>
      <c r="G91" s="212" t="s">
        <v>132</v>
      </c>
      <c r="H91" s="213">
        <v>100</v>
      </c>
      <c r="I91" s="214"/>
      <c r="J91" s="215">
        <f>ROUND(I91*H91,2)</f>
        <v>0</v>
      </c>
      <c r="K91" s="216"/>
      <c r="L91" s="217"/>
      <c r="M91" s="218" t="s">
        <v>19</v>
      </c>
      <c r="N91" s="219" t="s">
        <v>41</v>
      </c>
      <c r="O91" s="83"/>
      <c r="P91" s="195">
        <f>O91*H91</f>
        <v>0</v>
      </c>
      <c r="Q91" s="195">
        <v>0.10299999999999999</v>
      </c>
      <c r="R91" s="195">
        <f>Q91*H91</f>
        <v>10.299999999999999</v>
      </c>
      <c r="S91" s="195">
        <v>0</v>
      </c>
      <c r="T91" s="196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7" t="s">
        <v>153</v>
      </c>
      <c r="AT91" s="197" t="s">
        <v>2932</v>
      </c>
      <c r="AU91" s="197" t="s">
        <v>70</v>
      </c>
      <c r="AY91" s="16" t="s">
        <v>128</v>
      </c>
      <c r="BE91" s="198">
        <f>IF(N91="základní",J91,0)</f>
        <v>0</v>
      </c>
      <c r="BF91" s="198">
        <f>IF(N91="snížená",J91,0)</f>
        <v>0</v>
      </c>
      <c r="BG91" s="198">
        <f>IF(N91="zákl. přenesená",J91,0)</f>
        <v>0</v>
      </c>
      <c r="BH91" s="198">
        <f>IF(N91="sníž. přenesená",J91,0)</f>
        <v>0</v>
      </c>
      <c r="BI91" s="198">
        <f>IF(N91="nulová",J91,0)</f>
        <v>0</v>
      </c>
      <c r="BJ91" s="16" t="s">
        <v>14</v>
      </c>
      <c r="BK91" s="198">
        <f>ROUND(I91*H91,2)</f>
        <v>0</v>
      </c>
      <c r="BL91" s="16" t="s">
        <v>127</v>
      </c>
      <c r="BM91" s="197" t="s">
        <v>2950</v>
      </c>
    </row>
    <row r="92" s="2" customFormat="1" ht="16.5" customHeight="1">
      <c r="A92" s="37"/>
      <c r="B92" s="38"/>
      <c r="C92" s="209" t="s">
        <v>149</v>
      </c>
      <c r="D92" s="209" t="s">
        <v>2932</v>
      </c>
      <c r="E92" s="210" t="s">
        <v>2951</v>
      </c>
      <c r="F92" s="211" t="s">
        <v>2952</v>
      </c>
      <c r="G92" s="212" t="s">
        <v>132</v>
      </c>
      <c r="H92" s="213">
        <v>100</v>
      </c>
      <c r="I92" s="214"/>
      <c r="J92" s="215">
        <f>ROUND(I92*H92,2)</f>
        <v>0</v>
      </c>
      <c r="K92" s="216"/>
      <c r="L92" s="217"/>
      <c r="M92" s="218" t="s">
        <v>19</v>
      </c>
      <c r="N92" s="219" t="s">
        <v>41</v>
      </c>
      <c r="O92" s="83"/>
      <c r="P92" s="195">
        <f>O92*H92</f>
        <v>0</v>
      </c>
      <c r="Q92" s="195">
        <v>0.104</v>
      </c>
      <c r="R92" s="195">
        <f>Q92*H92</f>
        <v>10.4</v>
      </c>
      <c r="S92" s="195">
        <v>0</v>
      </c>
      <c r="T92" s="196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7" t="s">
        <v>153</v>
      </c>
      <c r="AT92" s="197" t="s">
        <v>2932</v>
      </c>
      <c r="AU92" s="197" t="s">
        <v>70</v>
      </c>
      <c r="AY92" s="16" t="s">
        <v>128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6" t="s">
        <v>14</v>
      </c>
      <c r="BK92" s="198">
        <f>ROUND(I92*H92,2)</f>
        <v>0</v>
      </c>
      <c r="BL92" s="16" t="s">
        <v>127</v>
      </c>
      <c r="BM92" s="197" t="s">
        <v>2953</v>
      </c>
    </row>
    <row r="93" s="2" customFormat="1" ht="16.5" customHeight="1">
      <c r="A93" s="37"/>
      <c r="B93" s="38"/>
      <c r="C93" s="209" t="s">
        <v>153</v>
      </c>
      <c r="D93" s="209" t="s">
        <v>2932</v>
      </c>
      <c r="E93" s="210" t="s">
        <v>2954</v>
      </c>
      <c r="F93" s="211" t="s">
        <v>2955</v>
      </c>
      <c r="G93" s="212" t="s">
        <v>132</v>
      </c>
      <c r="H93" s="213">
        <v>100</v>
      </c>
      <c r="I93" s="214"/>
      <c r="J93" s="215">
        <f>ROUND(I93*H93,2)</f>
        <v>0</v>
      </c>
      <c r="K93" s="216"/>
      <c r="L93" s="217"/>
      <c r="M93" s="218" t="s">
        <v>19</v>
      </c>
      <c r="N93" s="219" t="s">
        <v>41</v>
      </c>
      <c r="O93" s="83"/>
      <c r="P93" s="195">
        <f>O93*H93</f>
        <v>0</v>
      </c>
      <c r="Q93" s="195">
        <v>0.28306999999999999</v>
      </c>
      <c r="R93" s="195">
        <f>Q93*H93</f>
        <v>28.306999999999999</v>
      </c>
      <c r="S93" s="195">
        <v>0</v>
      </c>
      <c r="T93" s="196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97" t="s">
        <v>153</v>
      </c>
      <c r="AT93" s="197" t="s">
        <v>2932</v>
      </c>
      <c r="AU93" s="197" t="s">
        <v>70</v>
      </c>
      <c r="AY93" s="16" t="s">
        <v>128</v>
      </c>
      <c r="BE93" s="198">
        <f>IF(N93="základní",J93,0)</f>
        <v>0</v>
      </c>
      <c r="BF93" s="198">
        <f>IF(N93="snížená",J93,0)</f>
        <v>0</v>
      </c>
      <c r="BG93" s="198">
        <f>IF(N93="zákl. přenesená",J93,0)</f>
        <v>0</v>
      </c>
      <c r="BH93" s="198">
        <f>IF(N93="sníž. přenesená",J93,0)</f>
        <v>0</v>
      </c>
      <c r="BI93" s="198">
        <f>IF(N93="nulová",J93,0)</f>
        <v>0</v>
      </c>
      <c r="BJ93" s="16" t="s">
        <v>14</v>
      </c>
      <c r="BK93" s="198">
        <f>ROUND(I93*H93,2)</f>
        <v>0</v>
      </c>
      <c r="BL93" s="16" t="s">
        <v>127</v>
      </c>
      <c r="BM93" s="197" t="s">
        <v>2956</v>
      </c>
    </row>
    <row r="94" s="2" customFormat="1" ht="16.5" customHeight="1">
      <c r="A94" s="37"/>
      <c r="B94" s="38"/>
      <c r="C94" s="209" t="s">
        <v>159</v>
      </c>
      <c r="D94" s="209" t="s">
        <v>2932</v>
      </c>
      <c r="E94" s="210" t="s">
        <v>2957</v>
      </c>
      <c r="F94" s="211" t="s">
        <v>2958</v>
      </c>
      <c r="G94" s="212" t="s">
        <v>132</v>
      </c>
      <c r="H94" s="213">
        <v>100</v>
      </c>
      <c r="I94" s="214"/>
      <c r="J94" s="215">
        <f>ROUND(I94*H94,2)</f>
        <v>0</v>
      </c>
      <c r="K94" s="216"/>
      <c r="L94" s="217"/>
      <c r="M94" s="218" t="s">
        <v>19</v>
      </c>
      <c r="N94" s="219" t="s">
        <v>41</v>
      </c>
      <c r="O94" s="83"/>
      <c r="P94" s="195">
        <f>O94*H94</f>
        <v>0</v>
      </c>
      <c r="Q94" s="195">
        <v>0.28306999999999999</v>
      </c>
      <c r="R94" s="195">
        <f>Q94*H94</f>
        <v>28.306999999999999</v>
      </c>
      <c r="S94" s="195">
        <v>0</v>
      </c>
      <c r="T94" s="196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7" t="s">
        <v>153</v>
      </c>
      <c r="AT94" s="197" t="s">
        <v>2932</v>
      </c>
      <c r="AU94" s="197" t="s">
        <v>70</v>
      </c>
      <c r="AY94" s="16" t="s">
        <v>128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6" t="s">
        <v>14</v>
      </c>
      <c r="BK94" s="198">
        <f>ROUND(I94*H94,2)</f>
        <v>0</v>
      </c>
      <c r="BL94" s="16" t="s">
        <v>127</v>
      </c>
      <c r="BM94" s="197" t="s">
        <v>2959</v>
      </c>
    </row>
    <row r="95" s="2" customFormat="1" ht="16.5" customHeight="1">
      <c r="A95" s="37"/>
      <c r="B95" s="38"/>
      <c r="C95" s="209" t="s">
        <v>163</v>
      </c>
      <c r="D95" s="209" t="s">
        <v>2932</v>
      </c>
      <c r="E95" s="210" t="s">
        <v>2960</v>
      </c>
      <c r="F95" s="211" t="s">
        <v>2961</v>
      </c>
      <c r="G95" s="212" t="s">
        <v>170</v>
      </c>
      <c r="H95" s="213">
        <v>40</v>
      </c>
      <c r="I95" s="214"/>
      <c r="J95" s="215">
        <f>ROUND(I95*H95,2)</f>
        <v>0</v>
      </c>
      <c r="K95" s="216"/>
      <c r="L95" s="217"/>
      <c r="M95" s="218" t="s">
        <v>19</v>
      </c>
      <c r="N95" s="219" t="s">
        <v>41</v>
      </c>
      <c r="O95" s="83"/>
      <c r="P95" s="195">
        <f>O95*H95</f>
        <v>0</v>
      </c>
      <c r="Q95" s="195">
        <v>0.95499999999999996</v>
      </c>
      <c r="R95" s="195">
        <f>Q95*H95</f>
        <v>38.199999999999996</v>
      </c>
      <c r="S95" s="195">
        <v>0</v>
      </c>
      <c r="T95" s="196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7" t="s">
        <v>153</v>
      </c>
      <c r="AT95" s="197" t="s">
        <v>2932</v>
      </c>
      <c r="AU95" s="197" t="s">
        <v>70</v>
      </c>
      <c r="AY95" s="16" t="s">
        <v>128</v>
      </c>
      <c r="BE95" s="198">
        <f>IF(N95="základní",J95,0)</f>
        <v>0</v>
      </c>
      <c r="BF95" s="198">
        <f>IF(N95="snížená",J95,0)</f>
        <v>0</v>
      </c>
      <c r="BG95" s="198">
        <f>IF(N95="zákl. přenesená",J95,0)</f>
        <v>0</v>
      </c>
      <c r="BH95" s="198">
        <f>IF(N95="sníž. přenesená",J95,0)</f>
        <v>0</v>
      </c>
      <c r="BI95" s="198">
        <f>IF(N95="nulová",J95,0)</f>
        <v>0</v>
      </c>
      <c r="BJ95" s="16" t="s">
        <v>14</v>
      </c>
      <c r="BK95" s="198">
        <f>ROUND(I95*H95,2)</f>
        <v>0</v>
      </c>
      <c r="BL95" s="16" t="s">
        <v>127</v>
      </c>
      <c r="BM95" s="197" t="s">
        <v>2962</v>
      </c>
    </row>
    <row r="96" s="2" customFormat="1" ht="16.5" customHeight="1">
      <c r="A96" s="37"/>
      <c r="B96" s="38"/>
      <c r="C96" s="209" t="s">
        <v>167</v>
      </c>
      <c r="D96" s="209" t="s">
        <v>2932</v>
      </c>
      <c r="E96" s="210" t="s">
        <v>2963</v>
      </c>
      <c r="F96" s="211" t="s">
        <v>2964</v>
      </c>
      <c r="G96" s="212" t="s">
        <v>132</v>
      </c>
      <c r="H96" s="213">
        <v>6</v>
      </c>
      <c r="I96" s="214"/>
      <c r="J96" s="215">
        <f>ROUND(I96*H96,2)</f>
        <v>0</v>
      </c>
      <c r="K96" s="216"/>
      <c r="L96" s="217"/>
      <c r="M96" s="218" t="s">
        <v>19</v>
      </c>
      <c r="N96" s="219" t="s">
        <v>41</v>
      </c>
      <c r="O96" s="83"/>
      <c r="P96" s="195">
        <f>O96*H96</f>
        <v>0</v>
      </c>
      <c r="Q96" s="195">
        <v>0.087150000000000005</v>
      </c>
      <c r="R96" s="195">
        <f>Q96*H96</f>
        <v>0.52290000000000003</v>
      </c>
      <c r="S96" s="195">
        <v>0</v>
      </c>
      <c r="T96" s="196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97" t="s">
        <v>153</v>
      </c>
      <c r="AT96" s="197" t="s">
        <v>2932</v>
      </c>
      <c r="AU96" s="197" t="s">
        <v>70</v>
      </c>
      <c r="AY96" s="16" t="s">
        <v>128</v>
      </c>
      <c r="BE96" s="198">
        <f>IF(N96="základní",J96,0)</f>
        <v>0</v>
      </c>
      <c r="BF96" s="198">
        <f>IF(N96="snížená",J96,0)</f>
        <v>0</v>
      </c>
      <c r="BG96" s="198">
        <f>IF(N96="zákl. přenesená",J96,0)</f>
        <v>0</v>
      </c>
      <c r="BH96" s="198">
        <f>IF(N96="sníž. přenesená",J96,0)</f>
        <v>0</v>
      </c>
      <c r="BI96" s="198">
        <f>IF(N96="nulová",J96,0)</f>
        <v>0</v>
      </c>
      <c r="BJ96" s="16" t="s">
        <v>14</v>
      </c>
      <c r="BK96" s="198">
        <f>ROUND(I96*H96,2)</f>
        <v>0</v>
      </c>
      <c r="BL96" s="16" t="s">
        <v>127</v>
      </c>
      <c r="BM96" s="197" t="s">
        <v>2965</v>
      </c>
    </row>
    <row r="97" s="2" customFormat="1" ht="16.5" customHeight="1">
      <c r="A97" s="37"/>
      <c r="B97" s="38"/>
      <c r="C97" s="209" t="s">
        <v>172</v>
      </c>
      <c r="D97" s="209" t="s">
        <v>2932</v>
      </c>
      <c r="E97" s="210" t="s">
        <v>2966</v>
      </c>
      <c r="F97" s="211" t="s">
        <v>2967</v>
      </c>
      <c r="G97" s="212" t="s">
        <v>132</v>
      </c>
      <c r="H97" s="213">
        <v>6</v>
      </c>
      <c r="I97" s="214"/>
      <c r="J97" s="215">
        <f>ROUND(I97*H97,2)</f>
        <v>0</v>
      </c>
      <c r="K97" s="216"/>
      <c r="L97" s="217"/>
      <c r="M97" s="218" t="s">
        <v>19</v>
      </c>
      <c r="N97" s="219" t="s">
        <v>41</v>
      </c>
      <c r="O97" s="83"/>
      <c r="P97" s="195">
        <f>O97*H97</f>
        <v>0</v>
      </c>
      <c r="Q97" s="195">
        <v>0.091120000000000007</v>
      </c>
      <c r="R97" s="195">
        <f>Q97*H97</f>
        <v>0.54672000000000009</v>
      </c>
      <c r="S97" s="195">
        <v>0</v>
      </c>
      <c r="T97" s="196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7" t="s">
        <v>153</v>
      </c>
      <c r="AT97" s="197" t="s">
        <v>2932</v>
      </c>
      <c r="AU97" s="197" t="s">
        <v>70</v>
      </c>
      <c r="AY97" s="16" t="s">
        <v>128</v>
      </c>
      <c r="BE97" s="198">
        <f>IF(N97="základní",J97,0)</f>
        <v>0</v>
      </c>
      <c r="BF97" s="198">
        <f>IF(N97="snížená",J97,0)</f>
        <v>0</v>
      </c>
      <c r="BG97" s="198">
        <f>IF(N97="zákl. přenesená",J97,0)</f>
        <v>0</v>
      </c>
      <c r="BH97" s="198">
        <f>IF(N97="sníž. přenesená",J97,0)</f>
        <v>0</v>
      </c>
      <c r="BI97" s="198">
        <f>IF(N97="nulová",J97,0)</f>
        <v>0</v>
      </c>
      <c r="BJ97" s="16" t="s">
        <v>14</v>
      </c>
      <c r="BK97" s="198">
        <f>ROUND(I97*H97,2)</f>
        <v>0</v>
      </c>
      <c r="BL97" s="16" t="s">
        <v>127</v>
      </c>
      <c r="BM97" s="197" t="s">
        <v>2968</v>
      </c>
    </row>
    <row r="98" s="2" customFormat="1" ht="16.5" customHeight="1">
      <c r="A98" s="37"/>
      <c r="B98" s="38"/>
      <c r="C98" s="209" t="s">
        <v>176</v>
      </c>
      <c r="D98" s="209" t="s">
        <v>2932</v>
      </c>
      <c r="E98" s="210" t="s">
        <v>2969</v>
      </c>
      <c r="F98" s="211" t="s">
        <v>2970</v>
      </c>
      <c r="G98" s="212" t="s">
        <v>132</v>
      </c>
      <c r="H98" s="213">
        <v>6</v>
      </c>
      <c r="I98" s="214"/>
      <c r="J98" s="215">
        <f>ROUND(I98*H98,2)</f>
        <v>0</v>
      </c>
      <c r="K98" s="216"/>
      <c r="L98" s="217"/>
      <c r="M98" s="218" t="s">
        <v>19</v>
      </c>
      <c r="N98" s="219" t="s">
        <v>41</v>
      </c>
      <c r="O98" s="83"/>
      <c r="P98" s="195">
        <f>O98*H98</f>
        <v>0</v>
      </c>
      <c r="Q98" s="195">
        <v>0.095079999999999998</v>
      </c>
      <c r="R98" s="195">
        <f>Q98*H98</f>
        <v>0.57047999999999999</v>
      </c>
      <c r="S98" s="195">
        <v>0</v>
      </c>
      <c r="T98" s="196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7" t="s">
        <v>153</v>
      </c>
      <c r="AT98" s="197" t="s">
        <v>2932</v>
      </c>
      <c r="AU98" s="197" t="s">
        <v>70</v>
      </c>
      <c r="AY98" s="16" t="s">
        <v>128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6" t="s">
        <v>14</v>
      </c>
      <c r="BK98" s="198">
        <f>ROUND(I98*H98,2)</f>
        <v>0</v>
      </c>
      <c r="BL98" s="16" t="s">
        <v>127</v>
      </c>
      <c r="BM98" s="197" t="s">
        <v>2971</v>
      </c>
    </row>
    <row r="99" s="2" customFormat="1" ht="16.5" customHeight="1">
      <c r="A99" s="37"/>
      <c r="B99" s="38"/>
      <c r="C99" s="209" t="s">
        <v>180</v>
      </c>
      <c r="D99" s="209" t="s">
        <v>2932</v>
      </c>
      <c r="E99" s="210" t="s">
        <v>2972</v>
      </c>
      <c r="F99" s="211" t="s">
        <v>2973</v>
      </c>
      <c r="G99" s="212" t="s">
        <v>132</v>
      </c>
      <c r="H99" s="213">
        <v>6</v>
      </c>
      <c r="I99" s="214"/>
      <c r="J99" s="215">
        <f>ROUND(I99*H99,2)</f>
        <v>0</v>
      </c>
      <c r="K99" s="216"/>
      <c r="L99" s="217"/>
      <c r="M99" s="218" t="s">
        <v>19</v>
      </c>
      <c r="N99" s="219" t="s">
        <v>41</v>
      </c>
      <c r="O99" s="83"/>
      <c r="P99" s="195">
        <f>O99*H99</f>
        <v>0</v>
      </c>
      <c r="Q99" s="195">
        <v>0.099040000000000003</v>
      </c>
      <c r="R99" s="195">
        <f>Q99*H99</f>
        <v>0.59423999999999999</v>
      </c>
      <c r="S99" s="195">
        <v>0</v>
      </c>
      <c r="T99" s="196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97" t="s">
        <v>153</v>
      </c>
      <c r="AT99" s="197" t="s">
        <v>2932</v>
      </c>
      <c r="AU99" s="197" t="s">
        <v>70</v>
      </c>
      <c r="AY99" s="16" t="s">
        <v>128</v>
      </c>
      <c r="BE99" s="198">
        <f>IF(N99="základní",J99,0)</f>
        <v>0</v>
      </c>
      <c r="BF99" s="198">
        <f>IF(N99="snížená",J99,0)</f>
        <v>0</v>
      </c>
      <c r="BG99" s="198">
        <f>IF(N99="zákl. přenesená",J99,0)</f>
        <v>0</v>
      </c>
      <c r="BH99" s="198">
        <f>IF(N99="sníž. přenesená",J99,0)</f>
        <v>0</v>
      </c>
      <c r="BI99" s="198">
        <f>IF(N99="nulová",J99,0)</f>
        <v>0</v>
      </c>
      <c r="BJ99" s="16" t="s">
        <v>14</v>
      </c>
      <c r="BK99" s="198">
        <f>ROUND(I99*H99,2)</f>
        <v>0</v>
      </c>
      <c r="BL99" s="16" t="s">
        <v>127</v>
      </c>
      <c r="BM99" s="197" t="s">
        <v>2974</v>
      </c>
    </row>
    <row r="100" s="2" customFormat="1" ht="16.5" customHeight="1">
      <c r="A100" s="37"/>
      <c r="B100" s="38"/>
      <c r="C100" s="209" t="s">
        <v>8</v>
      </c>
      <c r="D100" s="209" t="s">
        <v>2932</v>
      </c>
      <c r="E100" s="210" t="s">
        <v>2975</v>
      </c>
      <c r="F100" s="211" t="s">
        <v>2976</v>
      </c>
      <c r="G100" s="212" t="s">
        <v>132</v>
      </c>
      <c r="H100" s="213">
        <v>20</v>
      </c>
      <c r="I100" s="214"/>
      <c r="J100" s="215">
        <f>ROUND(I100*H100,2)</f>
        <v>0</v>
      </c>
      <c r="K100" s="216"/>
      <c r="L100" s="217"/>
      <c r="M100" s="218" t="s">
        <v>19</v>
      </c>
      <c r="N100" s="219" t="s">
        <v>41</v>
      </c>
      <c r="O100" s="83"/>
      <c r="P100" s="195">
        <f>O100*H100</f>
        <v>0</v>
      </c>
      <c r="Q100" s="195">
        <v>0.10299999999999999</v>
      </c>
      <c r="R100" s="195">
        <f>Q100*H100</f>
        <v>2.0600000000000001</v>
      </c>
      <c r="S100" s="195">
        <v>0</v>
      </c>
      <c r="T100" s="196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7" t="s">
        <v>153</v>
      </c>
      <c r="AT100" s="197" t="s">
        <v>2932</v>
      </c>
      <c r="AU100" s="197" t="s">
        <v>70</v>
      </c>
      <c r="AY100" s="16" t="s">
        <v>128</v>
      </c>
      <c r="BE100" s="198">
        <f>IF(N100="základní",J100,0)</f>
        <v>0</v>
      </c>
      <c r="BF100" s="198">
        <f>IF(N100="snížená",J100,0)</f>
        <v>0</v>
      </c>
      <c r="BG100" s="198">
        <f>IF(N100="zákl. přenesená",J100,0)</f>
        <v>0</v>
      </c>
      <c r="BH100" s="198">
        <f>IF(N100="sníž. přenesená",J100,0)</f>
        <v>0</v>
      </c>
      <c r="BI100" s="198">
        <f>IF(N100="nulová",J100,0)</f>
        <v>0</v>
      </c>
      <c r="BJ100" s="16" t="s">
        <v>14</v>
      </c>
      <c r="BK100" s="198">
        <f>ROUND(I100*H100,2)</f>
        <v>0</v>
      </c>
      <c r="BL100" s="16" t="s">
        <v>127</v>
      </c>
      <c r="BM100" s="197" t="s">
        <v>2977</v>
      </c>
    </row>
    <row r="101" s="2" customFormat="1" ht="16.5" customHeight="1">
      <c r="A101" s="37"/>
      <c r="B101" s="38"/>
      <c r="C101" s="209" t="s">
        <v>188</v>
      </c>
      <c r="D101" s="209" t="s">
        <v>2932</v>
      </c>
      <c r="E101" s="210" t="s">
        <v>2978</v>
      </c>
      <c r="F101" s="211" t="s">
        <v>2979</v>
      </c>
      <c r="G101" s="212" t="s">
        <v>132</v>
      </c>
      <c r="H101" s="213">
        <v>20</v>
      </c>
      <c r="I101" s="214"/>
      <c r="J101" s="215">
        <f>ROUND(I101*H101,2)</f>
        <v>0</v>
      </c>
      <c r="K101" s="216"/>
      <c r="L101" s="217"/>
      <c r="M101" s="218" t="s">
        <v>19</v>
      </c>
      <c r="N101" s="219" t="s">
        <v>41</v>
      </c>
      <c r="O101" s="83"/>
      <c r="P101" s="195">
        <f>O101*H101</f>
        <v>0</v>
      </c>
      <c r="Q101" s="195">
        <v>0.10696</v>
      </c>
      <c r="R101" s="195">
        <f>Q101*H101</f>
        <v>2.1391999999999998</v>
      </c>
      <c r="S101" s="195">
        <v>0</v>
      </c>
      <c r="T101" s="196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7" t="s">
        <v>153</v>
      </c>
      <c r="AT101" s="197" t="s">
        <v>2932</v>
      </c>
      <c r="AU101" s="197" t="s">
        <v>70</v>
      </c>
      <c r="AY101" s="16" t="s">
        <v>128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16" t="s">
        <v>14</v>
      </c>
      <c r="BK101" s="198">
        <f>ROUND(I101*H101,2)</f>
        <v>0</v>
      </c>
      <c r="BL101" s="16" t="s">
        <v>127</v>
      </c>
      <c r="BM101" s="197" t="s">
        <v>2980</v>
      </c>
    </row>
    <row r="102" s="2" customFormat="1" ht="16.5" customHeight="1">
      <c r="A102" s="37"/>
      <c r="B102" s="38"/>
      <c r="C102" s="209" t="s">
        <v>193</v>
      </c>
      <c r="D102" s="209" t="s">
        <v>2932</v>
      </c>
      <c r="E102" s="210" t="s">
        <v>2981</v>
      </c>
      <c r="F102" s="211" t="s">
        <v>2982</v>
      </c>
      <c r="G102" s="212" t="s">
        <v>132</v>
      </c>
      <c r="H102" s="213">
        <v>20</v>
      </c>
      <c r="I102" s="214"/>
      <c r="J102" s="215">
        <f>ROUND(I102*H102,2)</f>
        <v>0</v>
      </c>
      <c r="K102" s="216"/>
      <c r="L102" s="217"/>
      <c r="M102" s="218" t="s">
        <v>19</v>
      </c>
      <c r="N102" s="219" t="s">
        <v>41</v>
      </c>
      <c r="O102" s="83"/>
      <c r="P102" s="195">
        <f>O102*H102</f>
        <v>0</v>
      </c>
      <c r="Q102" s="195">
        <v>0.11092000000000001</v>
      </c>
      <c r="R102" s="195">
        <f>Q102*H102</f>
        <v>2.2183999999999999</v>
      </c>
      <c r="S102" s="195">
        <v>0</v>
      </c>
      <c r="T102" s="19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97" t="s">
        <v>153</v>
      </c>
      <c r="AT102" s="197" t="s">
        <v>2932</v>
      </c>
      <c r="AU102" s="197" t="s">
        <v>70</v>
      </c>
      <c r="AY102" s="16" t="s">
        <v>128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6" t="s">
        <v>14</v>
      </c>
      <c r="BK102" s="198">
        <f>ROUND(I102*H102,2)</f>
        <v>0</v>
      </c>
      <c r="BL102" s="16" t="s">
        <v>127</v>
      </c>
      <c r="BM102" s="197" t="s">
        <v>2983</v>
      </c>
    </row>
    <row r="103" s="2" customFormat="1" ht="16.5" customHeight="1">
      <c r="A103" s="37"/>
      <c r="B103" s="38"/>
      <c r="C103" s="209" t="s">
        <v>197</v>
      </c>
      <c r="D103" s="209" t="s">
        <v>2932</v>
      </c>
      <c r="E103" s="210" t="s">
        <v>2984</v>
      </c>
      <c r="F103" s="211" t="s">
        <v>2985</v>
      </c>
      <c r="G103" s="212" t="s">
        <v>132</v>
      </c>
      <c r="H103" s="213">
        <v>20</v>
      </c>
      <c r="I103" s="214"/>
      <c r="J103" s="215">
        <f>ROUND(I103*H103,2)</f>
        <v>0</v>
      </c>
      <c r="K103" s="216"/>
      <c r="L103" s="217"/>
      <c r="M103" s="218" t="s">
        <v>19</v>
      </c>
      <c r="N103" s="219" t="s">
        <v>41</v>
      </c>
      <c r="O103" s="83"/>
      <c r="P103" s="195">
        <f>O103*H103</f>
        <v>0</v>
      </c>
      <c r="Q103" s="195">
        <v>0.11488</v>
      </c>
      <c r="R103" s="195">
        <f>Q103*H103</f>
        <v>2.2976000000000001</v>
      </c>
      <c r="S103" s="195">
        <v>0</v>
      </c>
      <c r="T103" s="196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7" t="s">
        <v>153</v>
      </c>
      <c r="AT103" s="197" t="s">
        <v>2932</v>
      </c>
      <c r="AU103" s="197" t="s">
        <v>70</v>
      </c>
      <c r="AY103" s="16" t="s">
        <v>128</v>
      </c>
      <c r="BE103" s="198">
        <f>IF(N103="základní",J103,0)</f>
        <v>0</v>
      </c>
      <c r="BF103" s="198">
        <f>IF(N103="snížená",J103,0)</f>
        <v>0</v>
      </c>
      <c r="BG103" s="198">
        <f>IF(N103="zákl. přenesená",J103,0)</f>
        <v>0</v>
      </c>
      <c r="BH103" s="198">
        <f>IF(N103="sníž. přenesená",J103,0)</f>
        <v>0</v>
      </c>
      <c r="BI103" s="198">
        <f>IF(N103="nulová",J103,0)</f>
        <v>0</v>
      </c>
      <c r="BJ103" s="16" t="s">
        <v>14</v>
      </c>
      <c r="BK103" s="198">
        <f>ROUND(I103*H103,2)</f>
        <v>0</v>
      </c>
      <c r="BL103" s="16" t="s">
        <v>127</v>
      </c>
      <c r="BM103" s="197" t="s">
        <v>2986</v>
      </c>
    </row>
    <row r="104" s="2" customFormat="1" ht="16.5" customHeight="1">
      <c r="A104" s="37"/>
      <c r="B104" s="38"/>
      <c r="C104" s="209" t="s">
        <v>201</v>
      </c>
      <c r="D104" s="209" t="s">
        <v>2932</v>
      </c>
      <c r="E104" s="210" t="s">
        <v>2987</v>
      </c>
      <c r="F104" s="211" t="s">
        <v>2988</v>
      </c>
      <c r="G104" s="212" t="s">
        <v>132</v>
      </c>
      <c r="H104" s="213">
        <v>20</v>
      </c>
      <c r="I104" s="214"/>
      <c r="J104" s="215">
        <f>ROUND(I104*H104,2)</f>
        <v>0</v>
      </c>
      <c r="K104" s="216"/>
      <c r="L104" s="217"/>
      <c r="M104" s="218" t="s">
        <v>19</v>
      </c>
      <c r="N104" s="219" t="s">
        <v>41</v>
      </c>
      <c r="O104" s="83"/>
      <c r="P104" s="195">
        <f>O104*H104</f>
        <v>0</v>
      </c>
      <c r="Q104" s="195">
        <v>0.11885</v>
      </c>
      <c r="R104" s="195">
        <f>Q104*H104</f>
        <v>2.3769999999999998</v>
      </c>
      <c r="S104" s="195">
        <v>0</v>
      </c>
      <c r="T104" s="19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7" t="s">
        <v>153</v>
      </c>
      <c r="AT104" s="197" t="s">
        <v>2932</v>
      </c>
      <c r="AU104" s="197" t="s">
        <v>70</v>
      </c>
      <c r="AY104" s="16" t="s">
        <v>128</v>
      </c>
      <c r="BE104" s="198">
        <f>IF(N104="základní",J104,0)</f>
        <v>0</v>
      </c>
      <c r="BF104" s="198">
        <f>IF(N104="snížená",J104,0)</f>
        <v>0</v>
      </c>
      <c r="BG104" s="198">
        <f>IF(N104="zákl. přenesená",J104,0)</f>
        <v>0</v>
      </c>
      <c r="BH104" s="198">
        <f>IF(N104="sníž. přenesená",J104,0)</f>
        <v>0</v>
      </c>
      <c r="BI104" s="198">
        <f>IF(N104="nulová",J104,0)</f>
        <v>0</v>
      </c>
      <c r="BJ104" s="16" t="s">
        <v>14</v>
      </c>
      <c r="BK104" s="198">
        <f>ROUND(I104*H104,2)</f>
        <v>0</v>
      </c>
      <c r="BL104" s="16" t="s">
        <v>127</v>
      </c>
      <c r="BM104" s="197" t="s">
        <v>2989</v>
      </c>
    </row>
    <row r="105" s="2" customFormat="1" ht="16.5" customHeight="1">
      <c r="A105" s="37"/>
      <c r="B105" s="38"/>
      <c r="C105" s="209" t="s">
        <v>205</v>
      </c>
      <c r="D105" s="209" t="s">
        <v>2932</v>
      </c>
      <c r="E105" s="210" t="s">
        <v>2990</v>
      </c>
      <c r="F105" s="211" t="s">
        <v>2991</v>
      </c>
      <c r="G105" s="212" t="s">
        <v>132</v>
      </c>
      <c r="H105" s="213">
        <v>1</v>
      </c>
      <c r="I105" s="214"/>
      <c r="J105" s="215">
        <f>ROUND(I105*H105,2)</f>
        <v>0</v>
      </c>
      <c r="K105" s="216"/>
      <c r="L105" s="217"/>
      <c r="M105" s="218" t="s">
        <v>19</v>
      </c>
      <c r="N105" s="219" t="s">
        <v>41</v>
      </c>
      <c r="O105" s="83"/>
      <c r="P105" s="195">
        <f>O105*H105</f>
        <v>0</v>
      </c>
      <c r="Q105" s="195">
        <v>0.12281</v>
      </c>
      <c r="R105" s="195">
        <f>Q105*H105</f>
        <v>0.12281</v>
      </c>
      <c r="S105" s="195">
        <v>0</v>
      </c>
      <c r="T105" s="196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7" t="s">
        <v>153</v>
      </c>
      <c r="AT105" s="197" t="s">
        <v>2932</v>
      </c>
      <c r="AU105" s="197" t="s">
        <v>70</v>
      </c>
      <c r="AY105" s="16" t="s">
        <v>128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6" t="s">
        <v>14</v>
      </c>
      <c r="BK105" s="198">
        <f>ROUND(I105*H105,2)</f>
        <v>0</v>
      </c>
      <c r="BL105" s="16" t="s">
        <v>127</v>
      </c>
      <c r="BM105" s="197" t="s">
        <v>2992</v>
      </c>
    </row>
    <row r="106" s="2" customFormat="1" ht="16.5" customHeight="1">
      <c r="A106" s="37"/>
      <c r="B106" s="38"/>
      <c r="C106" s="209" t="s">
        <v>7</v>
      </c>
      <c r="D106" s="209" t="s">
        <v>2932</v>
      </c>
      <c r="E106" s="210" t="s">
        <v>2993</v>
      </c>
      <c r="F106" s="211" t="s">
        <v>2994</v>
      </c>
      <c r="G106" s="212" t="s">
        <v>132</v>
      </c>
      <c r="H106" s="213">
        <v>20</v>
      </c>
      <c r="I106" s="214"/>
      <c r="J106" s="215">
        <f>ROUND(I106*H106,2)</f>
        <v>0</v>
      </c>
      <c r="K106" s="216"/>
      <c r="L106" s="217"/>
      <c r="M106" s="218" t="s">
        <v>19</v>
      </c>
      <c r="N106" s="219" t="s">
        <v>41</v>
      </c>
      <c r="O106" s="83"/>
      <c r="P106" s="195">
        <f>O106*H106</f>
        <v>0</v>
      </c>
      <c r="Q106" s="195">
        <v>0.12676999999999999</v>
      </c>
      <c r="R106" s="195">
        <f>Q106*H106</f>
        <v>2.5354000000000001</v>
      </c>
      <c r="S106" s="195">
        <v>0</v>
      </c>
      <c r="T106" s="196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7" t="s">
        <v>153</v>
      </c>
      <c r="AT106" s="197" t="s">
        <v>2932</v>
      </c>
      <c r="AU106" s="197" t="s">
        <v>70</v>
      </c>
      <c r="AY106" s="16" t="s">
        <v>128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16" t="s">
        <v>14</v>
      </c>
      <c r="BK106" s="198">
        <f>ROUND(I106*H106,2)</f>
        <v>0</v>
      </c>
      <c r="BL106" s="16" t="s">
        <v>127</v>
      </c>
      <c r="BM106" s="197" t="s">
        <v>2995</v>
      </c>
    </row>
    <row r="107" s="2" customFormat="1" ht="16.5" customHeight="1">
      <c r="A107" s="37"/>
      <c r="B107" s="38"/>
      <c r="C107" s="209" t="s">
        <v>212</v>
      </c>
      <c r="D107" s="209" t="s">
        <v>2932</v>
      </c>
      <c r="E107" s="210" t="s">
        <v>2996</v>
      </c>
      <c r="F107" s="211" t="s">
        <v>2997</v>
      </c>
      <c r="G107" s="212" t="s">
        <v>132</v>
      </c>
      <c r="H107" s="213">
        <v>20</v>
      </c>
      <c r="I107" s="214"/>
      <c r="J107" s="215">
        <f>ROUND(I107*H107,2)</f>
        <v>0</v>
      </c>
      <c r="K107" s="216"/>
      <c r="L107" s="217"/>
      <c r="M107" s="218" t="s">
        <v>19</v>
      </c>
      <c r="N107" s="219" t="s">
        <v>41</v>
      </c>
      <c r="O107" s="83"/>
      <c r="P107" s="195">
        <f>O107*H107</f>
        <v>0</v>
      </c>
      <c r="Q107" s="195">
        <v>0.13073000000000001</v>
      </c>
      <c r="R107" s="195">
        <f>Q107*H107</f>
        <v>2.6146000000000003</v>
      </c>
      <c r="S107" s="195">
        <v>0</v>
      </c>
      <c r="T107" s="196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7" t="s">
        <v>153</v>
      </c>
      <c r="AT107" s="197" t="s">
        <v>2932</v>
      </c>
      <c r="AU107" s="197" t="s">
        <v>70</v>
      </c>
      <c r="AY107" s="16" t="s">
        <v>128</v>
      </c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16" t="s">
        <v>14</v>
      </c>
      <c r="BK107" s="198">
        <f>ROUND(I107*H107,2)</f>
        <v>0</v>
      </c>
      <c r="BL107" s="16" t="s">
        <v>127</v>
      </c>
      <c r="BM107" s="197" t="s">
        <v>2998</v>
      </c>
    </row>
    <row r="108" s="2" customFormat="1" ht="16.5" customHeight="1">
      <c r="A108" s="37"/>
      <c r="B108" s="38"/>
      <c r="C108" s="209" t="s">
        <v>216</v>
      </c>
      <c r="D108" s="209" t="s">
        <v>2932</v>
      </c>
      <c r="E108" s="210" t="s">
        <v>2999</v>
      </c>
      <c r="F108" s="211" t="s">
        <v>3000</v>
      </c>
      <c r="G108" s="212" t="s">
        <v>132</v>
      </c>
      <c r="H108" s="213">
        <v>20</v>
      </c>
      <c r="I108" s="214"/>
      <c r="J108" s="215">
        <f>ROUND(I108*H108,2)</f>
        <v>0</v>
      </c>
      <c r="K108" s="216"/>
      <c r="L108" s="217"/>
      <c r="M108" s="218" t="s">
        <v>19</v>
      </c>
      <c r="N108" s="219" t="s">
        <v>41</v>
      </c>
      <c r="O108" s="83"/>
      <c r="P108" s="195">
        <f>O108*H108</f>
        <v>0</v>
      </c>
      <c r="Q108" s="195">
        <v>0.13469</v>
      </c>
      <c r="R108" s="195">
        <f>Q108*H108</f>
        <v>2.6938</v>
      </c>
      <c r="S108" s="195">
        <v>0</v>
      </c>
      <c r="T108" s="19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7" t="s">
        <v>153</v>
      </c>
      <c r="AT108" s="197" t="s">
        <v>2932</v>
      </c>
      <c r="AU108" s="197" t="s">
        <v>70</v>
      </c>
      <c r="AY108" s="16" t="s">
        <v>128</v>
      </c>
      <c r="BE108" s="198">
        <f>IF(N108="základní",J108,0)</f>
        <v>0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16" t="s">
        <v>14</v>
      </c>
      <c r="BK108" s="198">
        <f>ROUND(I108*H108,2)</f>
        <v>0</v>
      </c>
      <c r="BL108" s="16" t="s">
        <v>127</v>
      </c>
      <c r="BM108" s="197" t="s">
        <v>3001</v>
      </c>
    </row>
    <row r="109" s="2" customFormat="1" ht="16.5" customHeight="1">
      <c r="A109" s="37"/>
      <c r="B109" s="38"/>
      <c r="C109" s="209" t="s">
        <v>221</v>
      </c>
      <c r="D109" s="209" t="s">
        <v>2932</v>
      </c>
      <c r="E109" s="210" t="s">
        <v>3002</v>
      </c>
      <c r="F109" s="211" t="s">
        <v>3003</v>
      </c>
      <c r="G109" s="212" t="s">
        <v>132</v>
      </c>
      <c r="H109" s="213">
        <v>20</v>
      </c>
      <c r="I109" s="214"/>
      <c r="J109" s="215">
        <f>ROUND(I109*H109,2)</f>
        <v>0</v>
      </c>
      <c r="K109" s="216"/>
      <c r="L109" s="217"/>
      <c r="M109" s="218" t="s">
        <v>19</v>
      </c>
      <c r="N109" s="219" t="s">
        <v>41</v>
      </c>
      <c r="O109" s="83"/>
      <c r="P109" s="195">
        <f>O109*H109</f>
        <v>0</v>
      </c>
      <c r="Q109" s="195">
        <v>0.13865</v>
      </c>
      <c r="R109" s="195">
        <f>Q109*H109</f>
        <v>2.7729999999999997</v>
      </c>
      <c r="S109" s="195">
        <v>0</v>
      </c>
      <c r="T109" s="196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7" t="s">
        <v>153</v>
      </c>
      <c r="AT109" s="197" t="s">
        <v>2932</v>
      </c>
      <c r="AU109" s="197" t="s">
        <v>70</v>
      </c>
      <c r="AY109" s="16" t="s">
        <v>128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16" t="s">
        <v>14</v>
      </c>
      <c r="BK109" s="198">
        <f>ROUND(I109*H109,2)</f>
        <v>0</v>
      </c>
      <c r="BL109" s="16" t="s">
        <v>127</v>
      </c>
      <c r="BM109" s="197" t="s">
        <v>3004</v>
      </c>
    </row>
    <row r="110" s="2" customFormat="1" ht="16.5" customHeight="1">
      <c r="A110" s="37"/>
      <c r="B110" s="38"/>
      <c r="C110" s="209" t="s">
        <v>225</v>
      </c>
      <c r="D110" s="209" t="s">
        <v>2932</v>
      </c>
      <c r="E110" s="210" t="s">
        <v>3005</v>
      </c>
      <c r="F110" s="211" t="s">
        <v>3006</v>
      </c>
      <c r="G110" s="212" t="s">
        <v>132</v>
      </c>
      <c r="H110" s="213">
        <v>20</v>
      </c>
      <c r="I110" s="214"/>
      <c r="J110" s="215">
        <f>ROUND(I110*H110,2)</f>
        <v>0</v>
      </c>
      <c r="K110" s="216"/>
      <c r="L110" s="217"/>
      <c r="M110" s="218" t="s">
        <v>19</v>
      </c>
      <c r="N110" s="219" t="s">
        <v>41</v>
      </c>
      <c r="O110" s="83"/>
      <c r="P110" s="195">
        <f>O110*H110</f>
        <v>0</v>
      </c>
      <c r="Q110" s="195">
        <v>0.14262</v>
      </c>
      <c r="R110" s="195">
        <f>Q110*H110</f>
        <v>2.8523999999999998</v>
      </c>
      <c r="S110" s="195">
        <v>0</v>
      </c>
      <c r="T110" s="19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7" t="s">
        <v>153</v>
      </c>
      <c r="AT110" s="197" t="s">
        <v>2932</v>
      </c>
      <c r="AU110" s="197" t="s">
        <v>70</v>
      </c>
      <c r="AY110" s="16" t="s">
        <v>128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16" t="s">
        <v>14</v>
      </c>
      <c r="BK110" s="198">
        <f>ROUND(I110*H110,2)</f>
        <v>0</v>
      </c>
      <c r="BL110" s="16" t="s">
        <v>127</v>
      </c>
      <c r="BM110" s="197" t="s">
        <v>3007</v>
      </c>
    </row>
    <row r="111" s="2" customFormat="1" ht="16.5" customHeight="1">
      <c r="A111" s="37"/>
      <c r="B111" s="38"/>
      <c r="C111" s="209" t="s">
        <v>230</v>
      </c>
      <c r="D111" s="209" t="s">
        <v>2932</v>
      </c>
      <c r="E111" s="210" t="s">
        <v>3008</v>
      </c>
      <c r="F111" s="211" t="s">
        <v>3009</v>
      </c>
      <c r="G111" s="212" t="s">
        <v>132</v>
      </c>
      <c r="H111" s="213">
        <v>20</v>
      </c>
      <c r="I111" s="214"/>
      <c r="J111" s="215">
        <f>ROUND(I111*H111,2)</f>
        <v>0</v>
      </c>
      <c r="K111" s="216"/>
      <c r="L111" s="217"/>
      <c r="M111" s="218" t="s">
        <v>19</v>
      </c>
      <c r="N111" s="219" t="s">
        <v>41</v>
      </c>
      <c r="O111" s="83"/>
      <c r="P111" s="195">
        <f>O111*H111</f>
        <v>0</v>
      </c>
      <c r="Q111" s="195">
        <v>0.14657999999999999</v>
      </c>
      <c r="R111" s="195">
        <f>Q111*H111</f>
        <v>2.9315999999999995</v>
      </c>
      <c r="S111" s="195">
        <v>0</v>
      </c>
      <c r="T111" s="196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7" t="s">
        <v>153</v>
      </c>
      <c r="AT111" s="197" t="s">
        <v>2932</v>
      </c>
      <c r="AU111" s="197" t="s">
        <v>70</v>
      </c>
      <c r="AY111" s="16" t="s">
        <v>128</v>
      </c>
      <c r="BE111" s="198">
        <f>IF(N111="základní",J111,0)</f>
        <v>0</v>
      </c>
      <c r="BF111" s="198">
        <f>IF(N111="snížená",J111,0)</f>
        <v>0</v>
      </c>
      <c r="BG111" s="198">
        <f>IF(N111="zákl. přenesená",J111,0)</f>
        <v>0</v>
      </c>
      <c r="BH111" s="198">
        <f>IF(N111="sníž. přenesená",J111,0)</f>
        <v>0</v>
      </c>
      <c r="BI111" s="198">
        <f>IF(N111="nulová",J111,0)</f>
        <v>0</v>
      </c>
      <c r="BJ111" s="16" t="s">
        <v>14</v>
      </c>
      <c r="BK111" s="198">
        <f>ROUND(I111*H111,2)</f>
        <v>0</v>
      </c>
      <c r="BL111" s="16" t="s">
        <v>127</v>
      </c>
      <c r="BM111" s="197" t="s">
        <v>3010</v>
      </c>
    </row>
    <row r="112" s="2" customFormat="1" ht="16.5" customHeight="1">
      <c r="A112" s="37"/>
      <c r="B112" s="38"/>
      <c r="C112" s="209" t="s">
        <v>235</v>
      </c>
      <c r="D112" s="209" t="s">
        <v>2932</v>
      </c>
      <c r="E112" s="210" t="s">
        <v>3011</v>
      </c>
      <c r="F112" s="211" t="s">
        <v>3012</v>
      </c>
      <c r="G112" s="212" t="s">
        <v>132</v>
      </c>
      <c r="H112" s="213">
        <v>20</v>
      </c>
      <c r="I112" s="214"/>
      <c r="J112" s="215">
        <f>ROUND(I112*H112,2)</f>
        <v>0</v>
      </c>
      <c r="K112" s="216"/>
      <c r="L112" s="217"/>
      <c r="M112" s="218" t="s">
        <v>19</v>
      </c>
      <c r="N112" s="219" t="s">
        <v>41</v>
      </c>
      <c r="O112" s="83"/>
      <c r="P112" s="195">
        <f>O112*H112</f>
        <v>0</v>
      </c>
      <c r="Q112" s="195">
        <v>0.15054000000000001</v>
      </c>
      <c r="R112" s="195">
        <f>Q112*H112</f>
        <v>3.0108000000000001</v>
      </c>
      <c r="S112" s="195">
        <v>0</v>
      </c>
      <c r="T112" s="196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97" t="s">
        <v>153</v>
      </c>
      <c r="AT112" s="197" t="s">
        <v>2932</v>
      </c>
      <c r="AU112" s="197" t="s">
        <v>70</v>
      </c>
      <c r="AY112" s="16" t="s">
        <v>128</v>
      </c>
      <c r="BE112" s="198">
        <f>IF(N112="základní",J112,0)</f>
        <v>0</v>
      </c>
      <c r="BF112" s="198">
        <f>IF(N112="snížená",J112,0)</f>
        <v>0</v>
      </c>
      <c r="BG112" s="198">
        <f>IF(N112="zákl. přenesená",J112,0)</f>
        <v>0</v>
      </c>
      <c r="BH112" s="198">
        <f>IF(N112="sníž. přenesená",J112,0)</f>
        <v>0</v>
      </c>
      <c r="BI112" s="198">
        <f>IF(N112="nulová",J112,0)</f>
        <v>0</v>
      </c>
      <c r="BJ112" s="16" t="s">
        <v>14</v>
      </c>
      <c r="BK112" s="198">
        <f>ROUND(I112*H112,2)</f>
        <v>0</v>
      </c>
      <c r="BL112" s="16" t="s">
        <v>127</v>
      </c>
      <c r="BM112" s="197" t="s">
        <v>3013</v>
      </c>
    </row>
    <row r="113" s="2" customFormat="1" ht="16.5" customHeight="1">
      <c r="A113" s="37"/>
      <c r="B113" s="38"/>
      <c r="C113" s="209" t="s">
        <v>240</v>
      </c>
      <c r="D113" s="209" t="s">
        <v>2932</v>
      </c>
      <c r="E113" s="210" t="s">
        <v>3014</v>
      </c>
      <c r="F113" s="211" t="s">
        <v>3015</v>
      </c>
      <c r="G113" s="212" t="s">
        <v>132</v>
      </c>
      <c r="H113" s="213">
        <v>20</v>
      </c>
      <c r="I113" s="214"/>
      <c r="J113" s="215">
        <f>ROUND(I113*H113,2)</f>
        <v>0</v>
      </c>
      <c r="K113" s="216"/>
      <c r="L113" s="217"/>
      <c r="M113" s="218" t="s">
        <v>19</v>
      </c>
      <c r="N113" s="219" t="s">
        <v>41</v>
      </c>
      <c r="O113" s="83"/>
      <c r="P113" s="195">
        <f>O113*H113</f>
        <v>0</v>
      </c>
      <c r="Q113" s="195">
        <v>0.1545</v>
      </c>
      <c r="R113" s="195">
        <f>Q113*H113</f>
        <v>3.0899999999999999</v>
      </c>
      <c r="S113" s="195">
        <v>0</v>
      </c>
      <c r="T113" s="196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7" t="s">
        <v>153</v>
      </c>
      <c r="AT113" s="197" t="s">
        <v>2932</v>
      </c>
      <c r="AU113" s="197" t="s">
        <v>70</v>
      </c>
      <c r="AY113" s="16" t="s">
        <v>128</v>
      </c>
      <c r="BE113" s="198">
        <f>IF(N113="základní",J113,0)</f>
        <v>0</v>
      </c>
      <c r="BF113" s="198">
        <f>IF(N113="snížená",J113,0)</f>
        <v>0</v>
      </c>
      <c r="BG113" s="198">
        <f>IF(N113="zákl. přenesená",J113,0)</f>
        <v>0</v>
      </c>
      <c r="BH113" s="198">
        <f>IF(N113="sníž. přenesená",J113,0)</f>
        <v>0</v>
      </c>
      <c r="BI113" s="198">
        <f>IF(N113="nulová",J113,0)</f>
        <v>0</v>
      </c>
      <c r="BJ113" s="16" t="s">
        <v>14</v>
      </c>
      <c r="BK113" s="198">
        <f>ROUND(I113*H113,2)</f>
        <v>0</v>
      </c>
      <c r="BL113" s="16" t="s">
        <v>127</v>
      </c>
      <c r="BM113" s="197" t="s">
        <v>3016</v>
      </c>
    </row>
    <row r="114" s="2" customFormat="1" ht="16.5" customHeight="1">
      <c r="A114" s="37"/>
      <c r="B114" s="38"/>
      <c r="C114" s="209" t="s">
        <v>245</v>
      </c>
      <c r="D114" s="209" t="s">
        <v>2932</v>
      </c>
      <c r="E114" s="210" t="s">
        <v>3017</v>
      </c>
      <c r="F114" s="211" t="s">
        <v>3018</v>
      </c>
      <c r="G114" s="212" t="s">
        <v>132</v>
      </c>
      <c r="H114" s="213">
        <v>20</v>
      </c>
      <c r="I114" s="214"/>
      <c r="J114" s="215">
        <f>ROUND(I114*H114,2)</f>
        <v>0</v>
      </c>
      <c r="K114" s="216"/>
      <c r="L114" s="217"/>
      <c r="M114" s="218" t="s">
        <v>19</v>
      </c>
      <c r="N114" s="219" t="s">
        <v>41</v>
      </c>
      <c r="O114" s="83"/>
      <c r="P114" s="195">
        <f>O114*H114</f>
        <v>0</v>
      </c>
      <c r="Q114" s="195">
        <v>0.15845999999999999</v>
      </c>
      <c r="R114" s="195">
        <f>Q114*H114</f>
        <v>3.1692</v>
      </c>
      <c r="S114" s="195">
        <v>0</v>
      </c>
      <c r="T114" s="196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97" t="s">
        <v>153</v>
      </c>
      <c r="AT114" s="197" t="s">
        <v>2932</v>
      </c>
      <c r="AU114" s="197" t="s">
        <v>70</v>
      </c>
      <c r="AY114" s="16" t="s">
        <v>128</v>
      </c>
      <c r="BE114" s="198">
        <f>IF(N114="základní",J114,0)</f>
        <v>0</v>
      </c>
      <c r="BF114" s="198">
        <f>IF(N114="snížená",J114,0)</f>
        <v>0</v>
      </c>
      <c r="BG114" s="198">
        <f>IF(N114="zákl. přenesená",J114,0)</f>
        <v>0</v>
      </c>
      <c r="BH114" s="198">
        <f>IF(N114="sníž. přenesená",J114,0)</f>
        <v>0</v>
      </c>
      <c r="BI114" s="198">
        <f>IF(N114="nulová",J114,0)</f>
        <v>0</v>
      </c>
      <c r="BJ114" s="16" t="s">
        <v>14</v>
      </c>
      <c r="BK114" s="198">
        <f>ROUND(I114*H114,2)</f>
        <v>0</v>
      </c>
      <c r="BL114" s="16" t="s">
        <v>127</v>
      </c>
      <c r="BM114" s="197" t="s">
        <v>3019</v>
      </c>
    </row>
    <row r="115" s="2" customFormat="1" ht="16.5" customHeight="1">
      <c r="A115" s="37"/>
      <c r="B115" s="38"/>
      <c r="C115" s="209" t="s">
        <v>250</v>
      </c>
      <c r="D115" s="209" t="s">
        <v>2932</v>
      </c>
      <c r="E115" s="210" t="s">
        <v>3020</v>
      </c>
      <c r="F115" s="211" t="s">
        <v>3021</v>
      </c>
      <c r="G115" s="212" t="s">
        <v>132</v>
      </c>
      <c r="H115" s="213">
        <v>20</v>
      </c>
      <c r="I115" s="214"/>
      <c r="J115" s="215">
        <f>ROUND(I115*H115,2)</f>
        <v>0</v>
      </c>
      <c r="K115" s="216"/>
      <c r="L115" s="217"/>
      <c r="M115" s="218" t="s">
        <v>19</v>
      </c>
      <c r="N115" s="219" t="s">
        <v>41</v>
      </c>
      <c r="O115" s="83"/>
      <c r="P115" s="195">
        <f>O115*H115</f>
        <v>0</v>
      </c>
      <c r="Q115" s="195">
        <v>0.16242000000000001</v>
      </c>
      <c r="R115" s="195">
        <f>Q115*H115</f>
        <v>3.2484000000000002</v>
      </c>
      <c r="S115" s="195">
        <v>0</v>
      </c>
      <c r="T115" s="196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7" t="s">
        <v>153</v>
      </c>
      <c r="AT115" s="197" t="s">
        <v>2932</v>
      </c>
      <c r="AU115" s="197" t="s">
        <v>70</v>
      </c>
      <c r="AY115" s="16" t="s">
        <v>128</v>
      </c>
      <c r="BE115" s="198">
        <f>IF(N115="základní",J115,0)</f>
        <v>0</v>
      </c>
      <c r="BF115" s="198">
        <f>IF(N115="snížená",J115,0)</f>
        <v>0</v>
      </c>
      <c r="BG115" s="198">
        <f>IF(N115="zákl. přenesená",J115,0)</f>
        <v>0</v>
      </c>
      <c r="BH115" s="198">
        <f>IF(N115="sníž. přenesená",J115,0)</f>
        <v>0</v>
      </c>
      <c r="BI115" s="198">
        <f>IF(N115="nulová",J115,0)</f>
        <v>0</v>
      </c>
      <c r="BJ115" s="16" t="s">
        <v>14</v>
      </c>
      <c r="BK115" s="198">
        <f>ROUND(I115*H115,2)</f>
        <v>0</v>
      </c>
      <c r="BL115" s="16" t="s">
        <v>127</v>
      </c>
      <c r="BM115" s="197" t="s">
        <v>3022</v>
      </c>
    </row>
    <row r="116" s="2" customFormat="1" ht="16.5" customHeight="1">
      <c r="A116" s="37"/>
      <c r="B116" s="38"/>
      <c r="C116" s="209" t="s">
        <v>255</v>
      </c>
      <c r="D116" s="209" t="s">
        <v>2932</v>
      </c>
      <c r="E116" s="210" t="s">
        <v>3023</v>
      </c>
      <c r="F116" s="211" t="s">
        <v>3024</v>
      </c>
      <c r="G116" s="212" t="s">
        <v>132</v>
      </c>
      <c r="H116" s="213">
        <v>20</v>
      </c>
      <c r="I116" s="214"/>
      <c r="J116" s="215">
        <f>ROUND(I116*H116,2)</f>
        <v>0</v>
      </c>
      <c r="K116" s="216"/>
      <c r="L116" s="217"/>
      <c r="M116" s="218" t="s">
        <v>19</v>
      </c>
      <c r="N116" s="219" t="s">
        <v>41</v>
      </c>
      <c r="O116" s="83"/>
      <c r="P116" s="195">
        <f>O116*H116</f>
        <v>0</v>
      </c>
      <c r="Q116" s="195">
        <v>0.16638</v>
      </c>
      <c r="R116" s="195">
        <f>Q116*H116</f>
        <v>3.3275999999999999</v>
      </c>
      <c r="S116" s="195">
        <v>0</v>
      </c>
      <c r="T116" s="196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97" t="s">
        <v>153</v>
      </c>
      <c r="AT116" s="197" t="s">
        <v>2932</v>
      </c>
      <c r="AU116" s="197" t="s">
        <v>70</v>
      </c>
      <c r="AY116" s="16" t="s">
        <v>128</v>
      </c>
      <c r="BE116" s="198">
        <f>IF(N116="základní",J116,0)</f>
        <v>0</v>
      </c>
      <c r="BF116" s="198">
        <f>IF(N116="snížená",J116,0)</f>
        <v>0</v>
      </c>
      <c r="BG116" s="198">
        <f>IF(N116="zákl. přenesená",J116,0)</f>
        <v>0</v>
      </c>
      <c r="BH116" s="198">
        <f>IF(N116="sníž. přenesená",J116,0)</f>
        <v>0</v>
      </c>
      <c r="BI116" s="198">
        <f>IF(N116="nulová",J116,0)</f>
        <v>0</v>
      </c>
      <c r="BJ116" s="16" t="s">
        <v>14</v>
      </c>
      <c r="BK116" s="198">
        <f>ROUND(I116*H116,2)</f>
        <v>0</v>
      </c>
      <c r="BL116" s="16" t="s">
        <v>127</v>
      </c>
      <c r="BM116" s="197" t="s">
        <v>3025</v>
      </c>
    </row>
    <row r="117" s="2" customFormat="1" ht="16.5" customHeight="1">
      <c r="A117" s="37"/>
      <c r="B117" s="38"/>
      <c r="C117" s="209" t="s">
        <v>259</v>
      </c>
      <c r="D117" s="209" t="s">
        <v>2932</v>
      </c>
      <c r="E117" s="210" t="s">
        <v>3026</v>
      </c>
      <c r="F117" s="211" t="s">
        <v>3027</v>
      </c>
      <c r="G117" s="212" t="s">
        <v>132</v>
      </c>
      <c r="H117" s="213">
        <v>20</v>
      </c>
      <c r="I117" s="214"/>
      <c r="J117" s="215">
        <f>ROUND(I117*H117,2)</f>
        <v>0</v>
      </c>
      <c r="K117" s="216"/>
      <c r="L117" s="217"/>
      <c r="M117" s="218" t="s">
        <v>19</v>
      </c>
      <c r="N117" s="219" t="s">
        <v>41</v>
      </c>
      <c r="O117" s="83"/>
      <c r="P117" s="195">
        <f>O117*H117</f>
        <v>0</v>
      </c>
      <c r="Q117" s="195">
        <v>0.17035</v>
      </c>
      <c r="R117" s="195">
        <f>Q117*H117</f>
        <v>3.407</v>
      </c>
      <c r="S117" s="195">
        <v>0</v>
      </c>
      <c r="T117" s="196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97" t="s">
        <v>153</v>
      </c>
      <c r="AT117" s="197" t="s">
        <v>2932</v>
      </c>
      <c r="AU117" s="197" t="s">
        <v>70</v>
      </c>
      <c r="AY117" s="16" t="s">
        <v>128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6" t="s">
        <v>14</v>
      </c>
      <c r="BK117" s="198">
        <f>ROUND(I117*H117,2)</f>
        <v>0</v>
      </c>
      <c r="BL117" s="16" t="s">
        <v>127</v>
      </c>
      <c r="BM117" s="197" t="s">
        <v>3028</v>
      </c>
    </row>
    <row r="118" s="2" customFormat="1" ht="16.5" customHeight="1">
      <c r="A118" s="37"/>
      <c r="B118" s="38"/>
      <c r="C118" s="209" t="s">
        <v>263</v>
      </c>
      <c r="D118" s="209" t="s">
        <v>2932</v>
      </c>
      <c r="E118" s="210" t="s">
        <v>3029</v>
      </c>
      <c r="F118" s="211" t="s">
        <v>3030</v>
      </c>
      <c r="G118" s="212" t="s">
        <v>132</v>
      </c>
      <c r="H118" s="213">
        <v>10</v>
      </c>
      <c r="I118" s="214"/>
      <c r="J118" s="215">
        <f>ROUND(I118*H118,2)</f>
        <v>0</v>
      </c>
      <c r="K118" s="216"/>
      <c r="L118" s="217"/>
      <c r="M118" s="218" t="s">
        <v>19</v>
      </c>
      <c r="N118" s="219" t="s">
        <v>41</v>
      </c>
      <c r="O118" s="83"/>
      <c r="P118" s="195">
        <f>O118*H118</f>
        <v>0</v>
      </c>
      <c r="Q118" s="195">
        <v>0.17430999999999999</v>
      </c>
      <c r="R118" s="195">
        <f>Q118*H118</f>
        <v>1.7430999999999999</v>
      </c>
      <c r="S118" s="195">
        <v>0</v>
      </c>
      <c r="T118" s="196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97" t="s">
        <v>153</v>
      </c>
      <c r="AT118" s="197" t="s">
        <v>2932</v>
      </c>
      <c r="AU118" s="197" t="s">
        <v>70</v>
      </c>
      <c r="AY118" s="16" t="s">
        <v>128</v>
      </c>
      <c r="BE118" s="198">
        <f>IF(N118="základní",J118,0)</f>
        <v>0</v>
      </c>
      <c r="BF118" s="198">
        <f>IF(N118="snížená",J118,0)</f>
        <v>0</v>
      </c>
      <c r="BG118" s="198">
        <f>IF(N118="zákl. přenesená",J118,0)</f>
        <v>0</v>
      </c>
      <c r="BH118" s="198">
        <f>IF(N118="sníž. přenesená",J118,0)</f>
        <v>0</v>
      </c>
      <c r="BI118" s="198">
        <f>IF(N118="nulová",J118,0)</f>
        <v>0</v>
      </c>
      <c r="BJ118" s="16" t="s">
        <v>14</v>
      </c>
      <c r="BK118" s="198">
        <f>ROUND(I118*H118,2)</f>
        <v>0</v>
      </c>
      <c r="BL118" s="16" t="s">
        <v>127</v>
      </c>
      <c r="BM118" s="197" t="s">
        <v>3031</v>
      </c>
    </row>
    <row r="119" s="2" customFormat="1" ht="16.5" customHeight="1">
      <c r="A119" s="37"/>
      <c r="B119" s="38"/>
      <c r="C119" s="209" t="s">
        <v>267</v>
      </c>
      <c r="D119" s="209" t="s">
        <v>2932</v>
      </c>
      <c r="E119" s="210" t="s">
        <v>3032</v>
      </c>
      <c r="F119" s="211" t="s">
        <v>3033</v>
      </c>
      <c r="G119" s="212" t="s">
        <v>132</v>
      </c>
      <c r="H119" s="213">
        <v>10</v>
      </c>
      <c r="I119" s="214"/>
      <c r="J119" s="215">
        <f>ROUND(I119*H119,2)</f>
        <v>0</v>
      </c>
      <c r="K119" s="216"/>
      <c r="L119" s="217"/>
      <c r="M119" s="218" t="s">
        <v>19</v>
      </c>
      <c r="N119" s="219" t="s">
        <v>41</v>
      </c>
      <c r="O119" s="83"/>
      <c r="P119" s="195">
        <f>O119*H119</f>
        <v>0</v>
      </c>
      <c r="Q119" s="195">
        <v>0.17827000000000001</v>
      </c>
      <c r="R119" s="195">
        <f>Q119*H119</f>
        <v>1.7827000000000002</v>
      </c>
      <c r="S119" s="195">
        <v>0</v>
      </c>
      <c r="T119" s="196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97" t="s">
        <v>153</v>
      </c>
      <c r="AT119" s="197" t="s">
        <v>2932</v>
      </c>
      <c r="AU119" s="197" t="s">
        <v>70</v>
      </c>
      <c r="AY119" s="16" t="s">
        <v>128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6" t="s">
        <v>14</v>
      </c>
      <c r="BK119" s="198">
        <f>ROUND(I119*H119,2)</f>
        <v>0</v>
      </c>
      <c r="BL119" s="16" t="s">
        <v>127</v>
      </c>
      <c r="BM119" s="197" t="s">
        <v>3034</v>
      </c>
    </row>
    <row r="120" s="2" customFormat="1" ht="16.5" customHeight="1">
      <c r="A120" s="37"/>
      <c r="B120" s="38"/>
      <c r="C120" s="209" t="s">
        <v>271</v>
      </c>
      <c r="D120" s="209" t="s">
        <v>2932</v>
      </c>
      <c r="E120" s="210" t="s">
        <v>3035</v>
      </c>
      <c r="F120" s="211" t="s">
        <v>3036</v>
      </c>
      <c r="G120" s="212" t="s">
        <v>132</v>
      </c>
      <c r="H120" s="213">
        <v>10</v>
      </c>
      <c r="I120" s="214"/>
      <c r="J120" s="215">
        <f>ROUND(I120*H120,2)</f>
        <v>0</v>
      </c>
      <c r="K120" s="216"/>
      <c r="L120" s="217"/>
      <c r="M120" s="218" t="s">
        <v>19</v>
      </c>
      <c r="N120" s="219" t="s">
        <v>41</v>
      </c>
      <c r="O120" s="83"/>
      <c r="P120" s="195">
        <f>O120*H120</f>
        <v>0</v>
      </c>
      <c r="Q120" s="195">
        <v>0.18223</v>
      </c>
      <c r="R120" s="195">
        <f>Q120*H120</f>
        <v>1.8223</v>
      </c>
      <c r="S120" s="195">
        <v>0</v>
      </c>
      <c r="T120" s="196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97" t="s">
        <v>153</v>
      </c>
      <c r="AT120" s="197" t="s">
        <v>2932</v>
      </c>
      <c r="AU120" s="197" t="s">
        <v>70</v>
      </c>
      <c r="AY120" s="16" t="s">
        <v>128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6" t="s">
        <v>14</v>
      </c>
      <c r="BK120" s="198">
        <f>ROUND(I120*H120,2)</f>
        <v>0</v>
      </c>
      <c r="BL120" s="16" t="s">
        <v>127</v>
      </c>
      <c r="BM120" s="197" t="s">
        <v>3037</v>
      </c>
    </row>
    <row r="121" s="2" customFormat="1" ht="16.5" customHeight="1">
      <c r="A121" s="37"/>
      <c r="B121" s="38"/>
      <c r="C121" s="209" t="s">
        <v>275</v>
      </c>
      <c r="D121" s="209" t="s">
        <v>2932</v>
      </c>
      <c r="E121" s="210" t="s">
        <v>3038</v>
      </c>
      <c r="F121" s="211" t="s">
        <v>3039</v>
      </c>
      <c r="G121" s="212" t="s">
        <v>132</v>
      </c>
      <c r="H121" s="213">
        <v>10</v>
      </c>
      <c r="I121" s="214"/>
      <c r="J121" s="215">
        <f>ROUND(I121*H121,2)</f>
        <v>0</v>
      </c>
      <c r="K121" s="216"/>
      <c r="L121" s="217"/>
      <c r="M121" s="218" t="s">
        <v>19</v>
      </c>
      <c r="N121" s="219" t="s">
        <v>41</v>
      </c>
      <c r="O121" s="83"/>
      <c r="P121" s="195">
        <f>O121*H121</f>
        <v>0</v>
      </c>
      <c r="Q121" s="195">
        <v>0.18618999999999999</v>
      </c>
      <c r="R121" s="195">
        <f>Q121*H121</f>
        <v>1.8618999999999999</v>
      </c>
      <c r="S121" s="195">
        <v>0</v>
      </c>
      <c r="T121" s="196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97" t="s">
        <v>153</v>
      </c>
      <c r="AT121" s="197" t="s">
        <v>2932</v>
      </c>
      <c r="AU121" s="197" t="s">
        <v>70</v>
      </c>
      <c r="AY121" s="16" t="s">
        <v>128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6" t="s">
        <v>14</v>
      </c>
      <c r="BK121" s="198">
        <f>ROUND(I121*H121,2)</f>
        <v>0</v>
      </c>
      <c r="BL121" s="16" t="s">
        <v>127</v>
      </c>
      <c r="BM121" s="197" t="s">
        <v>3040</v>
      </c>
    </row>
    <row r="122" s="2" customFormat="1" ht="16.5" customHeight="1">
      <c r="A122" s="37"/>
      <c r="B122" s="38"/>
      <c r="C122" s="209" t="s">
        <v>279</v>
      </c>
      <c r="D122" s="209" t="s">
        <v>2932</v>
      </c>
      <c r="E122" s="210" t="s">
        <v>3041</v>
      </c>
      <c r="F122" s="211" t="s">
        <v>3042</v>
      </c>
      <c r="G122" s="212" t="s">
        <v>132</v>
      </c>
      <c r="H122" s="213">
        <v>10</v>
      </c>
      <c r="I122" s="214"/>
      <c r="J122" s="215">
        <f>ROUND(I122*H122,2)</f>
        <v>0</v>
      </c>
      <c r="K122" s="216"/>
      <c r="L122" s="217"/>
      <c r="M122" s="218" t="s">
        <v>19</v>
      </c>
      <c r="N122" s="219" t="s">
        <v>41</v>
      </c>
      <c r="O122" s="83"/>
      <c r="P122" s="195">
        <f>O122*H122</f>
        <v>0</v>
      </c>
      <c r="Q122" s="195">
        <v>0.19015000000000001</v>
      </c>
      <c r="R122" s="195">
        <f>Q122*H122</f>
        <v>1.9015000000000002</v>
      </c>
      <c r="S122" s="195">
        <v>0</v>
      </c>
      <c r="T122" s="196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97" t="s">
        <v>153</v>
      </c>
      <c r="AT122" s="197" t="s">
        <v>2932</v>
      </c>
      <c r="AU122" s="197" t="s">
        <v>70</v>
      </c>
      <c r="AY122" s="16" t="s">
        <v>128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16" t="s">
        <v>14</v>
      </c>
      <c r="BK122" s="198">
        <f>ROUND(I122*H122,2)</f>
        <v>0</v>
      </c>
      <c r="BL122" s="16" t="s">
        <v>127</v>
      </c>
      <c r="BM122" s="197" t="s">
        <v>3043</v>
      </c>
    </row>
    <row r="123" s="2" customFormat="1" ht="16.5" customHeight="1">
      <c r="A123" s="37"/>
      <c r="B123" s="38"/>
      <c r="C123" s="209" t="s">
        <v>283</v>
      </c>
      <c r="D123" s="209" t="s">
        <v>2932</v>
      </c>
      <c r="E123" s="210" t="s">
        <v>3044</v>
      </c>
      <c r="F123" s="211" t="s">
        <v>3045</v>
      </c>
      <c r="G123" s="212" t="s">
        <v>132</v>
      </c>
      <c r="H123" s="213">
        <v>10</v>
      </c>
      <c r="I123" s="214"/>
      <c r="J123" s="215">
        <f>ROUND(I123*H123,2)</f>
        <v>0</v>
      </c>
      <c r="K123" s="216"/>
      <c r="L123" s="217"/>
      <c r="M123" s="218" t="s">
        <v>19</v>
      </c>
      <c r="N123" s="219" t="s">
        <v>41</v>
      </c>
      <c r="O123" s="83"/>
      <c r="P123" s="195">
        <f>O123*H123</f>
        <v>0</v>
      </c>
      <c r="Q123" s="195">
        <v>0.19411999999999999</v>
      </c>
      <c r="R123" s="195">
        <f>Q123*H123</f>
        <v>1.9411999999999998</v>
      </c>
      <c r="S123" s="195">
        <v>0</v>
      </c>
      <c r="T123" s="19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97" t="s">
        <v>153</v>
      </c>
      <c r="AT123" s="197" t="s">
        <v>2932</v>
      </c>
      <c r="AU123" s="197" t="s">
        <v>70</v>
      </c>
      <c r="AY123" s="16" t="s">
        <v>128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6" t="s">
        <v>14</v>
      </c>
      <c r="BK123" s="198">
        <f>ROUND(I123*H123,2)</f>
        <v>0</v>
      </c>
      <c r="BL123" s="16" t="s">
        <v>127</v>
      </c>
      <c r="BM123" s="197" t="s">
        <v>3046</v>
      </c>
    </row>
    <row r="124" s="2" customFormat="1" ht="16.5" customHeight="1">
      <c r="A124" s="37"/>
      <c r="B124" s="38"/>
      <c r="C124" s="209" t="s">
        <v>287</v>
      </c>
      <c r="D124" s="209" t="s">
        <v>2932</v>
      </c>
      <c r="E124" s="210" t="s">
        <v>3047</v>
      </c>
      <c r="F124" s="211" t="s">
        <v>3048</v>
      </c>
      <c r="G124" s="212" t="s">
        <v>132</v>
      </c>
      <c r="H124" s="213">
        <v>6</v>
      </c>
      <c r="I124" s="214"/>
      <c r="J124" s="215">
        <f>ROUND(I124*H124,2)</f>
        <v>0</v>
      </c>
      <c r="K124" s="216"/>
      <c r="L124" s="217"/>
      <c r="M124" s="218" t="s">
        <v>19</v>
      </c>
      <c r="N124" s="219" t="s">
        <v>41</v>
      </c>
      <c r="O124" s="83"/>
      <c r="P124" s="195">
        <f>O124*H124</f>
        <v>0</v>
      </c>
      <c r="Q124" s="195">
        <v>0.19808000000000001</v>
      </c>
      <c r="R124" s="195">
        <f>Q124*H124</f>
        <v>1.18848</v>
      </c>
      <c r="S124" s="195">
        <v>0</v>
      </c>
      <c r="T124" s="196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97" t="s">
        <v>153</v>
      </c>
      <c r="AT124" s="197" t="s">
        <v>2932</v>
      </c>
      <c r="AU124" s="197" t="s">
        <v>70</v>
      </c>
      <c r="AY124" s="16" t="s">
        <v>128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6" t="s">
        <v>14</v>
      </c>
      <c r="BK124" s="198">
        <f>ROUND(I124*H124,2)</f>
        <v>0</v>
      </c>
      <c r="BL124" s="16" t="s">
        <v>127</v>
      </c>
      <c r="BM124" s="197" t="s">
        <v>3049</v>
      </c>
    </row>
    <row r="125" s="2" customFormat="1" ht="16.5" customHeight="1">
      <c r="A125" s="37"/>
      <c r="B125" s="38"/>
      <c r="C125" s="209" t="s">
        <v>291</v>
      </c>
      <c r="D125" s="209" t="s">
        <v>2932</v>
      </c>
      <c r="E125" s="210" t="s">
        <v>3050</v>
      </c>
      <c r="F125" s="211" t="s">
        <v>3051</v>
      </c>
      <c r="G125" s="212" t="s">
        <v>132</v>
      </c>
      <c r="H125" s="213">
        <v>6</v>
      </c>
      <c r="I125" s="214"/>
      <c r="J125" s="215">
        <f>ROUND(I125*H125,2)</f>
        <v>0</v>
      </c>
      <c r="K125" s="216"/>
      <c r="L125" s="217"/>
      <c r="M125" s="218" t="s">
        <v>19</v>
      </c>
      <c r="N125" s="219" t="s">
        <v>41</v>
      </c>
      <c r="O125" s="83"/>
      <c r="P125" s="195">
        <f>O125*H125</f>
        <v>0</v>
      </c>
      <c r="Q125" s="195">
        <v>0.20204</v>
      </c>
      <c r="R125" s="195">
        <f>Q125*H125</f>
        <v>1.21224</v>
      </c>
      <c r="S125" s="195">
        <v>0</v>
      </c>
      <c r="T125" s="19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7" t="s">
        <v>153</v>
      </c>
      <c r="AT125" s="197" t="s">
        <v>2932</v>
      </c>
      <c r="AU125" s="197" t="s">
        <v>70</v>
      </c>
      <c r="AY125" s="16" t="s">
        <v>128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6" t="s">
        <v>14</v>
      </c>
      <c r="BK125" s="198">
        <f>ROUND(I125*H125,2)</f>
        <v>0</v>
      </c>
      <c r="BL125" s="16" t="s">
        <v>127</v>
      </c>
      <c r="BM125" s="197" t="s">
        <v>3052</v>
      </c>
    </row>
    <row r="126" s="2" customFormat="1" ht="16.5" customHeight="1">
      <c r="A126" s="37"/>
      <c r="B126" s="38"/>
      <c r="C126" s="209" t="s">
        <v>295</v>
      </c>
      <c r="D126" s="209" t="s">
        <v>2932</v>
      </c>
      <c r="E126" s="210" t="s">
        <v>3053</v>
      </c>
      <c r="F126" s="211" t="s">
        <v>3054</v>
      </c>
      <c r="G126" s="212" t="s">
        <v>132</v>
      </c>
      <c r="H126" s="213">
        <v>6</v>
      </c>
      <c r="I126" s="214"/>
      <c r="J126" s="215">
        <f>ROUND(I126*H126,2)</f>
        <v>0</v>
      </c>
      <c r="K126" s="216"/>
      <c r="L126" s="217"/>
      <c r="M126" s="218" t="s">
        <v>19</v>
      </c>
      <c r="N126" s="219" t="s">
        <v>41</v>
      </c>
      <c r="O126" s="83"/>
      <c r="P126" s="195">
        <f>O126*H126</f>
        <v>0</v>
      </c>
      <c r="Q126" s="195">
        <v>0.20599999999999999</v>
      </c>
      <c r="R126" s="195">
        <f>Q126*H126</f>
        <v>1.236</v>
      </c>
      <c r="S126" s="195">
        <v>0</v>
      </c>
      <c r="T126" s="19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7" t="s">
        <v>153</v>
      </c>
      <c r="AT126" s="197" t="s">
        <v>2932</v>
      </c>
      <c r="AU126" s="197" t="s">
        <v>70</v>
      </c>
      <c r="AY126" s="16" t="s">
        <v>128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6" t="s">
        <v>14</v>
      </c>
      <c r="BK126" s="198">
        <f>ROUND(I126*H126,2)</f>
        <v>0</v>
      </c>
      <c r="BL126" s="16" t="s">
        <v>127</v>
      </c>
      <c r="BM126" s="197" t="s">
        <v>3055</v>
      </c>
    </row>
    <row r="127" s="2" customFormat="1" ht="16.5" customHeight="1">
      <c r="A127" s="37"/>
      <c r="B127" s="38"/>
      <c r="C127" s="209" t="s">
        <v>299</v>
      </c>
      <c r="D127" s="209" t="s">
        <v>2932</v>
      </c>
      <c r="E127" s="210" t="s">
        <v>3056</v>
      </c>
      <c r="F127" s="211" t="s">
        <v>3057</v>
      </c>
      <c r="G127" s="212" t="s">
        <v>132</v>
      </c>
      <c r="H127" s="213">
        <v>6</v>
      </c>
      <c r="I127" s="214"/>
      <c r="J127" s="215">
        <f>ROUND(I127*H127,2)</f>
        <v>0</v>
      </c>
      <c r="K127" s="216"/>
      <c r="L127" s="217"/>
      <c r="M127" s="218" t="s">
        <v>19</v>
      </c>
      <c r="N127" s="219" t="s">
        <v>41</v>
      </c>
      <c r="O127" s="83"/>
      <c r="P127" s="195">
        <f>O127*H127</f>
        <v>0</v>
      </c>
      <c r="Q127" s="195">
        <v>0.20996000000000001</v>
      </c>
      <c r="R127" s="195">
        <f>Q127*H127</f>
        <v>1.25976</v>
      </c>
      <c r="S127" s="195">
        <v>0</v>
      </c>
      <c r="T127" s="19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7" t="s">
        <v>153</v>
      </c>
      <c r="AT127" s="197" t="s">
        <v>2932</v>
      </c>
      <c r="AU127" s="197" t="s">
        <v>70</v>
      </c>
      <c r="AY127" s="16" t="s">
        <v>128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6" t="s">
        <v>14</v>
      </c>
      <c r="BK127" s="198">
        <f>ROUND(I127*H127,2)</f>
        <v>0</v>
      </c>
      <c r="BL127" s="16" t="s">
        <v>127</v>
      </c>
      <c r="BM127" s="197" t="s">
        <v>3058</v>
      </c>
    </row>
    <row r="128" s="2" customFormat="1" ht="16.5" customHeight="1">
      <c r="A128" s="37"/>
      <c r="B128" s="38"/>
      <c r="C128" s="209" t="s">
        <v>303</v>
      </c>
      <c r="D128" s="209" t="s">
        <v>2932</v>
      </c>
      <c r="E128" s="210" t="s">
        <v>3059</v>
      </c>
      <c r="F128" s="211" t="s">
        <v>3060</v>
      </c>
      <c r="G128" s="212" t="s">
        <v>132</v>
      </c>
      <c r="H128" s="213">
        <v>6</v>
      </c>
      <c r="I128" s="214"/>
      <c r="J128" s="215">
        <f>ROUND(I128*H128,2)</f>
        <v>0</v>
      </c>
      <c r="K128" s="216"/>
      <c r="L128" s="217"/>
      <c r="M128" s="218" t="s">
        <v>19</v>
      </c>
      <c r="N128" s="219" t="s">
        <v>41</v>
      </c>
      <c r="O128" s="83"/>
      <c r="P128" s="195">
        <f>O128*H128</f>
        <v>0</v>
      </c>
      <c r="Q128" s="195">
        <v>0.21392</v>
      </c>
      <c r="R128" s="195">
        <f>Q128*H128</f>
        <v>1.28352</v>
      </c>
      <c r="S128" s="195">
        <v>0</v>
      </c>
      <c r="T128" s="19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7" t="s">
        <v>153</v>
      </c>
      <c r="AT128" s="197" t="s">
        <v>2932</v>
      </c>
      <c r="AU128" s="197" t="s">
        <v>70</v>
      </c>
      <c r="AY128" s="16" t="s">
        <v>128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6" t="s">
        <v>14</v>
      </c>
      <c r="BK128" s="198">
        <f>ROUND(I128*H128,2)</f>
        <v>0</v>
      </c>
      <c r="BL128" s="16" t="s">
        <v>127</v>
      </c>
      <c r="BM128" s="197" t="s">
        <v>3061</v>
      </c>
    </row>
    <row r="129" s="2" customFormat="1" ht="16.5" customHeight="1">
      <c r="A129" s="37"/>
      <c r="B129" s="38"/>
      <c r="C129" s="209" t="s">
        <v>307</v>
      </c>
      <c r="D129" s="209" t="s">
        <v>2932</v>
      </c>
      <c r="E129" s="210" t="s">
        <v>3062</v>
      </c>
      <c r="F129" s="211" t="s">
        <v>3063</v>
      </c>
      <c r="G129" s="212" t="s">
        <v>132</v>
      </c>
      <c r="H129" s="213">
        <v>6</v>
      </c>
      <c r="I129" s="214"/>
      <c r="J129" s="215">
        <f>ROUND(I129*H129,2)</f>
        <v>0</v>
      </c>
      <c r="K129" s="216"/>
      <c r="L129" s="217"/>
      <c r="M129" s="218" t="s">
        <v>19</v>
      </c>
      <c r="N129" s="219" t="s">
        <v>41</v>
      </c>
      <c r="O129" s="83"/>
      <c r="P129" s="195">
        <f>O129*H129</f>
        <v>0</v>
      </c>
      <c r="Q129" s="195">
        <v>0.21787999999999999</v>
      </c>
      <c r="R129" s="195">
        <f>Q129*H129</f>
        <v>1.30728</v>
      </c>
      <c r="S129" s="195">
        <v>0</v>
      </c>
      <c r="T129" s="19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7" t="s">
        <v>153</v>
      </c>
      <c r="AT129" s="197" t="s">
        <v>2932</v>
      </c>
      <c r="AU129" s="197" t="s">
        <v>70</v>
      </c>
      <c r="AY129" s="16" t="s">
        <v>128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6" t="s">
        <v>14</v>
      </c>
      <c r="BK129" s="198">
        <f>ROUND(I129*H129,2)</f>
        <v>0</v>
      </c>
      <c r="BL129" s="16" t="s">
        <v>127</v>
      </c>
      <c r="BM129" s="197" t="s">
        <v>3064</v>
      </c>
    </row>
    <row r="130" s="2" customFormat="1" ht="16.5" customHeight="1">
      <c r="A130" s="37"/>
      <c r="B130" s="38"/>
      <c r="C130" s="209" t="s">
        <v>311</v>
      </c>
      <c r="D130" s="209" t="s">
        <v>2932</v>
      </c>
      <c r="E130" s="210" t="s">
        <v>3065</v>
      </c>
      <c r="F130" s="211" t="s">
        <v>3066</v>
      </c>
      <c r="G130" s="212" t="s">
        <v>132</v>
      </c>
      <c r="H130" s="213">
        <v>6</v>
      </c>
      <c r="I130" s="214"/>
      <c r="J130" s="215">
        <f>ROUND(I130*H130,2)</f>
        <v>0</v>
      </c>
      <c r="K130" s="216"/>
      <c r="L130" s="217"/>
      <c r="M130" s="218" t="s">
        <v>19</v>
      </c>
      <c r="N130" s="219" t="s">
        <v>41</v>
      </c>
      <c r="O130" s="83"/>
      <c r="P130" s="195">
        <f>O130*H130</f>
        <v>0</v>
      </c>
      <c r="Q130" s="195">
        <v>0.22184999999999999</v>
      </c>
      <c r="R130" s="195">
        <f>Q130*H130</f>
        <v>1.3311</v>
      </c>
      <c r="S130" s="195">
        <v>0</v>
      </c>
      <c r="T130" s="19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7" t="s">
        <v>153</v>
      </c>
      <c r="AT130" s="197" t="s">
        <v>2932</v>
      </c>
      <c r="AU130" s="197" t="s">
        <v>70</v>
      </c>
      <c r="AY130" s="16" t="s">
        <v>128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6" t="s">
        <v>14</v>
      </c>
      <c r="BK130" s="198">
        <f>ROUND(I130*H130,2)</f>
        <v>0</v>
      </c>
      <c r="BL130" s="16" t="s">
        <v>127</v>
      </c>
      <c r="BM130" s="197" t="s">
        <v>3067</v>
      </c>
    </row>
    <row r="131" s="2" customFormat="1" ht="16.5" customHeight="1">
      <c r="A131" s="37"/>
      <c r="B131" s="38"/>
      <c r="C131" s="209" t="s">
        <v>315</v>
      </c>
      <c r="D131" s="209" t="s">
        <v>2932</v>
      </c>
      <c r="E131" s="210" t="s">
        <v>3068</v>
      </c>
      <c r="F131" s="211" t="s">
        <v>3069</v>
      </c>
      <c r="G131" s="212" t="s">
        <v>132</v>
      </c>
      <c r="H131" s="213">
        <v>6</v>
      </c>
      <c r="I131" s="214"/>
      <c r="J131" s="215">
        <f>ROUND(I131*H131,2)</f>
        <v>0</v>
      </c>
      <c r="K131" s="216"/>
      <c r="L131" s="217"/>
      <c r="M131" s="218" t="s">
        <v>19</v>
      </c>
      <c r="N131" s="219" t="s">
        <v>41</v>
      </c>
      <c r="O131" s="83"/>
      <c r="P131" s="195">
        <f>O131*H131</f>
        <v>0</v>
      </c>
      <c r="Q131" s="195">
        <v>0.22581000000000001</v>
      </c>
      <c r="R131" s="195">
        <f>Q131*H131</f>
        <v>1.35486</v>
      </c>
      <c r="S131" s="195">
        <v>0</v>
      </c>
      <c r="T131" s="19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7" t="s">
        <v>153</v>
      </c>
      <c r="AT131" s="197" t="s">
        <v>2932</v>
      </c>
      <c r="AU131" s="197" t="s">
        <v>70</v>
      </c>
      <c r="AY131" s="16" t="s">
        <v>128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6" t="s">
        <v>14</v>
      </c>
      <c r="BK131" s="198">
        <f>ROUND(I131*H131,2)</f>
        <v>0</v>
      </c>
      <c r="BL131" s="16" t="s">
        <v>127</v>
      </c>
      <c r="BM131" s="197" t="s">
        <v>3070</v>
      </c>
    </row>
    <row r="132" s="2" customFormat="1" ht="16.5" customHeight="1">
      <c r="A132" s="37"/>
      <c r="B132" s="38"/>
      <c r="C132" s="209" t="s">
        <v>319</v>
      </c>
      <c r="D132" s="209" t="s">
        <v>2932</v>
      </c>
      <c r="E132" s="210" t="s">
        <v>3071</v>
      </c>
      <c r="F132" s="211" t="s">
        <v>3072</v>
      </c>
      <c r="G132" s="212" t="s">
        <v>132</v>
      </c>
      <c r="H132" s="213">
        <v>6</v>
      </c>
      <c r="I132" s="214"/>
      <c r="J132" s="215">
        <f>ROUND(I132*H132,2)</f>
        <v>0</v>
      </c>
      <c r="K132" s="216"/>
      <c r="L132" s="217"/>
      <c r="M132" s="218" t="s">
        <v>19</v>
      </c>
      <c r="N132" s="219" t="s">
        <v>41</v>
      </c>
      <c r="O132" s="83"/>
      <c r="P132" s="195">
        <f>O132*H132</f>
        <v>0</v>
      </c>
      <c r="Q132" s="195">
        <v>0.22977</v>
      </c>
      <c r="R132" s="195">
        <f>Q132*H132</f>
        <v>1.37862</v>
      </c>
      <c r="S132" s="195">
        <v>0</v>
      </c>
      <c r="T132" s="19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7" t="s">
        <v>153</v>
      </c>
      <c r="AT132" s="197" t="s">
        <v>2932</v>
      </c>
      <c r="AU132" s="197" t="s">
        <v>70</v>
      </c>
      <c r="AY132" s="16" t="s">
        <v>128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6" t="s">
        <v>14</v>
      </c>
      <c r="BK132" s="198">
        <f>ROUND(I132*H132,2)</f>
        <v>0</v>
      </c>
      <c r="BL132" s="16" t="s">
        <v>127</v>
      </c>
      <c r="BM132" s="197" t="s">
        <v>3073</v>
      </c>
    </row>
    <row r="133" s="2" customFormat="1" ht="16.5" customHeight="1">
      <c r="A133" s="37"/>
      <c r="B133" s="38"/>
      <c r="C133" s="209" t="s">
        <v>323</v>
      </c>
      <c r="D133" s="209" t="s">
        <v>2932</v>
      </c>
      <c r="E133" s="210" t="s">
        <v>3074</v>
      </c>
      <c r="F133" s="211" t="s">
        <v>3075</v>
      </c>
      <c r="G133" s="212" t="s">
        <v>132</v>
      </c>
      <c r="H133" s="213">
        <v>6</v>
      </c>
      <c r="I133" s="214"/>
      <c r="J133" s="215">
        <f>ROUND(I133*H133,2)</f>
        <v>0</v>
      </c>
      <c r="K133" s="216"/>
      <c r="L133" s="217"/>
      <c r="M133" s="218" t="s">
        <v>19</v>
      </c>
      <c r="N133" s="219" t="s">
        <v>41</v>
      </c>
      <c r="O133" s="83"/>
      <c r="P133" s="195">
        <f>O133*H133</f>
        <v>0</v>
      </c>
      <c r="Q133" s="195">
        <v>0.23372999999999999</v>
      </c>
      <c r="R133" s="195">
        <f>Q133*H133</f>
        <v>1.40238</v>
      </c>
      <c r="S133" s="195">
        <v>0</v>
      </c>
      <c r="T133" s="19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7" t="s">
        <v>153</v>
      </c>
      <c r="AT133" s="197" t="s">
        <v>2932</v>
      </c>
      <c r="AU133" s="197" t="s">
        <v>70</v>
      </c>
      <c r="AY133" s="16" t="s">
        <v>128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6" t="s">
        <v>14</v>
      </c>
      <c r="BK133" s="198">
        <f>ROUND(I133*H133,2)</f>
        <v>0</v>
      </c>
      <c r="BL133" s="16" t="s">
        <v>127</v>
      </c>
      <c r="BM133" s="197" t="s">
        <v>3076</v>
      </c>
    </row>
    <row r="134" s="2" customFormat="1" ht="16.5" customHeight="1">
      <c r="A134" s="37"/>
      <c r="B134" s="38"/>
      <c r="C134" s="209" t="s">
        <v>327</v>
      </c>
      <c r="D134" s="209" t="s">
        <v>2932</v>
      </c>
      <c r="E134" s="210" t="s">
        <v>3077</v>
      </c>
      <c r="F134" s="211" t="s">
        <v>3078</v>
      </c>
      <c r="G134" s="212" t="s">
        <v>132</v>
      </c>
      <c r="H134" s="213">
        <v>4</v>
      </c>
      <c r="I134" s="214"/>
      <c r="J134" s="215">
        <f>ROUND(I134*H134,2)</f>
        <v>0</v>
      </c>
      <c r="K134" s="216"/>
      <c r="L134" s="217"/>
      <c r="M134" s="218" t="s">
        <v>19</v>
      </c>
      <c r="N134" s="219" t="s">
        <v>41</v>
      </c>
      <c r="O134" s="83"/>
      <c r="P134" s="195">
        <f>O134*H134</f>
        <v>0</v>
      </c>
      <c r="Q134" s="195">
        <v>0.23769000000000001</v>
      </c>
      <c r="R134" s="195">
        <f>Q134*H134</f>
        <v>0.95076000000000005</v>
      </c>
      <c r="S134" s="195">
        <v>0</v>
      </c>
      <c r="T134" s="19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7" t="s">
        <v>153</v>
      </c>
      <c r="AT134" s="197" t="s">
        <v>2932</v>
      </c>
      <c r="AU134" s="197" t="s">
        <v>70</v>
      </c>
      <c r="AY134" s="16" t="s">
        <v>128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6" t="s">
        <v>14</v>
      </c>
      <c r="BK134" s="198">
        <f>ROUND(I134*H134,2)</f>
        <v>0</v>
      </c>
      <c r="BL134" s="16" t="s">
        <v>127</v>
      </c>
      <c r="BM134" s="197" t="s">
        <v>3079</v>
      </c>
    </row>
    <row r="135" s="2" customFormat="1" ht="16.5" customHeight="1">
      <c r="A135" s="37"/>
      <c r="B135" s="38"/>
      <c r="C135" s="209" t="s">
        <v>331</v>
      </c>
      <c r="D135" s="209" t="s">
        <v>2932</v>
      </c>
      <c r="E135" s="210" t="s">
        <v>3080</v>
      </c>
      <c r="F135" s="211" t="s">
        <v>3081</v>
      </c>
      <c r="G135" s="212" t="s">
        <v>132</v>
      </c>
      <c r="H135" s="213">
        <v>2000</v>
      </c>
      <c r="I135" s="214"/>
      <c r="J135" s="215">
        <f>ROUND(I135*H135,2)</f>
        <v>0</v>
      </c>
      <c r="K135" s="216"/>
      <c r="L135" s="217"/>
      <c r="M135" s="218" t="s">
        <v>19</v>
      </c>
      <c r="N135" s="219" t="s">
        <v>41</v>
      </c>
      <c r="O135" s="83"/>
      <c r="P135" s="195">
        <f>O135*H135</f>
        <v>0</v>
      </c>
      <c r="Q135" s="195">
        <v>3.0000000000000001E-05</v>
      </c>
      <c r="R135" s="195">
        <f>Q135*H135</f>
        <v>0.060000000000000005</v>
      </c>
      <c r="S135" s="195">
        <v>0</v>
      </c>
      <c r="T135" s="19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7" t="s">
        <v>153</v>
      </c>
      <c r="AT135" s="197" t="s">
        <v>2932</v>
      </c>
      <c r="AU135" s="197" t="s">
        <v>70</v>
      </c>
      <c r="AY135" s="16" t="s">
        <v>128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6" t="s">
        <v>14</v>
      </c>
      <c r="BK135" s="198">
        <f>ROUND(I135*H135,2)</f>
        <v>0</v>
      </c>
      <c r="BL135" s="16" t="s">
        <v>127</v>
      </c>
      <c r="BM135" s="197" t="s">
        <v>3082</v>
      </c>
    </row>
    <row r="136" s="2" customFormat="1" ht="16.5" customHeight="1">
      <c r="A136" s="37"/>
      <c r="B136" s="38"/>
      <c r="C136" s="209" t="s">
        <v>335</v>
      </c>
      <c r="D136" s="209" t="s">
        <v>2932</v>
      </c>
      <c r="E136" s="210" t="s">
        <v>3083</v>
      </c>
      <c r="F136" s="211" t="s">
        <v>3084</v>
      </c>
      <c r="G136" s="212" t="s">
        <v>132</v>
      </c>
      <c r="H136" s="213">
        <v>200</v>
      </c>
      <c r="I136" s="214"/>
      <c r="J136" s="215">
        <f>ROUND(I136*H136,2)</f>
        <v>0</v>
      </c>
      <c r="K136" s="216"/>
      <c r="L136" s="217"/>
      <c r="M136" s="218" t="s">
        <v>19</v>
      </c>
      <c r="N136" s="219" t="s">
        <v>41</v>
      </c>
      <c r="O136" s="83"/>
      <c r="P136" s="195">
        <f>O136*H136</f>
        <v>0</v>
      </c>
      <c r="Q136" s="195">
        <v>0.00025999999999999998</v>
      </c>
      <c r="R136" s="195">
        <f>Q136*H136</f>
        <v>0.051999999999999998</v>
      </c>
      <c r="S136" s="195">
        <v>0</v>
      </c>
      <c r="T136" s="19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7" t="s">
        <v>153</v>
      </c>
      <c r="AT136" s="197" t="s">
        <v>2932</v>
      </c>
      <c r="AU136" s="197" t="s">
        <v>70</v>
      </c>
      <c r="AY136" s="16" t="s">
        <v>128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6" t="s">
        <v>14</v>
      </c>
      <c r="BK136" s="198">
        <f>ROUND(I136*H136,2)</f>
        <v>0</v>
      </c>
      <c r="BL136" s="16" t="s">
        <v>127</v>
      </c>
      <c r="BM136" s="197" t="s">
        <v>3085</v>
      </c>
    </row>
    <row r="137" s="2" customFormat="1" ht="16.5" customHeight="1">
      <c r="A137" s="37"/>
      <c r="B137" s="38"/>
      <c r="C137" s="209" t="s">
        <v>339</v>
      </c>
      <c r="D137" s="209" t="s">
        <v>2932</v>
      </c>
      <c r="E137" s="210" t="s">
        <v>3086</v>
      </c>
      <c r="F137" s="211" t="s">
        <v>3087</v>
      </c>
      <c r="G137" s="212" t="s">
        <v>132</v>
      </c>
      <c r="H137" s="213">
        <v>20</v>
      </c>
      <c r="I137" s="214"/>
      <c r="J137" s="215">
        <f>ROUND(I137*H137,2)</f>
        <v>0</v>
      </c>
      <c r="K137" s="216"/>
      <c r="L137" s="217"/>
      <c r="M137" s="218" t="s">
        <v>19</v>
      </c>
      <c r="N137" s="219" t="s">
        <v>41</v>
      </c>
      <c r="O137" s="83"/>
      <c r="P137" s="195">
        <f>O137*H137</f>
        <v>0</v>
      </c>
      <c r="Q137" s="195">
        <v>0.32705000000000001</v>
      </c>
      <c r="R137" s="195">
        <f>Q137*H137</f>
        <v>6.5410000000000004</v>
      </c>
      <c r="S137" s="195">
        <v>0</v>
      </c>
      <c r="T137" s="19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7" t="s">
        <v>153</v>
      </c>
      <c r="AT137" s="197" t="s">
        <v>2932</v>
      </c>
      <c r="AU137" s="197" t="s">
        <v>70</v>
      </c>
      <c r="AY137" s="16" t="s">
        <v>128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6" t="s">
        <v>14</v>
      </c>
      <c r="BK137" s="198">
        <f>ROUND(I137*H137,2)</f>
        <v>0</v>
      </c>
      <c r="BL137" s="16" t="s">
        <v>127</v>
      </c>
      <c r="BM137" s="197" t="s">
        <v>3088</v>
      </c>
    </row>
    <row r="138" s="2" customFormat="1" ht="16.5" customHeight="1">
      <c r="A138" s="37"/>
      <c r="B138" s="38"/>
      <c r="C138" s="209" t="s">
        <v>343</v>
      </c>
      <c r="D138" s="209" t="s">
        <v>2932</v>
      </c>
      <c r="E138" s="210" t="s">
        <v>3089</v>
      </c>
      <c r="F138" s="211" t="s">
        <v>3090</v>
      </c>
      <c r="G138" s="212" t="s">
        <v>132</v>
      </c>
      <c r="H138" s="213">
        <v>20</v>
      </c>
      <c r="I138" s="214"/>
      <c r="J138" s="215">
        <f>ROUND(I138*H138,2)</f>
        <v>0</v>
      </c>
      <c r="K138" s="216"/>
      <c r="L138" s="217"/>
      <c r="M138" s="218" t="s">
        <v>19</v>
      </c>
      <c r="N138" s="219" t="s">
        <v>41</v>
      </c>
      <c r="O138" s="83"/>
      <c r="P138" s="195">
        <f>O138*H138</f>
        <v>0</v>
      </c>
      <c r="Q138" s="195">
        <v>0.32700000000000001</v>
      </c>
      <c r="R138" s="195">
        <f>Q138*H138</f>
        <v>6.54</v>
      </c>
      <c r="S138" s="195">
        <v>0</v>
      </c>
      <c r="T138" s="19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7" t="s">
        <v>153</v>
      </c>
      <c r="AT138" s="197" t="s">
        <v>2932</v>
      </c>
      <c r="AU138" s="197" t="s">
        <v>70</v>
      </c>
      <c r="AY138" s="16" t="s">
        <v>128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6" t="s">
        <v>14</v>
      </c>
      <c r="BK138" s="198">
        <f>ROUND(I138*H138,2)</f>
        <v>0</v>
      </c>
      <c r="BL138" s="16" t="s">
        <v>127</v>
      </c>
      <c r="BM138" s="197" t="s">
        <v>3091</v>
      </c>
    </row>
    <row r="139" s="2" customFormat="1" ht="16.5" customHeight="1">
      <c r="A139" s="37"/>
      <c r="B139" s="38"/>
      <c r="C139" s="209" t="s">
        <v>347</v>
      </c>
      <c r="D139" s="209" t="s">
        <v>2932</v>
      </c>
      <c r="E139" s="210" t="s">
        <v>3092</v>
      </c>
      <c r="F139" s="211" t="s">
        <v>3093</v>
      </c>
      <c r="G139" s="212" t="s">
        <v>132</v>
      </c>
      <c r="H139" s="213">
        <v>20</v>
      </c>
      <c r="I139" s="214"/>
      <c r="J139" s="215">
        <f>ROUND(I139*H139,2)</f>
        <v>0</v>
      </c>
      <c r="K139" s="216"/>
      <c r="L139" s="217"/>
      <c r="M139" s="218" t="s">
        <v>19</v>
      </c>
      <c r="N139" s="219" t="s">
        <v>41</v>
      </c>
      <c r="O139" s="83"/>
      <c r="P139" s="195">
        <f>O139*H139</f>
        <v>0</v>
      </c>
      <c r="Q139" s="195">
        <v>0.27500000000000002</v>
      </c>
      <c r="R139" s="195">
        <f>Q139*H139</f>
        <v>5.5</v>
      </c>
      <c r="S139" s="195">
        <v>0</v>
      </c>
      <c r="T139" s="19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7" t="s">
        <v>153</v>
      </c>
      <c r="AT139" s="197" t="s">
        <v>2932</v>
      </c>
      <c r="AU139" s="197" t="s">
        <v>70</v>
      </c>
      <c r="AY139" s="16" t="s">
        <v>128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6" t="s">
        <v>14</v>
      </c>
      <c r="BK139" s="198">
        <f>ROUND(I139*H139,2)</f>
        <v>0</v>
      </c>
      <c r="BL139" s="16" t="s">
        <v>127</v>
      </c>
      <c r="BM139" s="197" t="s">
        <v>3094</v>
      </c>
    </row>
    <row r="140" s="2" customFormat="1" ht="16.5" customHeight="1">
      <c r="A140" s="37"/>
      <c r="B140" s="38"/>
      <c r="C140" s="209" t="s">
        <v>351</v>
      </c>
      <c r="D140" s="209" t="s">
        <v>2932</v>
      </c>
      <c r="E140" s="210" t="s">
        <v>3095</v>
      </c>
      <c r="F140" s="211" t="s">
        <v>3096</v>
      </c>
      <c r="G140" s="212" t="s">
        <v>132</v>
      </c>
      <c r="H140" s="213">
        <v>10</v>
      </c>
      <c r="I140" s="214"/>
      <c r="J140" s="215">
        <f>ROUND(I140*H140,2)</f>
        <v>0</v>
      </c>
      <c r="K140" s="216"/>
      <c r="L140" s="217"/>
      <c r="M140" s="218" t="s">
        <v>19</v>
      </c>
      <c r="N140" s="219" t="s">
        <v>41</v>
      </c>
      <c r="O140" s="83"/>
      <c r="P140" s="195">
        <f>O140*H140</f>
        <v>0</v>
      </c>
      <c r="Q140" s="195">
        <v>0.32729999999999998</v>
      </c>
      <c r="R140" s="195">
        <f>Q140*H140</f>
        <v>3.2729999999999997</v>
      </c>
      <c r="S140" s="195">
        <v>0</v>
      </c>
      <c r="T140" s="19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7" t="s">
        <v>153</v>
      </c>
      <c r="AT140" s="197" t="s">
        <v>2932</v>
      </c>
      <c r="AU140" s="197" t="s">
        <v>70</v>
      </c>
      <c r="AY140" s="16" t="s">
        <v>128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6" t="s">
        <v>14</v>
      </c>
      <c r="BK140" s="198">
        <f>ROUND(I140*H140,2)</f>
        <v>0</v>
      </c>
      <c r="BL140" s="16" t="s">
        <v>127</v>
      </c>
      <c r="BM140" s="197" t="s">
        <v>3097</v>
      </c>
    </row>
    <row r="141" s="2" customFormat="1" ht="16.5" customHeight="1">
      <c r="A141" s="37"/>
      <c r="B141" s="38"/>
      <c r="C141" s="209" t="s">
        <v>355</v>
      </c>
      <c r="D141" s="209" t="s">
        <v>2932</v>
      </c>
      <c r="E141" s="210" t="s">
        <v>3098</v>
      </c>
      <c r="F141" s="211" t="s">
        <v>3099</v>
      </c>
      <c r="G141" s="212" t="s">
        <v>132</v>
      </c>
      <c r="H141" s="213">
        <v>10</v>
      </c>
      <c r="I141" s="214"/>
      <c r="J141" s="215">
        <f>ROUND(I141*H141,2)</f>
        <v>0</v>
      </c>
      <c r="K141" s="216"/>
      <c r="L141" s="217"/>
      <c r="M141" s="218" t="s">
        <v>19</v>
      </c>
      <c r="N141" s="219" t="s">
        <v>41</v>
      </c>
      <c r="O141" s="83"/>
      <c r="P141" s="195">
        <f>O141*H141</f>
        <v>0</v>
      </c>
      <c r="Q141" s="195">
        <v>0.32729999999999998</v>
      </c>
      <c r="R141" s="195">
        <f>Q141*H141</f>
        <v>3.2729999999999997</v>
      </c>
      <c r="S141" s="195">
        <v>0</v>
      </c>
      <c r="T141" s="19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7" t="s">
        <v>153</v>
      </c>
      <c r="AT141" s="197" t="s">
        <v>2932</v>
      </c>
      <c r="AU141" s="197" t="s">
        <v>70</v>
      </c>
      <c r="AY141" s="16" t="s">
        <v>128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6" t="s">
        <v>14</v>
      </c>
      <c r="BK141" s="198">
        <f>ROUND(I141*H141,2)</f>
        <v>0</v>
      </c>
      <c r="BL141" s="16" t="s">
        <v>127</v>
      </c>
      <c r="BM141" s="197" t="s">
        <v>3100</v>
      </c>
    </row>
    <row r="142" s="2" customFormat="1" ht="16.5" customHeight="1">
      <c r="A142" s="37"/>
      <c r="B142" s="38"/>
      <c r="C142" s="209" t="s">
        <v>359</v>
      </c>
      <c r="D142" s="209" t="s">
        <v>2932</v>
      </c>
      <c r="E142" s="210" t="s">
        <v>3101</v>
      </c>
      <c r="F142" s="211" t="s">
        <v>3102</v>
      </c>
      <c r="G142" s="212" t="s">
        <v>426</v>
      </c>
      <c r="H142" s="213">
        <v>30</v>
      </c>
      <c r="I142" s="214"/>
      <c r="J142" s="215">
        <f>ROUND(I142*H142,2)</f>
        <v>0</v>
      </c>
      <c r="K142" s="216"/>
      <c r="L142" s="217"/>
      <c r="M142" s="218" t="s">
        <v>19</v>
      </c>
      <c r="N142" s="219" t="s">
        <v>41</v>
      </c>
      <c r="O142" s="83"/>
      <c r="P142" s="195">
        <f>O142*H142</f>
        <v>0</v>
      </c>
      <c r="Q142" s="195">
        <v>0.06003</v>
      </c>
      <c r="R142" s="195">
        <f>Q142*H142</f>
        <v>1.8009</v>
      </c>
      <c r="S142" s="195">
        <v>0</v>
      </c>
      <c r="T142" s="19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7" t="s">
        <v>153</v>
      </c>
      <c r="AT142" s="197" t="s">
        <v>2932</v>
      </c>
      <c r="AU142" s="197" t="s">
        <v>70</v>
      </c>
      <c r="AY142" s="16" t="s">
        <v>128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6" t="s">
        <v>14</v>
      </c>
      <c r="BK142" s="198">
        <f>ROUND(I142*H142,2)</f>
        <v>0</v>
      </c>
      <c r="BL142" s="16" t="s">
        <v>127</v>
      </c>
      <c r="BM142" s="197" t="s">
        <v>3103</v>
      </c>
    </row>
    <row r="143" s="2" customFormat="1" ht="16.5" customHeight="1">
      <c r="A143" s="37"/>
      <c r="B143" s="38"/>
      <c r="C143" s="209" t="s">
        <v>363</v>
      </c>
      <c r="D143" s="209" t="s">
        <v>2932</v>
      </c>
      <c r="E143" s="210" t="s">
        <v>3104</v>
      </c>
      <c r="F143" s="211" t="s">
        <v>3105</v>
      </c>
      <c r="G143" s="212" t="s">
        <v>426</v>
      </c>
      <c r="H143" s="213">
        <v>30</v>
      </c>
      <c r="I143" s="214"/>
      <c r="J143" s="215">
        <f>ROUND(I143*H143,2)</f>
        <v>0</v>
      </c>
      <c r="K143" s="216"/>
      <c r="L143" s="217"/>
      <c r="M143" s="218" t="s">
        <v>19</v>
      </c>
      <c r="N143" s="219" t="s">
        <v>41</v>
      </c>
      <c r="O143" s="83"/>
      <c r="P143" s="195">
        <f>O143*H143</f>
        <v>0</v>
      </c>
      <c r="Q143" s="195">
        <v>0.06003</v>
      </c>
      <c r="R143" s="195">
        <f>Q143*H143</f>
        <v>1.8009</v>
      </c>
      <c r="S143" s="195">
        <v>0</v>
      </c>
      <c r="T143" s="19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7" t="s">
        <v>153</v>
      </c>
      <c r="AT143" s="197" t="s">
        <v>2932</v>
      </c>
      <c r="AU143" s="197" t="s">
        <v>70</v>
      </c>
      <c r="AY143" s="16" t="s">
        <v>128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6" t="s">
        <v>14</v>
      </c>
      <c r="BK143" s="198">
        <f>ROUND(I143*H143,2)</f>
        <v>0</v>
      </c>
      <c r="BL143" s="16" t="s">
        <v>127</v>
      </c>
      <c r="BM143" s="197" t="s">
        <v>3106</v>
      </c>
    </row>
    <row r="144" s="2" customFormat="1" ht="16.5" customHeight="1">
      <c r="A144" s="37"/>
      <c r="B144" s="38"/>
      <c r="C144" s="209" t="s">
        <v>367</v>
      </c>
      <c r="D144" s="209" t="s">
        <v>2932</v>
      </c>
      <c r="E144" s="210" t="s">
        <v>3107</v>
      </c>
      <c r="F144" s="211" t="s">
        <v>3108</v>
      </c>
      <c r="G144" s="212" t="s">
        <v>426</v>
      </c>
      <c r="H144" s="213">
        <v>30</v>
      </c>
      <c r="I144" s="214"/>
      <c r="J144" s="215">
        <f>ROUND(I144*H144,2)</f>
        <v>0</v>
      </c>
      <c r="K144" s="216"/>
      <c r="L144" s="217"/>
      <c r="M144" s="218" t="s">
        <v>19</v>
      </c>
      <c r="N144" s="219" t="s">
        <v>41</v>
      </c>
      <c r="O144" s="83"/>
      <c r="P144" s="195">
        <f>O144*H144</f>
        <v>0</v>
      </c>
      <c r="Q144" s="195">
        <v>0.064979999999999996</v>
      </c>
      <c r="R144" s="195">
        <f>Q144*H144</f>
        <v>1.9493999999999998</v>
      </c>
      <c r="S144" s="195">
        <v>0</v>
      </c>
      <c r="T144" s="19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7" t="s">
        <v>153</v>
      </c>
      <c r="AT144" s="197" t="s">
        <v>2932</v>
      </c>
      <c r="AU144" s="197" t="s">
        <v>70</v>
      </c>
      <c r="AY144" s="16" t="s">
        <v>128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6" t="s">
        <v>14</v>
      </c>
      <c r="BK144" s="198">
        <f>ROUND(I144*H144,2)</f>
        <v>0</v>
      </c>
      <c r="BL144" s="16" t="s">
        <v>127</v>
      </c>
      <c r="BM144" s="197" t="s">
        <v>3109</v>
      </c>
    </row>
    <row r="145" s="2" customFormat="1" ht="16.5" customHeight="1">
      <c r="A145" s="37"/>
      <c r="B145" s="38"/>
      <c r="C145" s="209" t="s">
        <v>371</v>
      </c>
      <c r="D145" s="209" t="s">
        <v>2932</v>
      </c>
      <c r="E145" s="210" t="s">
        <v>3110</v>
      </c>
      <c r="F145" s="211" t="s">
        <v>3111</v>
      </c>
      <c r="G145" s="212" t="s">
        <v>426</v>
      </c>
      <c r="H145" s="213">
        <v>30</v>
      </c>
      <c r="I145" s="214"/>
      <c r="J145" s="215">
        <f>ROUND(I145*H145,2)</f>
        <v>0</v>
      </c>
      <c r="K145" s="216"/>
      <c r="L145" s="217"/>
      <c r="M145" s="218" t="s">
        <v>19</v>
      </c>
      <c r="N145" s="219" t="s">
        <v>41</v>
      </c>
      <c r="O145" s="83"/>
      <c r="P145" s="195">
        <f>O145*H145</f>
        <v>0</v>
      </c>
      <c r="Q145" s="195">
        <v>0.049390000000000003</v>
      </c>
      <c r="R145" s="195">
        <f>Q145*H145</f>
        <v>1.4817</v>
      </c>
      <c r="S145" s="195">
        <v>0</v>
      </c>
      <c r="T145" s="19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7" t="s">
        <v>153</v>
      </c>
      <c r="AT145" s="197" t="s">
        <v>2932</v>
      </c>
      <c r="AU145" s="197" t="s">
        <v>70</v>
      </c>
      <c r="AY145" s="16" t="s">
        <v>128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6" t="s">
        <v>14</v>
      </c>
      <c r="BK145" s="198">
        <f>ROUND(I145*H145,2)</f>
        <v>0</v>
      </c>
      <c r="BL145" s="16" t="s">
        <v>127</v>
      </c>
      <c r="BM145" s="197" t="s">
        <v>3112</v>
      </c>
    </row>
    <row r="146" s="2" customFormat="1" ht="16.5" customHeight="1">
      <c r="A146" s="37"/>
      <c r="B146" s="38"/>
      <c r="C146" s="209" t="s">
        <v>375</v>
      </c>
      <c r="D146" s="209" t="s">
        <v>2932</v>
      </c>
      <c r="E146" s="210" t="s">
        <v>3113</v>
      </c>
      <c r="F146" s="211" t="s">
        <v>3114</v>
      </c>
      <c r="G146" s="212" t="s">
        <v>426</v>
      </c>
      <c r="H146" s="213">
        <v>30</v>
      </c>
      <c r="I146" s="214"/>
      <c r="J146" s="215">
        <f>ROUND(I146*H146,2)</f>
        <v>0</v>
      </c>
      <c r="K146" s="216"/>
      <c r="L146" s="217"/>
      <c r="M146" s="218" t="s">
        <v>19</v>
      </c>
      <c r="N146" s="219" t="s">
        <v>41</v>
      </c>
      <c r="O146" s="83"/>
      <c r="P146" s="195">
        <f>O146*H146</f>
        <v>0</v>
      </c>
      <c r="Q146" s="195">
        <v>0.049390000000000003</v>
      </c>
      <c r="R146" s="195">
        <f>Q146*H146</f>
        <v>1.4817</v>
      </c>
      <c r="S146" s="195">
        <v>0</v>
      </c>
      <c r="T146" s="19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7" t="s">
        <v>153</v>
      </c>
      <c r="AT146" s="197" t="s">
        <v>2932</v>
      </c>
      <c r="AU146" s="197" t="s">
        <v>70</v>
      </c>
      <c r="AY146" s="16" t="s">
        <v>128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6" t="s">
        <v>14</v>
      </c>
      <c r="BK146" s="198">
        <f>ROUND(I146*H146,2)</f>
        <v>0</v>
      </c>
      <c r="BL146" s="16" t="s">
        <v>127</v>
      </c>
      <c r="BM146" s="197" t="s">
        <v>3115</v>
      </c>
    </row>
    <row r="147" s="2" customFormat="1" ht="16.5" customHeight="1">
      <c r="A147" s="37"/>
      <c r="B147" s="38"/>
      <c r="C147" s="209" t="s">
        <v>379</v>
      </c>
      <c r="D147" s="209" t="s">
        <v>2932</v>
      </c>
      <c r="E147" s="210" t="s">
        <v>3116</v>
      </c>
      <c r="F147" s="211" t="s">
        <v>3117</v>
      </c>
      <c r="G147" s="212" t="s">
        <v>132</v>
      </c>
      <c r="H147" s="213">
        <v>30</v>
      </c>
      <c r="I147" s="214"/>
      <c r="J147" s="215">
        <f>ROUND(I147*H147,2)</f>
        <v>0</v>
      </c>
      <c r="K147" s="216"/>
      <c r="L147" s="217"/>
      <c r="M147" s="218" t="s">
        <v>19</v>
      </c>
      <c r="N147" s="219" t="s">
        <v>41</v>
      </c>
      <c r="O147" s="83"/>
      <c r="P147" s="195">
        <f>O147*H147</f>
        <v>0</v>
      </c>
      <c r="Q147" s="195">
        <v>0.00052999999999999998</v>
      </c>
      <c r="R147" s="195">
        <f>Q147*H147</f>
        <v>0.015900000000000001</v>
      </c>
      <c r="S147" s="195">
        <v>0</v>
      </c>
      <c r="T147" s="19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7" t="s">
        <v>153</v>
      </c>
      <c r="AT147" s="197" t="s">
        <v>2932</v>
      </c>
      <c r="AU147" s="197" t="s">
        <v>70</v>
      </c>
      <c r="AY147" s="16" t="s">
        <v>128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6" t="s">
        <v>14</v>
      </c>
      <c r="BK147" s="198">
        <f>ROUND(I147*H147,2)</f>
        <v>0</v>
      </c>
      <c r="BL147" s="16" t="s">
        <v>127</v>
      </c>
      <c r="BM147" s="197" t="s">
        <v>3118</v>
      </c>
    </row>
    <row r="148" s="2" customFormat="1" ht="16.5" customHeight="1">
      <c r="A148" s="37"/>
      <c r="B148" s="38"/>
      <c r="C148" s="209" t="s">
        <v>383</v>
      </c>
      <c r="D148" s="209" t="s">
        <v>2932</v>
      </c>
      <c r="E148" s="210" t="s">
        <v>3119</v>
      </c>
      <c r="F148" s="211" t="s">
        <v>3120</v>
      </c>
      <c r="G148" s="212" t="s">
        <v>132</v>
      </c>
      <c r="H148" s="213">
        <v>30</v>
      </c>
      <c r="I148" s="214"/>
      <c r="J148" s="215">
        <f>ROUND(I148*H148,2)</f>
        <v>0</v>
      </c>
      <c r="K148" s="216"/>
      <c r="L148" s="217"/>
      <c r="M148" s="218" t="s">
        <v>19</v>
      </c>
      <c r="N148" s="219" t="s">
        <v>41</v>
      </c>
      <c r="O148" s="83"/>
      <c r="P148" s="195">
        <f>O148*H148</f>
        <v>0</v>
      </c>
      <c r="Q148" s="195">
        <v>0.00059999999999999995</v>
      </c>
      <c r="R148" s="195">
        <f>Q148*H148</f>
        <v>0.017999999999999999</v>
      </c>
      <c r="S148" s="195">
        <v>0</v>
      </c>
      <c r="T148" s="19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7" t="s">
        <v>153</v>
      </c>
      <c r="AT148" s="197" t="s">
        <v>2932</v>
      </c>
      <c r="AU148" s="197" t="s">
        <v>70</v>
      </c>
      <c r="AY148" s="16" t="s">
        <v>128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6" t="s">
        <v>14</v>
      </c>
      <c r="BK148" s="198">
        <f>ROUND(I148*H148,2)</f>
        <v>0</v>
      </c>
      <c r="BL148" s="16" t="s">
        <v>127</v>
      </c>
      <c r="BM148" s="197" t="s">
        <v>3121</v>
      </c>
    </row>
    <row r="149" s="2" customFormat="1" ht="16.5" customHeight="1">
      <c r="A149" s="37"/>
      <c r="B149" s="38"/>
      <c r="C149" s="209" t="s">
        <v>387</v>
      </c>
      <c r="D149" s="209" t="s">
        <v>2932</v>
      </c>
      <c r="E149" s="210" t="s">
        <v>3122</v>
      </c>
      <c r="F149" s="211" t="s">
        <v>3123</v>
      </c>
      <c r="G149" s="212" t="s">
        <v>132</v>
      </c>
      <c r="H149" s="213">
        <v>30</v>
      </c>
      <c r="I149" s="214"/>
      <c r="J149" s="215">
        <f>ROUND(I149*H149,2)</f>
        <v>0</v>
      </c>
      <c r="K149" s="216"/>
      <c r="L149" s="217"/>
      <c r="M149" s="218" t="s">
        <v>19</v>
      </c>
      <c r="N149" s="219" t="s">
        <v>41</v>
      </c>
      <c r="O149" s="83"/>
      <c r="P149" s="195">
        <f>O149*H149</f>
        <v>0</v>
      </c>
      <c r="Q149" s="195">
        <v>0.00035</v>
      </c>
      <c r="R149" s="195">
        <f>Q149*H149</f>
        <v>0.010500000000000001</v>
      </c>
      <c r="S149" s="195">
        <v>0</v>
      </c>
      <c r="T149" s="19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7" t="s">
        <v>153</v>
      </c>
      <c r="AT149" s="197" t="s">
        <v>2932</v>
      </c>
      <c r="AU149" s="197" t="s">
        <v>70</v>
      </c>
      <c r="AY149" s="16" t="s">
        <v>128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6" t="s">
        <v>14</v>
      </c>
      <c r="BK149" s="198">
        <f>ROUND(I149*H149,2)</f>
        <v>0</v>
      </c>
      <c r="BL149" s="16" t="s">
        <v>127</v>
      </c>
      <c r="BM149" s="197" t="s">
        <v>3124</v>
      </c>
    </row>
    <row r="150" s="2" customFormat="1" ht="16.5" customHeight="1">
      <c r="A150" s="37"/>
      <c r="B150" s="38"/>
      <c r="C150" s="209" t="s">
        <v>391</v>
      </c>
      <c r="D150" s="209" t="s">
        <v>2932</v>
      </c>
      <c r="E150" s="210" t="s">
        <v>3125</v>
      </c>
      <c r="F150" s="211" t="s">
        <v>3126</v>
      </c>
      <c r="G150" s="212" t="s">
        <v>132</v>
      </c>
      <c r="H150" s="213">
        <v>30</v>
      </c>
      <c r="I150" s="214"/>
      <c r="J150" s="215">
        <f>ROUND(I150*H150,2)</f>
        <v>0</v>
      </c>
      <c r="K150" s="216"/>
      <c r="L150" s="217"/>
      <c r="M150" s="218" t="s">
        <v>19</v>
      </c>
      <c r="N150" s="219" t="s">
        <v>41</v>
      </c>
      <c r="O150" s="83"/>
      <c r="P150" s="195">
        <f>O150*H150</f>
        <v>0</v>
      </c>
      <c r="Q150" s="195">
        <v>0.00038999999999999999</v>
      </c>
      <c r="R150" s="195">
        <f>Q150*H150</f>
        <v>0.0117</v>
      </c>
      <c r="S150" s="195">
        <v>0</v>
      </c>
      <c r="T150" s="196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7" t="s">
        <v>153</v>
      </c>
      <c r="AT150" s="197" t="s">
        <v>2932</v>
      </c>
      <c r="AU150" s="197" t="s">
        <v>70</v>
      </c>
      <c r="AY150" s="16" t="s">
        <v>128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6" t="s">
        <v>14</v>
      </c>
      <c r="BK150" s="198">
        <f>ROUND(I150*H150,2)</f>
        <v>0</v>
      </c>
      <c r="BL150" s="16" t="s">
        <v>127</v>
      </c>
      <c r="BM150" s="197" t="s">
        <v>3127</v>
      </c>
    </row>
    <row r="151" s="2" customFormat="1" ht="16.5" customHeight="1">
      <c r="A151" s="37"/>
      <c r="B151" s="38"/>
      <c r="C151" s="209" t="s">
        <v>395</v>
      </c>
      <c r="D151" s="209" t="s">
        <v>2932</v>
      </c>
      <c r="E151" s="210" t="s">
        <v>3128</v>
      </c>
      <c r="F151" s="211" t="s">
        <v>3129</v>
      </c>
      <c r="G151" s="212" t="s">
        <v>132</v>
      </c>
      <c r="H151" s="213">
        <v>600</v>
      </c>
      <c r="I151" s="214"/>
      <c r="J151" s="215">
        <f>ROUND(I151*H151,2)</f>
        <v>0</v>
      </c>
      <c r="K151" s="216"/>
      <c r="L151" s="217"/>
      <c r="M151" s="218" t="s">
        <v>19</v>
      </c>
      <c r="N151" s="219" t="s">
        <v>41</v>
      </c>
      <c r="O151" s="83"/>
      <c r="P151" s="195">
        <f>O151*H151</f>
        <v>0</v>
      </c>
      <c r="Q151" s="195">
        <v>0.00012</v>
      </c>
      <c r="R151" s="195">
        <f>Q151*H151</f>
        <v>0.072000000000000008</v>
      </c>
      <c r="S151" s="195">
        <v>0</v>
      </c>
      <c r="T151" s="19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7" t="s">
        <v>153</v>
      </c>
      <c r="AT151" s="197" t="s">
        <v>2932</v>
      </c>
      <c r="AU151" s="197" t="s">
        <v>70</v>
      </c>
      <c r="AY151" s="16" t="s">
        <v>128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6" t="s">
        <v>14</v>
      </c>
      <c r="BK151" s="198">
        <f>ROUND(I151*H151,2)</f>
        <v>0</v>
      </c>
      <c r="BL151" s="16" t="s">
        <v>127</v>
      </c>
      <c r="BM151" s="197" t="s">
        <v>3130</v>
      </c>
    </row>
    <row r="152" s="2" customFormat="1" ht="16.5" customHeight="1">
      <c r="A152" s="37"/>
      <c r="B152" s="38"/>
      <c r="C152" s="209" t="s">
        <v>399</v>
      </c>
      <c r="D152" s="209" t="s">
        <v>2932</v>
      </c>
      <c r="E152" s="210" t="s">
        <v>3131</v>
      </c>
      <c r="F152" s="211" t="s">
        <v>3132</v>
      </c>
      <c r="G152" s="212" t="s">
        <v>132</v>
      </c>
      <c r="H152" s="213">
        <v>600</v>
      </c>
      <c r="I152" s="214"/>
      <c r="J152" s="215">
        <f>ROUND(I152*H152,2)</f>
        <v>0</v>
      </c>
      <c r="K152" s="216"/>
      <c r="L152" s="217"/>
      <c r="M152" s="218" t="s">
        <v>19</v>
      </c>
      <c r="N152" s="219" t="s">
        <v>41</v>
      </c>
      <c r="O152" s="83"/>
      <c r="P152" s="195">
        <f>O152*H152</f>
        <v>0</v>
      </c>
      <c r="Q152" s="195">
        <v>0.00013999999999999999</v>
      </c>
      <c r="R152" s="195">
        <f>Q152*H152</f>
        <v>0.083999999999999991</v>
      </c>
      <c r="S152" s="195">
        <v>0</v>
      </c>
      <c r="T152" s="19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7" t="s">
        <v>153</v>
      </c>
      <c r="AT152" s="197" t="s">
        <v>2932</v>
      </c>
      <c r="AU152" s="197" t="s">
        <v>70</v>
      </c>
      <c r="AY152" s="16" t="s">
        <v>128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6" t="s">
        <v>14</v>
      </c>
      <c r="BK152" s="198">
        <f>ROUND(I152*H152,2)</f>
        <v>0</v>
      </c>
      <c r="BL152" s="16" t="s">
        <v>127</v>
      </c>
      <c r="BM152" s="197" t="s">
        <v>3133</v>
      </c>
    </row>
    <row r="153" s="2" customFormat="1" ht="16.5" customHeight="1">
      <c r="A153" s="37"/>
      <c r="B153" s="38"/>
      <c r="C153" s="209" t="s">
        <v>403</v>
      </c>
      <c r="D153" s="209" t="s">
        <v>2932</v>
      </c>
      <c r="E153" s="210" t="s">
        <v>3134</v>
      </c>
      <c r="F153" s="211" t="s">
        <v>3135</v>
      </c>
      <c r="G153" s="212" t="s">
        <v>132</v>
      </c>
      <c r="H153" s="213">
        <v>3</v>
      </c>
      <c r="I153" s="214"/>
      <c r="J153" s="215">
        <f>ROUND(I153*H153,2)</f>
        <v>0</v>
      </c>
      <c r="K153" s="216"/>
      <c r="L153" s="217"/>
      <c r="M153" s="218" t="s">
        <v>19</v>
      </c>
      <c r="N153" s="219" t="s">
        <v>41</v>
      </c>
      <c r="O153" s="83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7" t="s">
        <v>153</v>
      </c>
      <c r="AT153" s="197" t="s">
        <v>2932</v>
      </c>
      <c r="AU153" s="197" t="s">
        <v>70</v>
      </c>
      <c r="AY153" s="16" t="s">
        <v>128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6" t="s">
        <v>14</v>
      </c>
      <c r="BK153" s="198">
        <f>ROUND(I153*H153,2)</f>
        <v>0</v>
      </c>
      <c r="BL153" s="16" t="s">
        <v>127</v>
      </c>
      <c r="BM153" s="197" t="s">
        <v>3136</v>
      </c>
    </row>
    <row r="154" s="2" customFormat="1" ht="16.5" customHeight="1">
      <c r="A154" s="37"/>
      <c r="B154" s="38"/>
      <c r="C154" s="209" t="s">
        <v>407</v>
      </c>
      <c r="D154" s="209" t="s">
        <v>2932</v>
      </c>
      <c r="E154" s="210" t="s">
        <v>3137</v>
      </c>
      <c r="F154" s="211" t="s">
        <v>3138</v>
      </c>
      <c r="G154" s="212" t="s">
        <v>132</v>
      </c>
      <c r="H154" s="213">
        <v>3</v>
      </c>
      <c r="I154" s="214"/>
      <c r="J154" s="215">
        <f>ROUND(I154*H154,2)</f>
        <v>0</v>
      </c>
      <c r="K154" s="216"/>
      <c r="L154" s="217"/>
      <c r="M154" s="218" t="s">
        <v>19</v>
      </c>
      <c r="N154" s="219" t="s">
        <v>41</v>
      </c>
      <c r="O154" s="83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7" t="s">
        <v>153</v>
      </c>
      <c r="AT154" s="197" t="s">
        <v>2932</v>
      </c>
      <c r="AU154" s="197" t="s">
        <v>70</v>
      </c>
      <c r="AY154" s="16" t="s">
        <v>128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6" t="s">
        <v>14</v>
      </c>
      <c r="BK154" s="198">
        <f>ROUND(I154*H154,2)</f>
        <v>0</v>
      </c>
      <c r="BL154" s="16" t="s">
        <v>127</v>
      </c>
      <c r="BM154" s="197" t="s">
        <v>3139</v>
      </c>
    </row>
    <row r="155" s="2" customFormat="1" ht="16.5" customHeight="1">
      <c r="A155" s="37"/>
      <c r="B155" s="38"/>
      <c r="C155" s="209" t="s">
        <v>411</v>
      </c>
      <c r="D155" s="209" t="s">
        <v>2932</v>
      </c>
      <c r="E155" s="210" t="s">
        <v>3140</v>
      </c>
      <c r="F155" s="211" t="s">
        <v>3141</v>
      </c>
      <c r="G155" s="212" t="s">
        <v>132</v>
      </c>
      <c r="H155" s="213">
        <v>3</v>
      </c>
      <c r="I155" s="214"/>
      <c r="J155" s="215">
        <f>ROUND(I155*H155,2)</f>
        <v>0</v>
      </c>
      <c r="K155" s="216"/>
      <c r="L155" s="217"/>
      <c r="M155" s="218" t="s">
        <v>19</v>
      </c>
      <c r="N155" s="219" t="s">
        <v>41</v>
      </c>
      <c r="O155" s="83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7" t="s">
        <v>153</v>
      </c>
      <c r="AT155" s="197" t="s">
        <v>2932</v>
      </c>
      <c r="AU155" s="197" t="s">
        <v>70</v>
      </c>
      <c r="AY155" s="16" t="s">
        <v>128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6" t="s">
        <v>14</v>
      </c>
      <c r="BK155" s="198">
        <f>ROUND(I155*H155,2)</f>
        <v>0</v>
      </c>
      <c r="BL155" s="16" t="s">
        <v>127</v>
      </c>
      <c r="BM155" s="197" t="s">
        <v>3142</v>
      </c>
    </row>
    <row r="156" s="2" customFormat="1" ht="16.5" customHeight="1">
      <c r="A156" s="37"/>
      <c r="B156" s="38"/>
      <c r="C156" s="209" t="s">
        <v>415</v>
      </c>
      <c r="D156" s="209" t="s">
        <v>2932</v>
      </c>
      <c r="E156" s="210" t="s">
        <v>3143</v>
      </c>
      <c r="F156" s="211" t="s">
        <v>3144</v>
      </c>
      <c r="G156" s="212" t="s">
        <v>132</v>
      </c>
      <c r="H156" s="213">
        <v>30</v>
      </c>
      <c r="I156" s="214"/>
      <c r="J156" s="215">
        <f>ROUND(I156*H156,2)</f>
        <v>0</v>
      </c>
      <c r="K156" s="216"/>
      <c r="L156" s="217"/>
      <c r="M156" s="218" t="s">
        <v>19</v>
      </c>
      <c r="N156" s="219" t="s">
        <v>41</v>
      </c>
      <c r="O156" s="83"/>
      <c r="P156" s="195">
        <f>O156*H156</f>
        <v>0</v>
      </c>
      <c r="Q156" s="195">
        <v>0.00069999999999999999</v>
      </c>
      <c r="R156" s="195">
        <f>Q156*H156</f>
        <v>0.021000000000000001</v>
      </c>
      <c r="S156" s="195">
        <v>0</v>
      </c>
      <c r="T156" s="19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7" t="s">
        <v>153</v>
      </c>
      <c r="AT156" s="197" t="s">
        <v>2932</v>
      </c>
      <c r="AU156" s="197" t="s">
        <v>70</v>
      </c>
      <c r="AY156" s="16" t="s">
        <v>128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6" t="s">
        <v>14</v>
      </c>
      <c r="BK156" s="198">
        <f>ROUND(I156*H156,2)</f>
        <v>0</v>
      </c>
      <c r="BL156" s="16" t="s">
        <v>127</v>
      </c>
      <c r="BM156" s="197" t="s">
        <v>3145</v>
      </c>
    </row>
    <row r="157" s="2" customFormat="1" ht="16.5" customHeight="1">
      <c r="A157" s="37"/>
      <c r="B157" s="38"/>
      <c r="C157" s="209" t="s">
        <v>419</v>
      </c>
      <c r="D157" s="209" t="s">
        <v>2932</v>
      </c>
      <c r="E157" s="210" t="s">
        <v>3146</v>
      </c>
      <c r="F157" s="211" t="s">
        <v>3147</v>
      </c>
      <c r="G157" s="212" t="s">
        <v>132</v>
      </c>
      <c r="H157" s="213">
        <v>30</v>
      </c>
      <c r="I157" s="214"/>
      <c r="J157" s="215">
        <f>ROUND(I157*H157,2)</f>
        <v>0</v>
      </c>
      <c r="K157" s="216"/>
      <c r="L157" s="217"/>
      <c r="M157" s="218" t="s">
        <v>19</v>
      </c>
      <c r="N157" s="219" t="s">
        <v>41</v>
      </c>
      <c r="O157" s="83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7" t="s">
        <v>153</v>
      </c>
      <c r="AT157" s="197" t="s">
        <v>2932</v>
      </c>
      <c r="AU157" s="197" t="s">
        <v>70</v>
      </c>
      <c r="AY157" s="16" t="s">
        <v>128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6" t="s">
        <v>14</v>
      </c>
      <c r="BK157" s="198">
        <f>ROUND(I157*H157,2)</f>
        <v>0</v>
      </c>
      <c r="BL157" s="16" t="s">
        <v>127</v>
      </c>
      <c r="BM157" s="197" t="s">
        <v>3148</v>
      </c>
    </row>
    <row r="158" s="2" customFormat="1" ht="16.5" customHeight="1">
      <c r="A158" s="37"/>
      <c r="B158" s="38"/>
      <c r="C158" s="209" t="s">
        <v>423</v>
      </c>
      <c r="D158" s="209" t="s">
        <v>2932</v>
      </c>
      <c r="E158" s="210" t="s">
        <v>3149</v>
      </c>
      <c r="F158" s="211" t="s">
        <v>3150</v>
      </c>
      <c r="G158" s="212" t="s">
        <v>132</v>
      </c>
      <c r="H158" s="213">
        <v>300</v>
      </c>
      <c r="I158" s="214"/>
      <c r="J158" s="215">
        <f>ROUND(I158*H158,2)</f>
        <v>0</v>
      </c>
      <c r="K158" s="216"/>
      <c r="L158" s="217"/>
      <c r="M158" s="218" t="s">
        <v>19</v>
      </c>
      <c r="N158" s="219" t="s">
        <v>41</v>
      </c>
      <c r="O158" s="83"/>
      <c r="P158" s="195">
        <f>O158*H158</f>
        <v>0</v>
      </c>
      <c r="Q158" s="195">
        <v>0.0011100000000000001</v>
      </c>
      <c r="R158" s="195">
        <f>Q158*H158</f>
        <v>0.33300000000000002</v>
      </c>
      <c r="S158" s="195">
        <v>0</v>
      </c>
      <c r="T158" s="19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7" t="s">
        <v>153</v>
      </c>
      <c r="AT158" s="197" t="s">
        <v>2932</v>
      </c>
      <c r="AU158" s="197" t="s">
        <v>70</v>
      </c>
      <c r="AY158" s="16" t="s">
        <v>128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6" t="s">
        <v>14</v>
      </c>
      <c r="BK158" s="198">
        <f>ROUND(I158*H158,2)</f>
        <v>0</v>
      </c>
      <c r="BL158" s="16" t="s">
        <v>127</v>
      </c>
      <c r="BM158" s="197" t="s">
        <v>3151</v>
      </c>
    </row>
    <row r="159" s="2" customFormat="1" ht="16.5" customHeight="1">
      <c r="A159" s="37"/>
      <c r="B159" s="38"/>
      <c r="C159" s="209" t="s">
        <v>429</v>
      </c>
      <c r="D159" s="209" t="s">
        <v>2932</v>
      </c>
      <c r="E159" s="210" t="s">
        <v>3152</v>
      </c>
      <c r="F159" s="211" t="s">
        <v>3153</v>
      </c>
      <c r="G159" s="212" t="s">
        <v>132</v>
      </c>
      <c r="H159" s="213">
        <v>300</v>
      </c>
      <c r="I159" s="214"/>
      <c r="J159" s="215">
        <f>ROUND(I159*H159,2)</f>
        <v>0</v>
      </c>
      <c r="K159" s="216"/>
      <c r="L159" s="217"/>
      <c r="M159" s="218" t="s">
        <v>19</v>
      </c>
      <c r="N159" s="219" t="s">
        <v>41</v>
      </c>
      <c r="O159" s="83"/>
      <c r="P159" s="195">
        <f>O159*H159</f>
        <v>0</v>
      </c>
      <c r="Q159" s="195">
        <v>0.00123</v>
      </c>
      <c r="R159" s="195">
        <f>Q159*H159</f>
        <v>0.36899999999999999</v>
      </c>
      <c r="S159" s="195">
        <v>0</v>
      </c>
      <c r="T159" s="196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7" t="s">
        <v>153</v>
      </c>
      <c r="AT159" s="197" t="s">
        <v>2932</v>
      </c>
      <c r="AU159" s="197" t="s">
        <v>70</v>
      </c>
      <c r="AY159" s="16" t="s">
        <v>128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6" t="s">
        <v>14</v>
      </c>
      <c r="BK159" s="198">
        <f>ROUND(I159*H159,2)</f>
        <v>0</v>
      </c>
      <c r="BL159" s="16" t="s">
        <v>127</v>
      </c>
      <c r="BM159" s="197" t="s">
        <v>3154</v>
      </c>
    </row>
    <row r="160" s="2" customFormat="1" ht="16.5" customHeight="1">
      <c r="A160" s="37"/>
      <c r="B160" s="38"/>
      <c r="C160" s="209" t="s">
        <v>433</v>
      </c>
      <c r="D160" s="209" t="s">
        <v>2932</v>
      </c>
      <c r="E160" s="210" t="s">
        <v>3155</v>
      </c>
      <c r="F160" s="211" t="s">
        <v>3156</v>
      </c>
      <c r="G160" s="212" t="s">
        <v>132</v>
      </c>
      <c r="H160" s="213">
        <v>30</v>
      </c>
      <c r="I160" s="214"/>
      <c r="J160" s="215">
        <f>ROUND(I160*H160,2)</f>
        <v>0</v>
      </c>
      <c r="K160" s="216"/>
      <c r="L160" s="217"/>
      <c r="M160" s="218" t="s">
        <v>19</v>
      </c>
      <c r="N160" s="219" t="s">
        <v>41</v>
      </c>
      <c r="O160" s="83"/>
      <c r="P160" s="195">
        <f>O160*H160</f>
        <v>0</v>
      </c>
      <c r="Q160" s="195">
        <v>0.0010499999999999999</v>
      </c>
      <c r="R160" s="195">
        <f>Q160*H160</f>
        <v>0.0315</v>
      </c>
      <c r="S160" s="195">
        <v>0</v>
      </c>
      <c r="T160" s="196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7" t="s">
        <v>153</v>
      </c>
      <c r="AT160" s="197" t="s">
        <v>2932</v>
      </c>
      <c r="AU160" s="197" t="s">
        <v>70</v>
      </c>
      <c r="AY160" s="16" t="s">
        <v>128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6" t="s">
        <v>14</v>
      </c>
      <c r="BK160" s="198">
        <f>ROUND(I160*H160,2)</f>
        <v>0</v>
      </c>
      <c r="BL160" s="16" t="s">
        <v>127</v>
      </c>
      <c r="BM160" s="197" t="s">
        <v>3157</v>
      </c>
    </row>
    <row r="161" s="2" customFormat="1" ht="16.5" customHeight="1">
      <c r="A161" s="37"/>
      <c r="B161" s="38"/>
      <c r="C161" s="209" t="s">
        <v>438</v>
      </c>
      <c r="D161" s="209" t="s">
        <v>2932</v>
      </c>
      <c r="E161" s="210" t="s">
        <v>3158</v>
      </c>
      <c r="F161" s="211" t="s">
        <v>3159</v>
      </c>
      <c r="G161" s="212" t="s">
        <v>132</v>
      </c>
      <c r="H161" s="213">
        <v>300</v>
      </c>
      <c r="I161" s="214"/>
      <c r="J161" s="215">
        <f>ROUND(I161*H161,2)</f>
        <v>0</v>
      </c>
      <c r="K161" s="216"/>
      <c r="L161" s="217"/>
      <c r="M161" s="218" t="s">
        <v>19</v>
      </c>
      <c r="N161" s="219" t="s">
        <v>41</v>
      </c>
      <c r="O161" s="83"/>
      <c r="P161" s="195">
        <f>O161*H161</f>
        <v>0</v>
      </c>
      <c r="Q161" s="195">
        <v>0.0011100000000000001</v>
      </c>
      <c r="R161" s="195">
        <f>Q161*H161</f>
        <v>0.33300000000000002</v>
      </c>
      <c r="S161" s="195">
        <v>0</v>
      </c>
      <c r="T161" s="19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7" t="s">
        <v>153</v>
      </c>
      <c r="AT161" s="197" t="s">
        <v>2932</v>
      </c>
      <c r="AU161" s="197" t="s">
        <v>70</v>
      </c>
      <c r="AY161" s="16" t="s">
        <v>128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6" t="s">
        <v>14</v>
      </c>
      <c r="BK161" s="198">
        <f>ROUND(I161*H161,2)</f>
        <v>0</v>
      </c>
      <c r="BL161" s="16" t="s">
        <v>127</v>
      </c>
      <c r="BM161" s="197" t="s">
        <v>3160</v>
      </c>
    </row>
    <row r="162" s="2" customFormat="1" ht="16.5" customHeight="1">
      <c r="A162" s="37"/>
      <c r="B162" s="38"/>
      <c r="C162" s="209" t="s">
        <v>442</v>
      </c>
      <c r="D162" s="209" t="s">
        <v>2932</v>
      </c>
      <c r="E162" s="210" t="s">
        <v>3161</v>
      </c>
      <c r="F162" s="211" t="s">
        <v>3162</v>
      </c>
      <c r="G162" s="212" t="s">
        <v>132</v>
      </c>
      <c r="H162" s="213">
        <v>2000</v>
      </c>
      <c r="I162" s="214"/>
      <c r="J162" s="215">
        <f>ROUND(I162*H162,2)</f>
        <v>0</v>
      </c>
      <c r="K162" s="216"/>
      <c r="L162" s="217"/>
      <c r="M162" s="218" t="s">
        <v>19</v>
      </c>
      <c r="N162" s="219" t="s">
        <v>41</v>
      </c>
      <c r="O162" s="83"/>
      <c r="P162" s="195">
        <f>O162*H162</f>
        <v>0</v>
      </c>
      <c r="Q162" s="195">
        <v>0.00123</v>
      </c>
      <c r="R162" s="195">
        <f>Q162*H162</f>
        <v>2.46</v>
      </c>
      <c r="S162" s="195">
        <v>0</v>
      </c>
      <c r="T162" s="196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7" t="s">
        <v>153</v>
      </c>
      <c r="AT162" s="197" t="s">
        <v>2932</v>
      </c>
      <c r="AU162" s="197" t="s">
        <v>70</v>
      </c>
      <c r="AY162" s="16" t="s">
        <v>128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6" t="s">
        <v>14</v>
      </c>
      <c r="BK162" s="198">
        <f>ROUND(I162*H162,2)</f>
        <v>0</v>
      </c>
      <c r="BL162" s="16" t="s">
        <v>127</v>
      </c>
      <c r="BM162" s="197" t="s">
        <v>3163</v>
      </c>
    </row>
    <row r="163" s="2" customFormat="1" ht="16.5" customHeight="1">
      <c r="A163" s="37"/>
      <c r="B163" s="38"/>
      <c r="C163" s="209" t="s">
        <v>447</v>
      </c>
      <c r="D163" s="209" t="s">
        <v>2932</v>
      </c>
      <c r="E163" s="210" t="s">
        <v>3164</v>
      </c>
      <c r="F163" s="211" t="s">
        <v>3165</v>
      </c>
      <c r="G163" s="212" t="s">
        <v>132</v>
      </c>
      <c r="H163" s="213">
        <v>30</v>
      </c>
      <c r="I163" s="214"/>
      <c r="J163" s="215">
        <f>ROUND(I163*H163,2)</f>
        <v>0</v>
      </c>
      <c r="K163" s="216"/>
      <c r="L163" s="217"/>
      <c r="M163" s="218" t="s">
        <v>19</v>
      </c>
      <c r="N163" s="219" t="s">
        <v>41</v>
      </c>
      <c r="O163" s="83"/>
      <c r="P163" s="195">
        <f>O163*H163</f>
        <v>0</v>
      </c>
      <c r="Q163" s="195">
        <v>0.00044000000000000002</v>
      </c>
      <c r="R163" s="195">
        <f>Q163*H163</f>
        <v>0.0132</v>
      </c>
      <c r="S163" s="195">
        <v>0</v>
      </c>
      <c r="T163" s="196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7" t="s">
        <v>153</v>
      </c>
      <c r="AT163" s="197" t="s">
        <v>2932</v>
      </c>
      <c r="AU163" s="197" t="s">
        <v>70</v>
      </c>
      <c r="AY163" s="16" t="s">
        <v>128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6" t="s">
        <v>14</v>
      </c>
      <c r="BK163" s="198">
        <f>ROUND(I163*H163,2)</f>
        <v>0</v>
      </c>
      <c r="BL163" s="16" t="s">
        <v>127</v>
      </c>
      <c r="BM163" s="197" t="s">
        <v>3166</v>
      </c>
    </row>
    <row r="164" s="2" customFormat="1" ht="16.5" customHeight="1">
      <c r="A164" s="37"/>
      <c r="B164" s="38"/>
      <c r="C164" s="209" t="s">
        <v>451</v>
      </c>
      <c r="D164" s="209" t="s">
        <v>2932</v>
      </c>
      <c r="E164" s="210" t="s">
        <v>3167</v>
      </c>
      <c r="F164" s="211" t="s">
        <v>3168</v>
      </c>
      <c r="G164" s="212" t="s">
        <v>132</v>
      </c>
      <c r="H164" s="213">
        <v>30</v>
      </c>
      <c r="I164" s="214"/>
      <c r="J164" s="215">
        <f>ROUND(I164*H164,2)</f>
        <v>0</v>
      </c>
      <c r="K164" s="216"/>
      <c r="L164" s="217"/>
      <c r="M164" s="218" t="s">
        <v>19</v>
      </c>
      <c r="N164" s="219" t="s">
        <v>41</v>
      </c>
      <c r="O164" s="83"/>
      <c r="P164" s="195">
        <f>O164*H164</f>
        <v>0</v>
      </c>
      <c r="Q164" s="195">
        <v>0.00048999999999999998</v>
      </c>
      <c r="R164" s="195">
        <f>Q164*H164</f>
        <v>0.0147</v>
      </c>
      <c r="S164" s="195">
        <v>0</v>
      </c>
      <c r="T164" s="19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7" t="s">
        <v>153</v>
      </c>
      <c r="AT164" s="197" t="s">
        <v>2932</v>
      </c>
      <c r="AU164" s="197" t="s">
        <v>70</v>
      </c>
      <c r="AY164" s="16" t="s">
        <v>128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6" t="s">
        <v>14</v>
      </c>
      <c r="BK164" s="198">
        <f>ROUND(I164*H164,2)</f>
        <v>0</v>
      </c>
      <c r="BL164" s="16" t="s">
        <v>127</v>
      </c>
      <c r="BM164" s="197" t="s">
        <v>3169</v>
      </c>
    </row>
    <row r="165" s="2" customFormat="1" ht="16.5" customHeight="1">
      <c r="A165" s="37"/>
      <c r="B165" s="38"/>
      <c r="C165" s="209" t="s">
        <v>455</v>
      </c>
      <c r="D165" s="209" t="s">
        <v>2932</v>
      </c>
      <c r="E165" s="210" t="s">
        <v>3170</v>
      </c>
      <c r="F165" s="211" t="s">
        <v>3171</v>
      </c>
      <c r="G165" s="212" t="s">
        <v>132</v>
      </c>
      <c r="H165" s="213">
        <v>30</v>
      </c>
      <c r="I165" s="214"/>
      <c r="J165" s="215">
        <f>ROUND(I165*H165,2)</f>
        <v>0</v>
      </c>
      <c r="K165" s="216"/>
      <c r="L165" s="217"/>
      <c r="M165" s="218" t="s">
        <v>19</v>
      </c>
      <c r="N165" s="219" t="s">
        <v>41</v>
      </c>
      <c r="O165" s="83"/>
      <c r="P165" s="195">
        <f>O165*H165</f>
        <v>0</v>
      </c>
      <c r="Q165" s="195">
        <v>0.00059999999999999995</v>
      </c>
      <c r="R165" s="195">
        <f>Q165*H165</f>
        <v>0.017999999999999999</v>
      </c>
      <c r="S165" s="195">
        <v>0</v>
      </c>
      <c r="T165" s="196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7" t="s">
        <v>153</v>
      </c>
      <c r="AT165" s="197" t="s">
        <v>2932</v>
      </c>
      <c r="AU165" s="197" t="s">
        <v>70</v>
      </c>
      <c r="AY165" s="16" t="s">
        <v>128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6" t="s">
        <v>14</v>
      </c>
      <c r="BK165" s="198">
        <f>ROUND(I165*H165,2)</f>
        <v>0</v>
      </c>
      <c r="BL165" s="16" t="s">
        <v>127</v>
      </c>
      <c r="BM165" s="197" t="s">
        <v>3172</v>
      </c>
    </row>
    <row r="166" s="2" customFormat="1" ht="16.5" customHeight="1">
      <c r="A166" s="37"/>
      <c r="B166" s="38"/>
      <c r="C166" s="209" t="s">
        <v>459</v>
      </c>
      <c r="D166" s="209" t="s">
        <v>2932</v>
      </c>
      <c r="E166" s="210" t="s">
        <v>3173</v>
      </c>
      <c r="F166" s="211" t="s">
        <v>3174</v>
      </c>
      <c r="G166" s="212" t="s">
        <v>132</v>
      </c>
      <c r="H166" s="213">
        <v>30</v>
      </c>
      <c r="I166" s="214"/>
      <c r="J166" s="215">
        <f>ROUND(I166*H166,2)</f>
        <v>0</v>
      </c>
      <c r="K166" s="216"/>
      <c r="L166" s="217"/>
      <c r="M166" s="218" t="s">
        <v>19</v>
      </c>
      <c r="N166" s="219" t="s">
        <v>41</v>
      </c>
      <c r="O166" s="83"/>
      <c r="P166" s="195">
        <f>O166*H166</f>
        <v>0</v>
      </c>
      <c r="Q166" s="195">
        <v>0.00063000000000000003</v>
      </c>
      <c r="R166" s="195">
        <f>Q166*H166</f>
        <v>0.0189</v>
      </c>
      <c r="S166" s="195">
        <v>0</v>
      </c>
      <c r="T166" s="196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7" t="s">
        <v>153</v>
      </c>
      <c r="AT166" s="197" t="s">
        <v>2932</v>
      </c>
      <c r="AU166" s="197" t="s">
        <v>70</v>
      </c>
      <c r="AY166" s="16" t="s">
        <v>128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6" t="s">
        <v>14</v>
      </c>
      <c r="BK166" s="198">
        <f>ROUND(I166*H166,2)</f>
        <v>0</v>
      </c>
      <c r="BL166" s="16" t="s">
        <v>127</v>
      </c>
      <c r="BM166" s="197" t="s">
        <v>3175</v>
      </c>
    </row>
    <row r="167" s="2" customFormat="1" ht="16.5" customHeight="1">
      <c r="A167" s="37"/>
      <c r="B167" s="38"/>
      <c r="C167" s="209" t="s">
        <v>463</v>
      </c>
      <c r="D167" s="209" t="s">
        <v>2932</v>
      </c>
      <c r="E167" s="210" t="s">
        <v>3176</v>
      </c>
      <c r="F167" s="211" t="s">
        <v>3177</v>
      </c>
      <c r="G167" s="212" t="s">
        <v>132</v>
      </c>
      <c r="H167" s="213">
        <v>30</v>
      </c>
      <c r="I167" s="214"/>
      <c r="J167" s="215">
        <f>ROUND(I167*H167,2)</f>
        <v>0</v>
      </c>
      <c r="K167" s="216"/>
      <c r="L167" s="217"/>
      <c r="M167" s="218" t="s">
        <v>19</v>
      </c>
      <c r="N167" s="219" t="s">
        <v>41</v>
      </c>
      <c r="O167" s="83"/>
      <c r="P167" s="195">
        <f>O167*H167</f>
        <v>0</v>
      </c>
      <c r="Q167" s="195">
        <v>0.00081999999999999998</v>
      </c>
      <c r="R167" s="195">
        <f>Q167*H167</f>
        <v>0.0246</v>
      </c>
      <c r="S167" s="195">
        <v>0</v>
      </c>
      <c r="T167" s="196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7" t="s">
        <v>153</v>
      </c>
      <c r="AT167" s="197" t="s">
        <v>2932</v>
      </c>
      <c r="AU167" s="197" t="s">
        <v>70</v>
      </c>
      <c r="AY167" s="16" t="s">
        <v>128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6" t="s">
        <v>14</v>
      </c>
      <c r="BK167" s="198">
        <f>ROUND(I167*H167,2)</f>
        <v>0</v>
      </c>
      <c r="BL167" s="16" t="s">
        <v>127</v>
      </c>
      <c r="BM167" s="197" t="s">
        <v>3178</v>
      </c>
    </row>
    <row r="168" s="2" customFormat="1" ht="16.5" customHeight="1">
      <c r="A168" s="37"/>
      <c r="B168" s="38"/>
      <c r="C168" s="209" t="s">
        <v>467</v>
      </c>
      <c r="D168" s="209" t="s">
        <v>2932</v>
      </c>
      <c r="E168" s="210" t="s">
        <v>3179</v>
      </c>
      <c r="F168" s="211" t="s">
        <v>3180</v>
      </c>
      <c r="G168" s="212" t="s">
        <v>132</v>
      </c>
      <c r="H168" s="213">
        <v>10000</v>
      </c>
      <c r="I168" s="214"/>
      <c r="J168" s="215">
        <f>ROUND(I168*H168,2)</f>
        <v>0</v>
      </c>
      <c r="K168" s="216"/>
      <c r="L168" s="217"/>
      <c r="M168" s="218" t="s">
        <v>19</v>
      </c>
      <c r="N168" s="219" t="s">
        <v>41</v>
      </c>
      <c r="O168" s="83"/>
      <c r="P168" s="195">
        <f>O168*H168</f>
        <v>0</v>
      </c>
      <c r="Q168" s="195">
        <v>9.0000000000000006E-05</v>
      </c>
      <c r="R168" s="195">
        <f>Q168*H168</f>
        <v>0.90000000000000002</v>
      </c>
      <c r="S168" s="195">
        <v>0</v>
      </c>
      <c r="T168" s="196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7" t="s">
        <v>153</v>
      </c>
      <c r="AT168" s="197" t="s">
        <v>2932</v>
      </c>
      <c r="AU168" s="197" t="s">
        <v>70</v>
      </c>
      <c r="AY168" s="16" t="s">
        <v>128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6" t="s">
        <v>14</v>
      </c>
      <c r="BK168" s="198">
        <f>ROUND(I168*H168,2)</f>
        <v>0</v>
      </c>
      <c r="BL168" s="16" t="s">
        <v>127</v>
      </c>
      <c r="BM168" s="197" t="s">
        <v>3181</v>
      </c>
    </row>
    <row r="169" s="2" customFormat="1" ht="16.5" customHeight="1">
      <c r="A169" s="37"/>
      <c r="B169" s="38"/>
      <c r="C169" s="209" t="s">
        <v>471</v>
      </c>
      <c r="D169" s="209" t="s">
        <v>2932</v>
      </c>
      <c r="E169" s="210" t="s">
        <v>3182</v>
      </c>
      <c r="F169" s="211" t="s">
        <v>3183</v>
      </c>
      <c r="G169" s="212" t="s">
        <v>132</v>
      </c>
      <c r="H169" s="213">
        <v>200</v>
      </c>
      <c r="I169" s="214"/>
      <c r="J169" s="215">
        <f>ROUND(I169*H169,2)</f>
        <v>0</v>
      </c>
      <c r="K169" s="216"/>
      <c r="L169" s="217"/>
      <c r="M169" s="218" t="s">
        <v>19</v>
      </c>
      <c r="N169" s="219" t="s">
        <v>41</v>
      </c>
      <c r="O169" s="83"/>
      <c r="P169" s="195">
        <f>O169*H169</f>
        <v>0</v>
      </c>
      <c r="Q169" s="195">
        <v>0.00040999999999999999</v>
      </c>
      <c r="R169" s="195">
        <f>Q169*H169</f>
        <v>0.082000000000000003</v>
      </c>
      <c r="S169" s="195">
        <v>0</v>
      </c>
      <c r="T169" s="196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97" t="s">
        <v>153</v>
      </c>
      <c r="AT169" s="197" t="s">
        <v>2932</v>
      </c>
      <c r="AU169" s="197" t="s">
        <v>70</v>
      </c>
      <c r="AY169" s="16" t="s">
        <v>128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6" t="s">
        <v>14</v>
      </c>
      <c r="BK169" s="198">
        <f>ROUND(I169*H169,2)</f>
        <v>0</v>
      </c>
      <c r="BL169" s="16" t="s">
        <v>127</v>
      </c>
      <c r="BM169" s="197" t="s">
        <v>3184</v>
      </c>
    </row>
    <row r="170" s="2" customFormat="1" ht="16.5" customHeight="1">
      <c r="A170" s="37"/>
      <c r="B170" s="38"/>
      <c r="C170" s="209" t="s">
        <v>475</v>
      </c>
      <c r="D170" s="209" t="s">
        <v>2932</v>
      </c>
      <c r="E170" s="210" t="s">
        <v>3185</v>
      </c>
      <c r="F170" s="211" t="s">
        <v>3186</v>
      </c>
      <c r="G170" s="212" t="s">
        <v>132</v>
      </c>
      <c r="H170" s="213">
        <v>30</v>
      </c>
      <c r="I170" s="214"/>
      <c r="J170" s="215">
        <f>ROUND(I170*H170,2)</f>
        <v>0</v>
      </c>
      <c r="K170" s="216"/>
      <c r="L170" s="217"/>
      <c r="M170" s="218" t="s">
        <v>19</v>
      </c>
      <c r="N170" s="219" t="s">
        <v>41</v>
      </c>
      <c r="O170" s="83"/>
      <c r="P170" s="195">
        <f>O170*H170</f>
        <v>0</v>
      </c>
      <c r="Q170" s="195">
        <v>0.00032000000000000003</v>
      </c>
      <c r="R170" s="195">
        <f>Q170*H170</f>
        <v>0.0096000000000000009</v>
      </c>
      <c r="S170" s="195">
        <v>0</v>
      </c>
      <c r="T170" s="196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7" t="s">
        <v>153</v>
      </c>
      <c r="AT170" s="197" t="s">
        <v>2932</v>
      </c>
      <c r="AU170" s="197" t="s">
        <v>70</v>
      </c>
      <c r="AY170" s="16" t="s">
        <v>128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6" t="s">
        <v>14</v>
      </c>
      <c r="BK170" s="198">
        <f>ROUND(I170*H170,2)</f>
        <v>0</v>
      </c>
      <c r="BL170" s="16" t="s">
        <v>127</v>
      </c>
      <c r="BM170" s="197" t="s">
        <v>3187</v>
      </c>
    </row>
    <row r="171" s="2" customFormat="1" ht="16.5" customHeight="1">
      <c r="A171" s="37"/>
      <c r="B171" s="38"/>
      <c r="C171" s="209" t="s">
        <v>479</v>
      </c>
      <c r="D171" s="209" t="s">
        <v>2932</v>
      </c>
      <c r="E171" s="210" t="s">
        <v>3188</v>
      </c>
      <c r="F171" s="211" t="s">
        <v>3189</v>
      </c>
      <c r="G171" s="212" t="s">
        <v>132</v>
      </c>
      <c r="H171" s="213">
        <v>30</v>
      </c>
      <c r="I171" s="214"/>
      <c r="J171" s="215">
        <f>ROUND(I171*H171,2)</f>
        <v>0</v>
      </c>
      <c r="K171" s="216"/>
      <c r="L171" s="217"/>
      <c r="M171" s="218" t="s">
        <v>19</v>
      </c>
      <c r="N171" s="219" t="s">
        <v>41</v>
      </c>
      <c r="O171" s="83"/>
      <c r="P171" s="195">
        <f>O171*H171</f>
        <v>0</v>
      </c>
      <c r="Q171" s="195">
        <v>0.00046999999999999999</v>
      </c>
      <c r="R171" s="195">
        <f>Q171*H171</f>
        <v>0.0141</v>
      </c>
      <c r="S171" s="195">
        <v>0</v>
      </c>
      <c r="T171" s="196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7" t="s">
        <v>153</v>
      </c>
      <c r="AT171" s="197" t="s">
        <v>2932</v>
      </c>
      <c r="AU171" s="197" t="s">
        <v>70</v>
      </c>
      <c r="AY171" s="16" t="s">
        <v>128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6" t="s">
        <v>14</v>
      </c>
      <c r="BK171" s="198">
        <f>ROUND(I171*H171,2)</f>
        <v>0</v>
      </c>
      <c r="BL171" s="16" t="s">
        <v>127</v>
      </c>
      <c r="BM171" s="197" t="s">
        <v>3190</v>
      </c>
    </row>
    <row r="172" s="2" customFormat="1" ht="16.5" customHeight="1">
      <c r="A172" s="37"/>
      <c r="B172" s="38"/>
      <c r="C172" s="209" t="s">
        <v>484</v>
      </c>
      <c r="D172" s="209" t="s">
        <v>2932</v>
      </c>
      <c r="E172" s="210" t="s">
        <v>3191</v>
      </c>
      <c r="F172" s="211" t="s">
        <v>3192</v>
      </c>
      <c r="G172" s="212" t="s">
        <v>132</v>
      </c>
      <c r="H172" s="213">
        <v>300</v>
      </c>
      <c r="I172" s="214"/>
      <c r="J172" s="215">
        <f>ROUND(I172*H172,2)</f>
        <v>0</v>
      </c>
      <c r="K172" s="216"/>
      <c r="L172" s="217"/>
      <c r="M172" s="218" t="s">
        <v>19</v>
      </c>
      <c r="N172" s="219" t="s">
        <v>41</v>
      </c>
      <c r="O172" s="83"/>
      <c r="P172" s="195">
        <f>O172*H172</f>
        <v>0</v>
      </c>
      <c r="Q172" s="195">
        <v>0.00048999999999999998</v>
      </c>
      <c r="R172" s="195">
        <f>Q172*H172</f>
        <v>0.14699999999999999</v>
      </c>
      <c r="S172" s="195">
        <v>0</v>
      </c>
      <c r="T172" s="196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7" t="s">
        <v>153</v>
      </c>
      <c r="AT172" s="197" t="s">
        <v>2932</v>
      </c>
      <c r="AU172" s="197" t="s">
        <v>70</v>
      </c>
      <c r="AY172" s="16" t="s">
        <v>128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6" t="s">
        <v>14</v>
      </c>
      <c r="BK172" s="198">
        <f>ROUND(I172*H172,2)</f>
        <v>0</v>
      </c>
      <c r="BL172" s="16" t="s">
        <v>127</v>
      </c>
      <c r="BM172" s="197" t="s">
        <v>3193</v>
      </c>
    </row>
    <row r="173" s="2" customFormat="1" ht="16.5" customHeight="1">
      <c r="A173" s="37"/>
      <c r="B173" s="38"/>
      <c r="C173" s="209" t="s">
        <v>488</v>
      </c>
      <c r="D173" s="209" t="s">
        <v>2932</v>
      </c>
      <c r="E173" s="210" t="s">
        <v>3194</v>
      </c>
      <c r="F173" s="211" t="s">
        <v>3195</v>
      </c>
      <c r="G173" s="212" t="s">
        <v>132</v>
      </c>
      <c r="H173" s="213">
        <v>30</v>
      </c>
      <c r="I173" s="214"/>
      <c r="J173" s="215">
        <f>ROUND(I173*H173,2)</f>
        <v>0</v>
      </c>
      <c r="K173" s="216"/>
      <c r="L173" s="217"/>
      <c r="M173" s="218" t="s">
        <v>19</v>
      </c>
      <c r="N173" s="219" t="s">
        <v>41</v>
      </c>
      <c r="O173" s="83"/>
      <c r="P173" s="195">
        <f>O173*H173</f>
        <v>0</v>
      </c>
      <c r="Q173" s="195">
        <v>0.00051000000000000004</v>
      </c>
      <c r="R173" s="195">
        <f>Q173*H173</f>
        <v>0.015300000000000001</v>
      </c>
      <c r="S173" s="195">
        <v>0</v>
      </c>
      <c r="T173" s="196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97" t="s">
        <v>153</v>
      </c>
      <c r="AT173" s="197" t="s">
        <v>2932</v>
      </c>
      <c r="AU173" s="197" t="s">
        <v>70</v>
      </c>
      <c r="AY173" s="16" t="s">
        <v>128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6" t="s">
        <v>14</v>
      </c>
      <c r="BK173" s="198">
        <f>ROUND(I173*H173,2)</f>
        <v>0</v>
      </c>
      <c r="BL173" s="16" t="s">
        <v>127</v>
      </c>
      <c r="BM173" s="197" t="s">
        <v>3196</v>
      </c>
    </row>
    <row r="174" s="2" customFormat="1" ht="16.5" customHeight="1">
      <c r="A174" s="37"/>
      <c r="B174" s="38"/>
      <c r="C174" s="209" t="s">
        <v>492</v>
      </c>
      <c r="D174" s="209" t="s">
        <v>2932</v>
      </c>
      <c r="E174" s="210" t="s">
        <v>3197</v>
      </c>
      <c r="F174" s="211" t="s">
        <v>3198</v>
      </c>
      <c r="G174" s="212" t="s">
        <v>132</v>
      </c>
      <c r="H174" s="213">
        <v>4000</v>
      </c>
      <c r="I174" s="214"/>
      <c r="J174" s="215">
        <f>ROUND(I174*H174,2)</f>
        <v>0</v>
      </c>
      <c r="K174" s="216"/>
      <c r="L174" s="217"/>
      <c r="M174" s="218" t="s">
        <v>19</v>
      </c>
      <c r="N174" s="219" t="s">
        <v>41</v>
      </c>
      <c r="O174" s="83"/>
      <c r="P174" s="195">
        <f>O174*H174</f>
        <v>0</v>
      </c>
      <c r="Q174" s="195">
        <v>0.00051999999999999995</v>
      </c>
      <c r="R174" s="195">
        <f>Q174*H174</f>
        <v>2.0799999999999996</v>
      </c>
      <c r="S174" s="195">
        <v>0</v>
      </c>
      <c r="T174" s="196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7" t="s">
        <v>153</v>
      </c>
      <c r="AT174" s="197" t="s">
        <v>2932</v>
      </c>
      <c r="AU174" s="197" t="s">
        <v>70</v>
      </c>
      <c r="AY174" s="16" t="s">
        <v>128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6" t="s">
        <v>14</v>
      </c>
      <c r="BK174" s="198">
        <f>ROUND(I174*H174,2)</f>
        <v>0</v>
      </c>
      <c r="BL174" s="16" t="s">
        <v>127</v>
      </c>
      <c r="BM174" s="197" t="s">
        <v>3199</v>
      </c>
    </row>
    <row r="175" s="2" customFormat="1" ht="16.5" customHeight="1">
      <c r="A175" s="37"/>
      <c r="B175" s="38"/>
      <c r="C175" s="209" t="s">
        <v>496</v>
      </c>
      <c r="D175" s="209" t="s">
        <v>2932</v>
      </c>
      <c r="E175" s="210" t="s">
        <v>3200</v>
      </c>
      <c r="F175" s="211" t="s">
        <v>3201</v>
      </c>
      <c r="G175" s="212" t="s">
        <v>132</v>
      </c>
      <c r="H175" s="213">
        <v>2000</v>
      </c>
      <c r="I175" s="214"/>
      <c r="J175" s="215">
        <f>ROUND(I175*H175,2)</f>
        <v>0</v>
      </c>
      <c r="K175" s="216"/>
      <c r="L175" s="217"/>
      <c r="M175" s="218" t="s">
        <v>19</v>
      </c>
      <c r="N175" s="219" t="s">
        <v>41</v>
      </c>
      <c r="O175" s="83"/>
      <c r="P175" s="195">
        <f>O175*H175</f>
        <v>0</v>
      </c>
      <c r="Q175" s="195">
        <v>0.00056999999999999998</v>
      </c>
      <c r="R175" s="195">
        <f>Q175*H175</f>
        <v>1.1399999999999999</v>
      </c>
      <c r="S175" s="195">
        <v>0</v>
      </c>
      <c r="T175" s="19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7" t="s">
        <v>153</v>
      </c>
      <c r="AT175" s="197" t="s">
        <v>2932</v>
      </c>
      <c r="AU175" s="197" t="s">
        <v>70</v>
      </c>
      <c r="AY175" s="16" t="s">
        <v>128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6" t="s">
        <v>14</v>
      </c>
      <c r="BK175" s="198">
        <f>ROUND(I175*H175,2)</f>
        <v>0</v>
      </c>
      <c r="BL175" s="16" t="s">
        <v>127</v>
      </c>
      <c r="BM175" s="197" t="s">
        <v>3202</v>
      </c>
    </row>
    <row r="176" s="2" customFormat="1" ht="16.5" customHeight="1">
      <c r="A176" s="37"/>
      <c r="B176" s="38"/>
      <c r="C176" s="209" t="s">
        <v>500</v>
      </c>
      <c r="D176" s="209" t="s">
        <v>2932</v>
      </c>
      <c r="E176" s="210" t="s">
        <v>3203</v>
      </c>
      <c r="F176" s="211" t="s">
        <v>3204</v>
      </c>
      <c r="G176" s="212" t="s">
        <v>132</v>
      </c>
      <c r="H176" s="213">
        <v>30</v>
      </c>
      <c r="I176" s="214"/>
      <c r="J176" s="215">
        <f>ROUND(I176*H176,2)</f>
        <v>0</v>
      </c>
      <c r="K176" s="216"/>
      <c r="L176" s="217"/>
      <c r="M176" s="218" t="s">
        <v>19</v>
      </c>
      <c r="N176" s="219" t="s">
        <v>41</v>
      </c>
      <c r="O176" s="83"/>
      <c r="P176" s="195">
        <f>O176*H176</f>
        <v>0</v>
      </c>
      <c r="Q176" s="195">
        <v>0.00064000000000000005</v>
      </c>
      <c r="R176" s="195">
        <f>Q176*H176</f>
        <v>0.019200000000000002</v>
      </c>
      <c r="S176" s="195">
        <v>0</v>
      </c>
      <c r="T176" s="196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97" t="s">
        <v>153</v>
      </c>
      <c r="AT176" s="197" t="s">
        <v>2932</v>
      </c>
      <c r="AU176" s="197" t="s">
        <v>70</v>
      </c>
      <c r="AY176" s="16" t="s">
        <v>128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6" t="s">
        <v>14</v>
      </c>
      <c r="BK176" s="198">
        <f>ROUND(I176*H176,2)</f>
        <v>0</v>
      </c>
      <c r="BL176" s="16" t="s">
        <v>127</v>
      </c>
      <c r="BM176" s="197" t="s">
        <v>3205</v>
      </c>
    </row>
    <row r="177" s="2" customFormat="1" ht="16.5" customHeight="1">
      <c r="A177" s="37"/>
      <c r="B177" s="38"/>
      <c r="C177" s="209" t="s">
        <v>504</v>
      </c>
      <c r="D177" s="209" t="s">
        <v>2932</v>
      </c>
      <c r="E177" s="210" t="s">
        <v>3206</v>
      </c>
      <c r="F177" s="211" t="s">
        <v>3207</v>
      </c>
      <c r="G177" s="212" t="s">
        <v>132</v>
      </c>
      <c r="H177" s="213">
        <v>300</v>
      </c>
      <c r="I177" s="214"/>
      <c r="J177" s="215">
        <f>ROUND(I177*H177,2)</f>
        <v>0</v>
      </c>
      <c r="K177" s="216"/>
      <c r="L177" s="217"/>
      <c r="M177" s="218" t="s">
        <v>19</v>
      </c>
      <c r="N177" s="219" t="s">
        <v>41</v>
      </c>
      <c r="O177" s="83"/>
      <c r="P177" s="195">
        <f>O177*H177</f>
        <v>0</v>
      </c>
      <c r="Q177" s="195">
        <v>0.00016000000000000001</v>
      </c>
      <c r="R177" s="195">
        <f>Q177*H177</f>
        <v>0.048000000000000001</v>
      </c>
      <c r="S177" s="195">
        <v>0</v>
      </c>
      <c r="T177" s="196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7" t="s">
        <v>153</v>
      </c>
      <c r="AT177" s="197" t="s">
        <v>2932</v>
      </c>
      <c r="AU177" s="197" t="s">
        <v>70</v>
      </c>
      <c r="AY177" s="16" t="s">
        <v>128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6" t="s">
        <v>14</v>
      </c>
      <c r="BK177" s="198">
        <f>ROUND(I177*H177,2)</f>
        <v>0</v>
      </c>
      <c r="BL177" s="16" t="s">
        <v>127</v>
      </c>
      <c r="BM177" s="197" t="s">
        <v>3208</v>
      </c>
    </row>
    <row r="178" s="2" customFormat="1" ht="16.5" customHeight="1">
      <c r="A178" s="37"/>
      <c r="B178" s="38"/>
      <c r="C178" s="209" t="s">
        <v>508</v>
      </c>
      <c r="D178" s="209" t="s">
        <v>2932</v>
      </c>
      <c r="E178" s="210" t="s">
        <v>3209</v>
      </c>
      <c r="F178" s="211" t="s">
        <v>3210</v>
      </c>
      <c r="G178" s="212" t="s">
        <v>132</v>
      </c>
      <c r="H178" s="213">
        <v>3000</v>
      </c>
      <c r="I178" s="214"/>
      <c r="J178" s="215">
        <f>ROUND(I178*H178,2)</f>
        <v>0</v>
      </c>
      <c r="K178" s="216"/>
      <c r="L178" s="217"/>
      <c r="M178" s="218" t="s">
        <v>19</v>
      </c>
      <c r="N178" s="219" t="s">
        <v>41</v>
      </c>
      <c r="O178" s="83"/>
      <c r="P178" s="195">
        <f>O178*H178</f>
        <v>0</v>
      </c>
      <c r="Q178" s="195">
        <v>0.00014999999999999999</v>
      </c>
      <c r="R178" s="195">
        <f>Q178*H178</f>
        <v>0.44999999999999996</v>
      </c>
      <c r="S178" s="195">
        <v>0</v>
      </c>
      <c r="T178" s="196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97" t="s">
        <v>153</v>
      </c>
      <c r="AT178" s="197" t="s">
        <v>2932</v>
      </c>
      <c r="AU178" s="197" t="s">
        <v>70</v>
      </c>
      <c r="AY178" s="16" t="s">
        <v>128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16" t="s">
        <v>14</v>
      </c>
      <c r="BK178" s="198">
        <f>ROUND(I178*H178,2)</f>
        <v>0</v>
      </c>
      <c r="BL178" s="16" t="s">
        <v>127</v>
      </c>
      <c r="BM178" s="197" t="s">
        <v>3211</v>
      </c>
    </row>
    <row r="179" s="2" customFormat="1" ht="16.5" customHeight="1">
      <c r="A179" s="37"/>
      <c r="B179" s="38"/>
      <c r="C179" s="209" t="s">
        <v>512</v>
      </c>
      <c r="D179" s="209" t="s">
        <v>2932</v>
      </c>
      <c r="E179" s="210" t="s">
        <v>3212</v>
      </c>
      <c r="F179" s="211" t="s">
        <v>3213</v>
      </c>
      <c r="G179" s="212" t="s">
        <v>132</v>
      </c>
      <c r="H179" s="213">
        <v>30</v>
      </c>
      <c r="I179" s="214"/>
      <c r="J179" s="215">
        <f>ROUND(I179*H179,2)</f>
        <v>0</v>
      </c>
      <c r="K179" s="216"/>
      <c r="L179" s="217"/>
      <c r="M179" s="218" t="s">
        <v>19</v>
      </c>
      <c r="N179" s="219" t="s">
        <v>41</v>
      </c>
      <c r="O179" s="83"/>
      <c r="P179" s="195">
        <f>O179*H179</f>
        <v>0</v>
      </c>
      <c r="Q179" s="195">
        <v>0.00012999999999999999</v>
      </c>
      <c r="R179" s="195">
        <f>Q179*H179</f>
        <v>0.0038999999999999998</v>
      </c>
      <c r="S179" s="195">
        <v>0</v>
      </c>
      <c r="T179" s="196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97" t="s">
        <v>153</v>
      </c>
      <c r="AT179" s="197" t="s">
        <v>2932</v>
      </c>
      <c r="AU179" s="197" t="s">
        <v>70</v>
      </c>
      <c r="AY179" s="16" t="s">
        <v>128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6" t="s">
        <v>14</v>
      </c>
      <c r="BK179" s="198">
        <f>ROUND(I179*H179,2)</f>
        <v>0</v>
      </c>
      <c r="BL179" s="16" t="s">
        <v>127</v>
      </c>
      <c r="BM179" s="197" t="s">
        <v>3214</v>
      </c>
    </row>
    <row r="180" s="2" customFormat="1" ht="16.5" customHeight="1">
      <c r="A180" s="37"/>
      <c r="B180" s="38"/>
      <c r="C180" s="209" t="s">
        <v>516</v>
      </c>
      <c r="D180" s="209" t="s">
        <v>2932</v>
      </c>
      <c r="E180" s="210" t="s">
        <v>3215</v>
      </c>
      <c r="F180" s="211" t="s">
        <v>3216</v>
      </c>
      <c r="G180" s="212" t="s">
        <v>132</v>
      </c>
      <c r="H180" s="213">
        <v>30</v>
      </c>
      <c r="I180" s="214"/>
      <c r="J180" s="215">
        <f>ROUND(I180*H180,2)</f>
        <v>0</v>
      </c>
      <c r="K180" s="216"/>
      <c r="L180" s="217"/>
      <c r="M180" s="218" t="s">
        <v>19</v>
      </c>
      <c r="N180" s="219" t="s">
        <v>41</v>
      </c>
      <c r="O180" s="83"/>
      <c r="P180" s="195">
        <f>O180*H180</f>
        <v>0</v>
      </c>
      <c r="Q180" s="195">
        <v>4.0000000000000003E-05</v>
      </c>
      <c r="R180" s="195">
        <f>Q180*H180</f>
        <v>0.0012000000000000001</v>
      </c>
      <c r="S180" s="195">
        <v>0</v>
      </c>
      <c r="T180" s="196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97" t="s">
        <v>153</v>
      </c>
      <c r="AT180" s="197" t="s">
        <v>2932</v>
      </c>
      <c r="AU180" s="197" t="s">
        <v>70</v>
      </c>
      <c r="AY180" s="16" t="s">
        <v>128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16" t="s">
        <v>14</v>
      </c>
      <c r="BK180" s="198">
        <f>ROUND(I180*H180,2)</f>
        <v>0</v>
      </c>
      <c r="BL180" s="16" t="s">
        <v>127</v>
      </c>
      <c r="BM180" s="197" t="s">
        <v>3217</v>
      </c>
    </row>
    <row r="181" s="2" customFormat="1" ht="16.5" customHeight="1">
      <c r="A181" s="37"/>
      <c r="B181" s="38"/>
      <c r="C181" s="209" t="s">
        <v>520</v>
      </c>
      <c r="D181" s="209" t="s">
        <v>2932</v>
      </c>
      <c r="E181" s="210" t="s">
        <v>3218</v>
      </c>
      <c r="F181" s="211" t="s">
        <v>3219</v>
      </c>
      <c r="G181" s="212" t="s">
        <v>132</v>
      </c>
      <c r="H181" s="213">
        <v>30</v>
      </c>
      <c r="I181" s="214"/>
      <c r="J181" s="215">
        <f>ROUND(I181*H181,2)</f>
        <v>0</v>
      </c>
      <c r="K181" s="216"/>
      <c r="L181" s="217"/>
      <c r="M181" s="218" t="s">
        <v>19</v>
      </c>
      <c r="N181" s="219" t="s">
        <v>41</v>
      </c>
      <c r="O181" s="83"/>
      <c r="P181" s="195">
        <f>O181*H181</f>
        <v>0</v>
      </c>
      <c r="Q181" s="195">
        <v>4.0000000000000003E-05</v>
      </c>
      <c r="R181" s="195">
        <f>Q181*H181</f>
        <v>0.0012000000000000001</v>
      </c>
      <c r="S181" s="195">
        <v>0</v>
      </c>
      <c r="T181" s="196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97" t="s">
        <v>153</v>
      </c>
      <c r="AT181" s="197" t="s">
        <v>2932</v>
      </c>
      <c r="AU181" s="197" t="s">
        <v>70</v>
      </c>
      <c r="AY181" s="16" t="s">
        <v>128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16" t="s">
        <v>14</v>
      </c>
      <c r="BK181" s="198">
        <f>ROUND(I181*H181,2)</f>
        <v>0</v>
      </c>
      <c r="BL181" s="16" t="s">
        <v>127</v>
      </c>
      <c r="BM181" s="197" t="s">
        <v>3220</v>
      </c>
    </row>
    <row r="182" s="2" customFormat="1" ht="16.5" customHeight="1">
      <c r="A182" s="37"/>
      <c r="B182" s="38"/>
      <c r="C182" s="209" t="s">
        <v>524</v>
      </c>
      <c r="D182" s="209" t="s">
        <v>2932</v>
      </c>
      <c r="E182" s="210" t="s">
        <v>3221</v>
      </c>
      <c r="F182" s="211" t="s">
        <v>3222</v>
      </c>
      <c r="G182" s="212" t="s">
        <v>132</v>
      </c>
      <c r="H182" s="213">
        <v>300</v>
      </c>
      <c r="I182" s="214"/>
      <c r="J182" s="215">
        <f>ROUND(I182*H182,2)</f>
        <v>0</v>
      </c>
      <c r="K182" s="216"/>
      <c r="L182" s="217"/>
      <c r="M182" s="218" t="s">
        <v>19</v>
      </c>
      <c r="N182" s="219" t="s">
        <v>41</v>
      </c>
      <c r="O182" s="83"/>
      <c r="P182" s="195">
        <f>O182*H182</f>
        <v>0</v>
      </c>
      <c r="Q182" s="195">
        <v>0.0085199999999999998</v>
      </c>
      <c r="R182" s="195">
        <f>Q182*H182</f>
        <v>2.556</v>
      </c>
      <c r="S182" s="195">
        <v>0</v>
      </c>
      <c r="T182" s="196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97" t="s">
        <v>153</v>
      </c>
      <c r="AT182" s="197" t="s">
        <v>2932</v>
      </c>
      <c r="AU182" s="197" t="s">
        <v>70</v>
      </c>
      <c r="AY182" s="16" t="s">
        <v>128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16" t="s">
        <v>14</v>
      </c>
      <c r="BK182" s="198">
        <f>ROUND(I182*H182,2)</f>
        <v>0</v>
      </c>
      <c r="BL182" s="16" t="s">
        <v>127</v>
      </c>
      <c r="BM182" s="197" t="s">
        <v>3223</v>
      </c>
    </row>
    <row r="183" s="2" customFormat="1" ht="16.5" customHeight="1">
      <c r="A183" s="37"/>
      <c r="B183" s="38"/>
      <c r="C183" s="209" t="s">
        <v>528</v>
      </c>
      <c r="D183" s="209" t="s">
        <v>2932</v>
      </c>
      <c r="E183" s="210" t="s">
        <v>3224</v>
      </c>
      <c r="F183" s="211" t="s">
        <v>3225</v>
      </c>
      <c r="G183" s="212" t="s">
        <v>132</v>
      </c>
      <c r="H183" s="213">
        <v>300</v>
      </c>
      <c r="I183" s="214"/>
      <c r="J183" s="215">
        <f>ROUND(I183*H183,2)</f>
        <v>0</v>
      </c>
      <c r="K183" s="216"/>
      <c r="L183" s="217"/>
      <c r="M183" s="218" t="s">
        <v>19</v>
      </c>
      <c r="N183" s="219" t="s">
        <v>41</v>
      </c>
      <c r="O183" s="83"/>
      <c r="P183" s="195">
        <f>O183*H183</f>
        <v>0</v>
      </c>
      <c r="Q183" s="195">
        <v>0.0074200000000000004</v>
      </c>
      <c r="R183" s="195">
        <f>Q183*H183</f>
        <v>2.226</v>
      </c>
      <c r="S183" s="195">
        <v>0</v>
      </c>
      <c r="T183" s="196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7" t="s">
        <v>153</v>
      </c>
      <c r="AT183" s="197" t="s">
        <v>2932</v>
      </c>
      <c r="AU183" s="197" t="s">
        <v>70</v>
      </c>
      <c r="AY183" s="16" t="s">
        <v>128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16" t="s">
        <v>14</v>
      </c>
      <c r="BK183" s="198">
        <f>ROUND(I183*H183,2)</f>
        <v>0</v>
      </c>
      <c r="BL183" s="16" t="s">
        <v>127</v>
      </c>
      <c r="BM183" s="197" t="s">
        <v>3226</v>
      </c>
    </row>
    <row r="184" s="2" customFormat="1" ht="16.5" customHeight="1">
      <c r="A184" s="37"/>
      <c r="B184" s="38"/>
      <c r="C184" s="209" t="s">
        <v>532</v>
      </c>
      <c r="D184" s="209" t="s">
        <v>2932</v>
      </c>
      <c r="E184" s="210" t="s">
        <v>3227</v>
      </c>
      <c r="F184" s="211" t="s">
        <v>3228</v>
      </c>
      <c r="G184" s="212" t="s">
        <v>132</v>
      </c>
      <c r="H184" s="213">
        <v>20</v>
      </c>
      <c r="I184" s="214"/>
      <c r="J184" s="215">
        <f>ROUND(I184*H184,2)</f>
        <v>0</v>
      </c>
      <c r="K184" s="216"/>
      <c r="L184" s="217"/>
      <c r="M184" s="218" t="s">
        <v>19</v>
      </c>
      <c r="N184" s="219" t="s">
        <v>41</v>
      </c>
      <c r="O184" s="83"/>
      <c r="P184" s="195">
        <f>O184*H184</f>
        <v>0</v>
      </c>
      <c r="Q184" s="195">
        <v>0.0089099999999999995</v>
      </c>
      <c r="R184" s="195">
        <f>Q184*H184</f>
        <v>0.1782</v>
      </c>
      <c r="S184" s="195">
        <v>0</v>
      </c>
      <c r="T184" s="196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97" t="s">
        <v>153</v>
      </c>
      <c r="AT184" s="197" t="s">
        <v>2932</v>
      </c>
      <c r="AU184" s="197" t="s">
        <v>70</v>
      </c>
      <c r="AY184" s="16" t="s">
        <v>128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16" t="s">
        <v>14</v>
      </c>
      <c r="BK184" s="198">
        <f>ROUND(I184*H184,2)</f>
        <v>0</v>
      </c>
      <c r="BL184" s="16" t="s">
        <v>127</v>
      </c>
      <c r="BM184" s="197" t="s">
        <v>3229</v>
      </c>
    </row>
    <row r="185" s="2" customFormat="1" ht="16.5" customHeight="1">
      <c r="A185" s="37"/>
      <c r="B185" s="38"/>
      <c r="C185" s="209" t="s">
        <v>536</v>
      </c>
      <c r="D185" s="209" t="s">
        <v>2932</v>
      </c>
      <c r="E185" s="210" t="s">
        <v>3230</v>
      </c>
      <c r="F185" s="211" t="s">
        <v>3231</v>
      </c>
      <c r="G185" s="212" t="s">
        <v>132</v>
      </c>
      <c r="H185" s="213">
        <v>20</v>
      </c>
      <c r="I185" s="214"/>
      <c r="J185" s="215">
        <f>ROUND(I185*H185,2)</f>
        <v>0</v>
      </c>
      <c r="K185" s="216"/>
      <c r="L185" s="217"/>
      <c r="M185" s="218" t="s">
        <v>19</v>
      </c>
      <c r="N185" s="219" t="s">
        <v>41</v>
      </c>
      <c r="O185" s="83"/>
      <c r="P185" s="195">
        <f>O185*H185</f>
        <v>0</v>
      </c>
      <c r="Q185" s="195">
        <v>0.0075700000000000003</v>
      </c>
      <c r="R185" s="195">
        <f>Q185*H185</f>
        <v>0.15140000000000001</v>
      </c>
      <c r="S185" s="195">
        <v>0</v>
      </c>
      <c r="T185" s="196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7" t="s">
        <v>153</v>
      </c>
      <c r="AT185" s="197" t="s">
        <v>2932</v>
      </c>
      <c r="AU185" s="197" t="s">
        <v>70</v>
      </c>
      <c r="AY185" s="16" t="s">
        <v>128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16" t="s">
        <v>14</v>
      </c>
      <c r="BK185" s="198">
        <f>ROUND(I185*H185,2)</f>
        <v>0</v>
      </c>
      <c r="BL185" s="16" t="s">
        <v>127</v>
      </c>
      <c r="BM185" s="197" t="s">
        <v>3232</v>
      </c>
    </row>
    <row r="186" s="2" customFormat="1" ht="16.5" customHeight="1">
      <c r="A186" s="37"/>
      <c r="B186" s="38"/>
      <c r="C186" s="209" t="s">
        <v>540</v>
      </c>
      <c r="D186" s="209" t="s">
        <v>2932</v>
      </c>
      <c r="E186" s="210" t="s">
        <v>3233</v>
      </c>
      <c r="F186" s="211" t="s">
        <v>3234</v>
      </c>
      <c r="G186" s="212" t="s">
        <v>132</v>
      </c>
      <c r="H186" s="213">
        <v>30</v>
      </c>
      <c r="I186" s="214"/>
      <c r="J186" s="215">
        <f>ROUND(I186*H186,2)</f>
        <v>0</v>
      </c>
      <c r="K186" s="216"/>
      <c r="L186" s="217"/>
      <c r="M186" s="218" t="s">
        <v>19</v>
      </c>
      <c r="N186" s="219" t="s">
        <v>41</v>
      </c>
      <c r="O186" s="83"/>
      <c r="P186" s="195">
        <f>O186*H186</f>
        <v>0</v>
      </c>
      <c r="Q186" s="195">
        <v>2.0000000000000002E-05</v>
      </c>
      <c r="R186" s="195">
        <f>Q186*H186</f>
        <v>0.00060000000000000006</v>
      </c>
      <c r="S186" s="195">
        <v>0</v>
      </c>
      <c r="T186" s="196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97" t="s">
        <v>153</v>
      </c>
      <c r="AT186" s="197" t="s">
        <v>2932</v>
      </c>
      <c r="AU186" s="197" t="s">
        <v>70</v>
      </c>
      <c r="AY186" s="16" t="s">
        <v>128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6" t="s">
        <v>14</v>
      </c>
      <c r="BK186" s="198">
        <f>ROUND(I186*H186,2)</f>
        <v>0</v>
      </c>
      <c r="BL186" s="16" t="s">
        <v>127</v>
      </c>
      <c r="BM186" s="197" t="s">
        <v>3235</v>
      </c>
    </row>
    <row r="187" s="2" customFormat="1" ht="16.5" customHeight="1">
      <c r="A187" s="37"/>
      <c r="B187" s="38"/>
      <c r="C187" s="209" t="s">
        <v>544</v>
      </c>
      <c r="D187" s="209" t="s">
        <v>2932</v>
      </c>
      <c r="E187" s="210" t="s">
        <v>3236</v>
      </c>
      <c r="F187" s="211" t="s">
        <v>3237</v>
      </c>
      <c r="G187" s="212" t="s">
        <v>132</v>
      </c>
      <c r="H187" s="213">
        <v>30</v>
      </c>
      <c r="I187" s="214"/>
      <c r="J187" s="215">
        <f>ROUND(I187*H187,2)</f>
        <v>0</v>
      </c>
      <c r="K187" s="216"/>
      <c r="L187" s="217"/>
      <c r="M187" s="218" t="s">
        <v>19</v>
      </c>
      <c r="N187" s="219" t="s">
        <v>41</v>
      </c>
      <c r="O187" s="83"/>
      <c r="P187" s="195">
        <f>O187*H187</f>
        <v>0</v>
      </c>
      <c r="Q187" s="195">
        <v>0.00017000000000000001</v>
      </c>
      <c r="R187" s="195">
        <f>Q187*H187</f>
        <v>0.0051000000000000004</v>
      </c>
      <c r="S187" s="195">
        <v>0</v>
      </c>
      <c r="T187" s="196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97" t="s">
        <v>153</v>
      </c>
      <c r="AT187" s="197" t="s">
        <v>2932</v>
      </c>
      <c r="AU187" s="197" t="s">
        <v>70</v>
      </c>
      <c r="AY187" s="16" t="s">
        <v>128</v>
      </c>
      <c r="BE187" s="198">
        <f>IF(N187="základní",J187,0)</f>
        <v>0</v>
      </c>
      <c r="BF187" s="198">
        <f>IF(N187="snížená",J187,0)</f>
        <v>0</v>
      </c>
      <c r="BG187" s="198">
        <f>IF(N187="zákl. přenesená",J187,0)</f>
        <v>0</v>
      </c>
      <c r="BH187" s="198">
        <f>IF(N187="sníž. přenesená",J187,0)</f>
        <v>0</v>
      </c>
      <c r="BI187" s="198">
        <f>IF(N187="nulová",J187,0)</f>
        <v>0</v>
      </c>
      <c r="BJ187" s="16" t="s">
        <v>14</v>
      </c>
      <c r="BK187" s="198">
        <f>ROUND(I187*H187,2)</f>
        <v>0</v>
      </c>
      <c r="BL187" s="16" t="s">
        <v>127</v>
      </c>
      <c r="BM187" s="197" t="s">
        <v>3238</v>
      </c>
    </row>
    <row r="188" s="2" customFormat="1" ht="16.5" customHeight="1">
      <c r="A188" s="37"/>
      <c r="B188" s="38"/>
      <c r="C188" s="209" t="s">
        <v>548</v>
      </c>
      <c r="D188" s="209" t="s">
        <v>2932</v>
      </c>
      <c r="E188" s="210" t="s">
        <v>3239</v>
      </c>
      <c r="F188" s="211" t="s">
        <v>3240</v>
      </c>
      <c r="G188" s="212" t="s">
        <v>132</v>
      </c>
      <c r="H188" s="213">
        <v>1000</v>
      </c>
      <c r="I188" s="214"/>
      <c r="J188" s="215">
        <f>ROUND(I188*H188,2)</f>
        <v>0</v>
      </c>
      <c r="K188" s="216"/>
      <c r="L188" s="217"/>
      <c r="M188" s="218" t="s">
        <v>19</v>
      </c>
      <c r="N188" s="219" t="s">
        <v>41</v>
      </c>
      <c r="O188" s="83"/>
      <c r="P188" s="195">
        <f>O188*H188</f>
        <v>0</v>
      </c>
      <c r="Q188" s="195">
        <v>0.00018000000000000001</v>
      </c>
      <c r="R188" s="195">
        <f>Q188*H188</f>
        <v>0.18000000000000002</v>
      </c>
      <c r="S188" s="195">
        <v>0</v>
      </c>
      <c r="T188" s="196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97" t="s">
        <v>153</v>
      </c>
      <c r="AT188" s="197" t="s">
        <v>2932</v>
      </c>
      <c r="AU188" s="197" t="s">
        <v>70</v>
      </c>
      <c r="AY188" s="16" t="s">
        <v>128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6" t="s">
        <v>14</v>
      </c>
      <c r="BK188" s="198">
        <f>ROUND(I188*H188,2)</f>
        <v>0</v>
      </c>
      <c r="BL188" s="16" t="s">
        <v>127</v>
      </c>
      <c r="BM188" s="197" t="s">
        <v>3241</v>
      </c>
    </row>
    <row r="189" s="2" customFormat="1" ht="16.5" customHeight="1">
      <c r="A189" s="37"/>
      <c r="B189" s="38"/>
      <c r="C189" s="209" t="s">
        <v>552</v>
      </c>
      <c r="D189" s="209" t="s">
        <v>2932</v>
      </c>
      <c r="E189" s="210" t="s">
        <v>3242</v>
      </c>
      <c r="F189" s="211" t="s">
        <v>3243</v>
      </c>
      <c r="G189" s="212" t="s">
        <v>132</v>
      </c>
      <c r="H189" s="213">
        <v>1000</v>
      </c>
      <c r="I189" s="214"/>
      <c r="J189" s="215">
        <f>ROUND(I189*H189,2)</f>
        <v>0</v>
      </c>
      <c r="K189" s="216"/>
      <c r="L189" s="217"/>
      <c r="M189" s="218" t="s">
        <v>19</v>
      </c>
      <c r="N189" s="219" t="s">
        <v>41</v>
      </c>
      <c r="O189" s="83"/>
      <c r="P189" s="195">
        <f>O189*H189</f>
        <v>0</v>
      </c>
      <c r="Q189" s="195">
        <v>0.00021000000000000001</v>
      </c>
      <c r="R189" s="195">
        <f>Q189*H189</f>
        <v>0.21000000000000002</v>
      </c>
      <c r="S189" s="195">
        <v>0</v>
      </c>
      <c r="T189" s="196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7" t="s">
        <v>153</v>
      </c>
      <c r="AT189" s="197" t="s">
        <v>2932</v>
      </c>
      <c r="AU189" s="197" t="s">
        <v>70</v>
      </c>
      <c r="AY189" s="16" t="s">
        <v>128</v>
      </c>
      <c r="BE189" s="198">
        <f>IF(N189="základní",J189,0)</f>
        <v>0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16" t="s">
        <v>14</v>
      </c>
      <c r="BK189" s="198">
        <f>ROUND(I189*H189,2)</f>
        <v>0</v>
      </c>
      <c r="BL189" s="16" t="s">
        <v>127</v>
      </c>
      <c r="BM189" s="197" t="s">
        <v>3244</v>
      </c>
    </row>
    <row r="190" s="2" customFormat="1" ht="16.5" customHeight="1">
      <c r="A190" s="37"/>
      <c r="B190" s="38"/>
      <c r="C190" s="209" t="s">
        <v>556</v>
      </c>
      <c r="D190" s="209" t="s">
        <v>2932</v>
      </c>
      <c r="E190" s="210" t="s">
        <v>3245</v>
      </c>
      <c r="F190" s="211" t="s">
        <v>3246</v>
      </c>
      <c r="G190" s="212" t="s">
        <v>132</v>
      </c>
      <c r="H190" s="213">
        <v>100</v>
      </c>
      <c r="I190" s="214"/>
      <c r="J190" s="215">
        <f>ROUND(I190*H190,2)</f>
        <v>0</v>
      </c>
      <c r="K190" s="216"/>
      <c r="L190" s="217"/>
      <c r="M190" s="218" t="s">
        <v>19</v>
      </c>
      <c r="N190" s="219" t="s">
        <v>41</v>
      </c>
      <c r="O190" s="83"/>
      <c r="P190" s="195">
        <f>O190*H190</f>
        <v>0</v>
      </c>
      <c r="Q190" s="195">
        <v>0.00014999999999999999</v>
      </c>
      <c r="R190" s="195">
        <f>Q190*H190</f>
        <v>0.014999999999999999</v>
      </c>
      <c r="S190" s="195">
        <v>0</v>
      </c>
      <c r="T190" s="196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97" t="s">
        <v>153</v>
      </c>
      <c r="AT190" s="197" t="s">
        <v>2932</v>
      </c>
      <c r="AU190" s="197" t="s">
        <v>70</v>
      </c>
      <c r="AY190" s="16" t="s">
        <v>128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6" t="s">
        <v>14</v>
      </c>
      <c r="BK190" s="198">
        <f>ROUND(I190*H190,2)</f>
        <v>0</v>
      </c>
      <c r="BL190" s="16" t="s">
        <v>127</v>
      </c>
      <c r="BM190" s="197" t="s">
        <v>3247</v>
      </c>
    </row>
    <row r="191" s="2" customFormat="1" ht="16.5" customHeight="1">
      <c r="A191" s="37"/>
      <c r="B191" s="38"/>
      <c r="C191" s="209" t="s">
        <v>560</v>
      </c>
      <c r="D191" s="209" t="s">
        <v>2932</v>
      </c>
      <c r="E191" s="210" t="s">
        <v>3248</v>
      </c>
      <c r="F191" s="211" t="s">
        <v>3249</v>
      </c>
      <c r="G191" s="212" t="s">
        <v>132</v>
      </c>
      <c r="H191" s="213">
        <v>30</v>
      </c>
      <c r="I191" s="214"/>
      <c r="J191" s="215">
        <f>ROUND(I191*H191,2)</f>
        <v>0</v>
      </c>
      <c r="K191" s="216"/>
      <c r="L191" s="217"/>
      <c r="M191" s="218" t="s">
        <v>19</v>
      </c>
      <c r="N191" s="219" t="s">
        <v>41</v>
      </c>
      <c r="O191" s="83"/>
      <c r="P191" s="195">
        <f>O191*H191</f>
        <v>0</v>
      </c>
      <c r="Q191" s="195">
        <v>0.00018000000000000001</v>
      </c>
      <c r="R191" s="195">
        <f>Q191*H191</f>
        <v>0.0054000000000000003</v>
      </c>
      <c r="S191" s="195">
        <v>0</v>
      </c>
      <c r="T191" s="196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7" t="s">
        <v>153</v>
      </c>
      <c r="AT191" s="197" t="s">
        <v>2932</v>
      </c>
      <c r="AU191" s="197" t="s">
        <v>70</v>
      </c>
      <c r="AY191" s="16" t="s">
        <v>128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16" t="s">
        <v>14</v>
      </c>
      <c r="BK191" s="198">
        <f>ROUND(I191*H191,2)</f>
        <v>0</v>
      </c>
      <c r="BL191" s="16" t="s">
        <v>127</v>
      </c>
      <c r="BM191" s="197" t="s">
        <v>3250</v>
      </c>
    </row>
    <row r="192" s="2" customFormat="1" ht="16.5" customHeight="1">
      <c r="A192" s="37"/>
      <c r="B192" s="38"/>
      <c r="C192" s="209" t="s">
        <v>564</v>
      </c>
      <c r="D192" s="209" t="s">
        <v>2932</v>
      </c>
      <c r="E192" s="210" t="s">
        <v>3251</v>
      </c>
      <c r="F192" s="211" t="s">
        <v>3252</v>
      </c>
      <c r="G192" s="212" t="s">
        <v>132</v>
      </c>
      <c r="H192" s="213">
        <v>600</v>
      </c>
      <c r="I192" s="214"/>
      <c r="J192" s="215">
        <f>ROUND(I192*H192,2)</f>
        <v>0</v>
      </c>
      <c r="K192" s="216"/>
      <c r="L192" s="217"/>
      <c r="M192" s="218" t="s">
        <v>19</v>
      </c>
      <c r="N192" s="219" t="s">
        <v>41</v>
      </c>
      <c r="O192" s="83"/>
      <c r="P192" s="195">
        <f>O192*H192</f>
        <v>0</v>
      </c>
      <c r="Q192" s="195">
        <v>8.0000000000000007E-05</v>
      </c>
      <c r="R192" s="195">
        <f>Q192*H192</f>
        <v>0.048000000000000001</v>
      </c>
      <c r="S192" s="195">
        <v>0</v>
      </c>
      <c r="T192" s="196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7" t="s">
        <v>153</v>
      </c>
      <c r="AT192" s="197" t="s">
        <v>2932</v>
      </c>
      <c r="AU192" s="197" t="s">
        <v>70</v>
      </c>
      <c r="AY192" s="16" t="s">
        <v>128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6" t="s">
        <v>14</v>
      </c>
      <c r="BK192" s="198">
        <f>ROUND(I192*H192,2)</f>
        <v>0</v>
      </c>
      <c r="BL192" s="16" t="s">
        <v>127</v>
      </c>
      <c r="BM192" s="197" t="s">
        <v>3253</v>
      </c>
    </row>
    <row r="193" s="2" customFormat="1" ht="16.5" customHeight="1">
      <c r="A193" s="37"/>
      <c r="B193" s="38"/>
      <c r="C193" s="209" t="s">
        <v>568</v>
      </c>
      <c r="D193" s="209" t="s">
        <v>2932</v>
      </c>
      <c r="E193" s="210" t="s">
        <v>3254</v>
      </c>
      <c r="F193" s="211" t="s">
        <v>3255</v>
      </c>
      <c r="G193" s="212" t="s">
        <v>132</v>
      </c>
      <c r="H193" s="213">
        <v>30</v>
      </c>
      <c r="I193" s="214"/>
      <c r="J193" s="215">
        <f>ROUND(I193*H193,2)</f>
        <v>0</v>
      </c>
      <c r="K193" s="216"/>
      <c r="L193" s="217"/>
      <c r="M193" s="218" t="s">
        <v>19</v>
      </c>
      <c r="N193" s="219" t="s">
        <v>41</v>
      </c>
      <c r="O193" s="83"/>
      <c r="P193" s="195">
        <f>O193*H193</f>
        <v>0</v>
      </c>
      <c r="Q193" s="195">
        <v>8.0000000000000007E-05</v>
      </c>
      <c r="R193" s="195">
        <f>Q193*H193</f>
        <v>0.0024000000000000002</v>
      </c>
      <c r="S193" s="195">
        <v>0</v>
      </c>
      <c r="T193" s="196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97" t="s">
        <v>153</v>
      </c>
      <c r="AT193" s="197" t="s">
        <v>2932</v>
      </c>
      <c r="AU193" s="197" t="s">
        <v>70</v>
      </c>
      <c r="AY193" s="16" t="s">
        <v>128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6" t="s">
        <v>14</v>
      </c>
      <c r="BK193" s="198">
        <f>ROUND(I193*H193,2)</f>
        <v>0</v>
      </c>
      <c r="BL193" s="16" t="s">
        <v>127</v>
      </c>
      <c r="BM193" s="197" t="s">
        <v>3256</v>
      </c>
    </row>
    <row r="194" s="2" customFormat="1" ht="16.5" customHeight="1">
      <c r="A194" s="37"/>
      <c r="B194" s="38"/>
      <c r="C194" s="209" t="s">
        <v>572</v>
      </c>
      <c r="D194" s="209" t="s">
        <v>2932</v>
      </c>
      <c r="E194" s="210" t="s">
        <v>3257</v>
      </c>
      <c r="F194" s="211" t="s">
        <v>3258</v>
      </c>
      <c r="G194" s="212" t="s">
        <v>132</v>
      </c>
      <c r="H194" s="213">
        <v>300</v>
      </c>
      <c r="I194" s="214"/>
      <c r="J194" s="215">
        <f>ROUND(I194*H194,2)</f>
        <v>0</v>
      </c>
      <c r="K194" s="216"/>
      <c r="L194" s="217"/>
      <c r="M194" s="218" t="s">
        <v>19</v>
      </c>
      <c r="N194" s="219" t="s">
        <v>41</v>
      </c>
      <c r="O194" s="83"/>
      <c r="P194" s="195">
        <f>O194*H194</f>
        <v>0</v>
      </c>
      <c r="Q194" s="195">
        <v>9.0000000000000006E-05</v>
      </c>
      <c r="R194" s="195">
        <f>Q194*H194</f>
        <v>0.027000000000000003</v>
      </c>
      <c r="S194" s="195">
        <v>0</v>
      </c>
      <c r="T194" s="196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97" t="s">
        <v>153</v>
      </c>
      <c r="AT194" s="197" t="s">
        <v>2932</v>
      </c>
      <c r="AU194" s="197" t="s">
        <v>70</v>
      </c>
      <c r="AY194" s="16" t="s">
        <v>128</v>
      </c>
      <c r="BE194" s="198">
        <f>IF(N194="základní",J194,0)</f>
        <v>0</v>
      </c>
      <c r="BF194" s="198">
        <f>IF(N194="snížená",J194,0)</f>
        <v>0</v>
      </c>
      <c r="BG194" s="198">
        <f>IF(N194="zákl. přenesená",J194,0)</f>
        <v>0</v>
      </c>
      <c r="BH194" s="198">
        <f>IF(N194="sníž. přenesená",J194,0)</f>
        <v>0</v>
      </c>
      <c r="BI194" s="198">
        <f>IF(N194="nulová",J194,0)</f>
        <v>0</v>
      </c>
      <c r="BJ194" s="16" t="s">
        <v>14</v>
      </c>
      <c r="BK194" s="198">
        <f>ROUND(I194*H194,2)</f>
        <v>0</v>
      </c>
      <c r="BL194" s="16" t="s">
        <v>127</v>
      </c>
      <c r="BM194" s="197" t="s">
        <v>3259</v>
      </c>
    </row>
    <row r="195" s="2" customFormat="1" ht="16.5" customHeight="1">
      <c r="A195" s="37"/>
      <c r="B195" s="38"/>
      <c r="C195" s="209" t="s">
        <v>576</v>
      </c>
      <c r="D195" s="209" t="s">
        <v>2932</v>
      </c>
      <c r="E195" s="210" t="s">
        <v>3260</v>
      </c>
      <c r="F195" s="211" t="s">
        <v>3261</v>
      </c>
      <c r="G195" s="212" t="s">
        <v>183</v>
      </c>
      <c r="H195" s="213">
        <v>300</v>
      </c>
      <c r="I195" s="214"/>
      <c r="J195" s="215">
        <f>ROUND(I195*H195,2)</f>
        <v>0</v>
      </c>
      <c r="K195" s="216"/>
      <c r="L195" s="217"/>
      <c r="M195" s="218" t="s">
        <v>19</v>
      </c>
      <c r="N195" s="219" t="s">
        <v>41</v>
      </c>
      <c r="O195" s="83"/>
      <c r="P195" s="195">
        <f>O195*H195</f>
        <v>0</v>
      </c>
      <c r="Q195" s="195">
        <v>0.001</v>
      </c>
      <c r="R195" s="195">
        <f>Q195*H195</f>
        <v>0.29999999999999999</v>
      </c>
      <c r="S195" s="195">
        <v>0</v>
      </c>
      <c r="T195" s="196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97" t="s">
        <v>153</v>
      </c>
      <c r="AT195" s="197" t="s">
        <v>2932</v>
      </c>
      <c r="AU195" s="197" t="s">
        <v>70</v>
      </c>
      <c r="AY195" s="16" t="s">
        <v>128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16" t="s">
        <v>14</v>
      </c>
      <c r="BK195" s="198">
        <f>ROUND(I195*H195,2)</f>
        <v>0</v>
      </c>
      <c r="BL195" s="16" t="s">
        <v>127</v>
      </c>
      <c r="BM195" s="197" t="s">
        <v>3262</v>
      </c>
    </row>
    <row r="196" s="2" customFormat="1" ht="16.5" customHeight="1">
      <c r="A196" s="37"/>
      <c r="B196" s="38"/>
      <c r="C196" s="209" t="s">
        <v>580</v>
      </c>
      <c r="D196" s="209" t="s">
        <v>2932</v>
      </c>
      <c r="E196" s="210" t="s">
        <v>3263</v>
      </c>
      <c r="F196" s="211" t="s">
        <v>3264</v>
      </c>
      <c r="G196" s="212" t="s">
        <v>132</v>
      </c>
      <c r="H196" s="213">
        <v>20</v>
      </c>
      <c r="I196" s="214"/>
      <c r="J196" s="215">
        <f>ROUND(I196*H196,2)</f>
        <v>0</v>
      </c>
      <c r="K196" s="216"/>
      <c r="L196" s="217"/>
      <c r="M196" s="218" t="s">
        <v>19</v>
      </c>
      <c r="N196" s="219" t="s">
        <v>41</v>
      </c>
      <c r="O196" s="83"/>
      <c r="P196" s="195">
        <f>O196*H196</f>
        <v>0</v>
      </c>
      <c r="Q196" s="195">
        <v>0.00016000000000000001</v>
      </c>
      <c r="R196" s="195">
        <f>Q196*H196</f>
        <v>0.0032000000000000002</v>
      </c>
      <c r="S196" s="195">
        <v>0</v>
      </c>
      <c r="T196" s="196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97" t="s">
        <v>153</v>
      </c>
      <c r="AT196" s="197" t="s">
        <v>2932</v>
      </c>
      <c r="AU196" s="197" t="s">
        <v>70</v>
      </c>
      <c r="AY196" s="16" t="s">
        <v>128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16" t="s">
        <v>14</v>
      </c>
      <c r="BK196" s="198">
        <f>ROUND(I196*H196,2)</f>
        <v>0</v>
      </c>
      <c r="BL196" s="16" t="s">
        <v>127</v>
      </c>
      <c r="BM196" s="197" t="s">
        <v>3265</v>
      </c>
    </row>
    <row r="197" s="2" customFormat="1" ht="16.5" customHeight="1">
      <c r="A197" s="37"/>
      <c r="B197" s="38"/>
      <c r="C197" s="209" t="s">
        <v>584</v>
      </c>
      <c r="D197" s="209" t="s">
        <v>2932</v>
      </c>
      <c r="E197" s="210" t="s">
        <v>3266</v>
      </c>
      <c r="F197" s="211" t="s">
        <v>3267</v>
      </c>
      <c r="G197" s="212" t="s">
        <v>132</v>
      </c>
      <c r="H197" s="213">
        <v>20</v>
      </c>
      <c r="I197" s="214"/>
      <c r="J197" s="215">
        <f>ROUND(I197*H197,2)</f>
        <v>0</v>
      </c>
      <c r="K197" s="216"/>
      <c r="L197" s="217"/>
      <c r="M197" s="218" t="s">
        <v>19</v>
      </c>
      <c r="N197" s="219" t="s">
        <v>41</v>
      </c>
      <c r="O197" s="83"/>
      <c r="P197" s="195">
        <f>O197*H197</f>
        <v>0</v>
      </c>
      <c r="Q197" s="195">
        <v>4.0000000000000003E-05</v>
      </c>
      <c r="R197" s="195">
        <f>Q197*H197</f>
        <v>0.00080000000000000004</v>
      </c>
      <c r="S197" s="195">
        <v>0</v>
      </c>
      <c r="T197" s="196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97" t="s">
        <v>153</v>
      </c>
      <c r="AT197" s="197" t="s">
        <v>2932</v>
      </c>
      <c r="AU197" s="197" t="s">
        <v>70</v>
      </c>
      <c r="AY197" s="16" t="s">
        <v>128</v>
      </c>
      <c r="BE197" s="198">
        <f>IF(N197="základní",J197,0)</f>
        <v>0</v>
      </c>
      <c r="BF197" s="198">
        <f>IF(N197="snížená",J197,0)</f>
        <v>0</v>
      </c>
      <c r="BG197" s="198">
        <f>IF(N197="zákl. přenesená",J197,0)</f>
        <v>0</v>
      </c>
      <c r="BH197" s="198">
        <f>IF(N197="sníž. přenesená",J197,0)</f>
        <v>0</v>
      </c>
      <c r="BI197" s="198">
        <f>IF(N197="nulová",J197,0)</f>
        <v>0</v>
      </c>
      <c r="BJ197" s="16" t="s">
        <v>14</v>
      </c>
      <c r="BK197" s="198">
        <f>ROUND(I197*H197,2)</f>
        <v>0</v>
      </c>
      <c r="BL197" s="16" t="s">
        <v>127</v>
      </c>
      <c r="BM197" s="197" t="s">
        <v>3268</v>
      </c>
    </row>
    <row r="198" s="2" customFormat="1" ht="16.5" customHeight="1">
      <c r="A198" s="37"/>
      <c r="B198" s="38"/>
      <c r="C198" s="209" t="s">
        <v>588</v>
      </c>
      <c r="D198" s="209" t="s">
        <v>2932</v>
      </c>
      <c r="E198" s="210" t="s">
        <v>3269</v>
      </c>
      <c r="F198" s="211" t="s">
        <v>3270</v>
      </c>
      <c r="G198" s="212" t="s">
        <v>132</v>
      </c>
      <c r="H198" s="213">
        <v>4</v>
      </c>
      <c r="I198" s="214"/>
      <c r="J198" s="215">
        <f>ROUND(I198*H198,2)</f>
        <v>0</v>
      </c>
      <c r="K198" s="216"/>
      <c r="L198" s="217"/>
      <c r="M198" s="218" t="s">
        <v>19</v>
      </c>
      <c r="N198" s="219" t="s">
        <v>41</v>
      </c>
      <c r="O198" s="83"/>
      <c r="P198" s="195">
        <f>O198*H198</f>
        <v>0</v>
      </c>
      <c r="Q198" s="195">
        <v>0.010030000000000001</v>
      </c>
      <c r="R198" s="195">
        <f>Q198*H198</f>
        <v>0.040120000000000003</v>
      </c>
      <c r="S198" s="195">
        <v>0</v>
      </c>
      <c r="T198" s="196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97" t="s">
        <v>153</v>
      </c>
      <c r="AT198" s="197" t="s">
        <v>2932</v>
      </c>
      <c r="AU198" s="197" t="s">
        <v>70</v>
      </c>
      <c r="AY198" s="16" t="s">
        <v>128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6" t="s">
        <v>14</v>
      </c>
      <c r="BK198" s="198">
        <f>ROUND(I198*H198,2)</f>
        <v>0</v>
      </c>
      <c r="BL198" s="16" t="s">
        <v>127</v>
      </c>
      <c r="BM198" s="197" t="s">
        <v>3271</v>
      </c>
    </row>
    <row r="199" s="2" customFormat="1" ht="16.5" customHeight="1">
      <c r="A199" s="37"/>
      <c r="B199" s="38"/>
      <c r="C199" s="209" t="s">
        <v>592</v>
      </c>
      <c r="D199" s="209" t="s">
        <v>2932</v>
      </c>
      <c r="E199" s="210" t="s">
        <v>3272</v>
      </c>
      <c r="F199" s="211" t="s">
        <v>3273</v>
      </c>
      <c r="G199" s="212" t="s">
        <v>132</v>
      </c>
      <c r="H199" s="213">
        <v>4</v>
      </c>
      <c r="I199" s="214"/>
      <c r="J199" s="215">
        <f>ROUND(I199*H199,2)</f>
        <v>0</v>
      </c>
      <c r="K199" s="216"/>
      <c r="L199" s="217"/>
      <c r="M199" s="218" t="s">
        <v>19</v>
      </c>
      <c r="N199" s="219" t="s">
        <v>41</v>
      </c>
      <c r="O199" s="83"/>
      <c r="P199" s="195">
        <f>O199*H199</f>
        <v>0</v>
      </c>
      <c r="Q199" s="195">
        <v>0.010030000000000001</v>
      </c>
      <c r="R199" s="195">
        <f>Q199*H199</f>
        <v>0.040120000000000003</v>
      </c>
      <c r="S199" s="195">
        <v>0</v>
      </c>
      <c r="T199" s="196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7" t="s">
        <v>153</v>
      </c>
      <c r="AT199" s="197" t="s">
        <v>2932</v>
      </c>
      <c r="AU199" s="197" t="s">
        <v>70</v>
      </c>
      <c r="AY199" s="16" t="s">
        <v>128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6" t="s">
        <v>14</v>
      </c>
      <c r="BK199" s="198">
        <f>ROUND(I199*H199,2)</f>
        <v>0</v>
      </c>
      <c r="BL199" s="16" t="s">
        <v>127</v>
      </c>
      <c r="BM199" s="197" t="s">
        <v>3274</v>
      </c>
    </row>
    <row r="200" s="2" customFormat="1" ht="16.5" customHeight="1">
      <c r="A200" s="37"/>
      <c r="B200" s="38"/>
      <c r="C200" s="209" t="s">
        <v>596</v>
      </c>
      <c r="D200" s="209" t="s">
        <v>2932</v>
      </c>
      <c r="E200" s="210" t="s">
        <v>3275</v>
      </c>
      <c r="F200" s="211" t="s">
        <v>3276</v>
      </c>
      <c r="G200" s="212" t="s">
        <v>3277</v>
      </c>
      <c r="H200" s="213">
        <v>500</v>
      </c>
      <c r="I200" s="214"/>
      <c r="J200" s="215">
        <f>ROUND(I200*H200,2)</f>
        <v>0</v>
      </c>
      <c r="K200" s="216"/>
      <c r="L200" s="217"/>
      <c r="M200" s="220" t="s">
        <v>19</v>
      </c>
      <c r="N200" s="221" t="s">
        <v>41</v>
      </c>
      <c r="O200" s="206"/>
      <c r="P200" s="207">
        <f>O200*H200</f>
        <v>0</v>
      </c>
      <c r="Q200" s="207">
        <v>0</v>
      </c>
      <c r="R200" s="207">
        <f>Q200*H200</f>
        <v>0</v>
      </c>
      <c r="S200" s="207">
        <v>0</v>
      </c>
      <c r="T200" s="208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97" t="s">
        <v>153</v>
      </c>
      <c r="AT200" s="197" t="s">
        <v>2932</v>
      </c>
      <c r="AU200" s="197" t="s">
        <v>70</v>
      </c>
      <c r="AY200" s="16" t="s">
        <v>128</v>
      </c>
      <c r="BE200" s="198">
        <f>IF(N200="základní",J200,0)</f>
        <v>0</v>
      </c>
      <c r="BF200" s="198">
        <f>IF(N200="snížená",J200,0)</f>
        <v>0</v>
      </c>
      <c r="BG200" s="198">
        <f>IF(N200="zákl. přenesená",J200,0)</f>
        <v>0</v>
      </c>
      <c r="BH200" s="198">
        <f>IF(N200="sníž. přenesená",J200,0)</f>
        <v>0</v>
      </c>
      <c r="BI200" s="198">
        <f>IF(N200="nulová",J200,0)</f>
        <v>0</v>
      </c>
      <c r="BJ200" s="16" t="s">
        <v>14</v>
      </c>
      <c r="BK200" s="198">
        <f>ROUND(I200*H200,2)</f>
        <v>0</v>
      </c>
      <c r="BL200" s="16" t="s">
        <v>127</v>
      </c>
      <c r="BM200" s="197" t="s">
        <v>3278</v>
      </c>
    </row>
    <row r="201" s="2" customFormat="1" ht="6.96" customHeight="1">
      <c r="A201" s="37"/>
      <c r="B201" s="58"/>
      <c r="C201" s="59"/>
      <c r="D201" s="59"/>
      <c r="E201" s="59"/>
      <c r="F201" s="59"/>
      <c r="G201" s="59"/>
      <c r="H201" s="59"/>
      <c r="I201" s="59"/>
      <c r="J201" s="59"/>
      <c r="K201" s="59"/>
      <c r="L201" s="43"/>
      <c r="M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</row>
  </sheetData>
  <sheetProtection sheet="1" autoFilter="0" formatColumns="0" formatRows="0" objects="1" scenarios="1" spinCount="100000" saltValue="wtFY6t+uiKbzzjeWX5mQ7xZ5xaRtRmoRKm3N/QIJAsK2aGqFSxMOkfBcD1eqqHPMSh+t9rjE/PQxiVEa1WlcuQ==" hashValue="W+4N9gwR8ONwxrM/IZeqSitul48+TksrrB8bwMeiLfLA30GLRLjFOgrn65Cc/r9cSGJv2/N6U7LMpaRe+LGvRQ==" algorithmName="SHA-512" password="CC35"/>
  <autoFilter ref="C84:K20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78</v>
      </c>
    </row>
    <row r="4" s="1" customFormat="1" ht="24.96" customHeight="1">
      <c r="B4" s="19"/>
      <c r="D4" s="139" t="s">
        <v>101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zakázky'!K6</f>
        <v>Údržba, opravy a odstraňování závad u ST OŘ UNL 2022 - 2023 - OBLAST č.1</v>
      </c>
      <c r="F7" s="141"/>
      <c r="G7" s="141"/>
      <c r="H7" s="141"/>
      <c r="L7" s="19"/>
    </row>
    <row r="8" s="1" customFormat="1" ht="12" customHeight="1">
      <c r="B8" s="19"/>
      <c r="D8" s="141" t="s">
        <v>102</v>
      </c>
      <c r="L8" s="19"/>
    </row>
    <row r="9" s="2" customFormat="1" ht="16.5" customHeight="1">
      <c r="A9" s="37"/>
      <c r="B9" s="43"/>
      <c r="C9" s="37"/>
      <c r="D9" s="37"/>
      <c r="E9" s="142" t="s">
        <v>103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104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3279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zakázky'!AN8</f>
        <v>25. 8. 2021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tr">
        <f>IF('Rekapitulace zakázky'!AN10="","",'Rekapitulace zakázky'!AN10)</f>
        <v/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tr">
        <f>IF('Rekapitulace zakázky'!E11="","",'Rekapitulace zakázky'!E11)</f>
        <v xml:space="preserve"> </v>
      </c>
      <c r="F17" s="37"/>
      <c r="G17" s="37"/>
      <c r="H17" s="37"/>
      <c r="I17" s="141" t="s">
        <v>27</v>
      </c>
      <c r="J17" s="132" t="str">
        <f>IF('Rekapitulace zakázky'!AN11="","",'Rekapitulace zakázky'!AN11)</f>
        <v/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28</v>
      </c>
      <c r="E19" s="37"/>
      <c r="F19" s="37"/>
      <c r="G19" s="37"/>
      <c r="H19" s="37"/>
      <c r="I19" s="141" t="s">
        <v>26</v>
      </c>
      <c r="J19" s="32" t="str">
        <f>'Rekapitulace zakázky'!AN13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zakázky'!E14</f>
        <v>Vyplň údaj</v>
      </c>
      <c r="F20" s="132"/>
      <c r="G20" s="132"/>
      <c r="H20" s="132"/>
      <c r="I20" s="141" t="s">
        <v>27</v>
      </c>
      <c r="J20" s="32" t="str">
        <f>'Rekapitulace zakázky'!AN14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30</v>
      </c>
      <c r="E22" s="37"/>
      <c r="F22" s="37"/>
      <c r="G22" s="37"/>
      <c r="H22" s="37"/>
      <c r="I22" s="141" t="s">
        <v>26</v>
      </c>
      <c r="J22" s="132" t="str">
        <f>IF('Rekapitulace zakázky'!AN16="","",'Rekapitulace zakázky'!AN16)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zakázky'!E17="","",'Rekapitulace zakázky'!E17)</f>
        <v xml:space="preserve"> </v>
      </c>
      <c r="F23" s="37"/>
      <c r="G23" s="37"/>
      <c r="H23" s="37"/>
      <c r="I23" s="141" t="s">
        <v>27</v>
      </c>
      <c r="J23" s="132" t="str">
        <f>IF('Rekapitulace zakázky'!AN17="","",'Rekapitulace zakázky'!AN17)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32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33</v>
      </c>
      <c r="F26" s="37"/>
      <c r="G26" s="37"/>
      <c r="H26" s="37"/>
      <c r="I26" s="141" t="s">
        <v>27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34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36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38</v>
      </c>
      <c r="G34" s="37"/>
      <c r="H34" s="37"/>
      <c r="I34" s="153" t="s">
        <v>37</v>
      </c>
      <c r="J34" s="153" t="s">
        <v>39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40</v>
      </c>
      <c r="E35" s="141" t="s">
        <v>41</v>
      </c>
      <c r="F35" s="155">
        <f>ROUND((SUM(BE85:BE158)),  2)</f>
        <v>0</v>
      </c>
      <c r="G35" s="37"/>
      <c r="H35" s="37"/>
      <c r="I35" s="156">
        <v>0.20999999999999999</v>
      </c>
      <c r="J35" s="155">
        <f>ROUND(((SUM(BE85:BE158))*I35),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42</v>
      </c>
      <c r="F36" s="155">
        <f>ROUND((SUM(BF85:BF158)),  2)</f>
        <v>0</v>
      </c>
      <c r="G36" s="37"/>
      <c r="H36" s="37"/>
      <c r="I36" s="156">
        <v>0.14999999999999999</v>
      </c>
      <c r="J36" s="155">
        <f>ROUND(((SUM(BF85:BF158))*I36),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43</v>
      </c>
      <c r="F37" s="155">
        <f>ROUND((SUM(BG85:BG158)),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44</v>
      </c>
      <c r="F38" s="155">
        <f>ROUND((SUM(BH85:BH158)),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45</v>
      </c>
      <c r="F39" s="155">
        <f>ROUND((SUM(BI85:BI158)),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46</v>
      </c>
      <c r="E41" s="159"/>
      <c r="F41" s="159"/>
      <c r="G41" s="160" t="s">
        <v>47</v>
      </c>
      <c r="H41" s="161" t="s">
        <v>48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Údržba, opravy a odstraňování závad u ST OŘ UNL 2022 - 2023 - OBLAST č.1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103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104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03 - Mazníky - práce a materiál (nesborníkové položky)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25. 8. 2021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 xml:space="preserve"> </v>
      </c>
      <c r="G58" s="39"/>
      <c r="H58" s="39"/>
      <c r="I58" s="31" t="s">
        <v>30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28</v>
      </c>
      <c r="D59" s="39"/>
      <c r="E59" s="39"/>
      <c r="F59" s="26" t="str">
        <f>IF(E20="","",E20)</f>
        <v>Vyplň údaj</v>
      </c>
      <c r="G59" s="39"/>
      <c r="H59" s="39"/>
      <c r="I59" s="31" t="s">
        <v>32</v>
      </c>
      <c r="J59" s="35" t="str">
        <f>E26</f>
        <v>Věra Trnková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107</v>
      </c>
      <c r="D61" s="170"/>
      <c r="E61" s="170"/>
      <c r="F61" s="170"/>
      <c r="G61" s="170"/>
      <c r="H61" s="170"/>
      <c r="I61" s="170"/>
      <c r="J61" s="171" t="s">
        <v>108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68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109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110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Údržba, opravy a odstraňování závad u ST OŘ UNL 2022 - 2023 - OBLAST č.1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102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103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104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03 - Mazníky - práce a materiál (nesborníkové položky)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 xml:space="preserve"> </v>
      </c>
      <c r="G79" s="39"/>
      <c r="H79" s="39"/>
      <c r="I79" s="31" t="s">
        <v>23</v>
      </c>
      <c r="J79" s="71" t="str">
        <f>IF(J14="","",J14)</f>
        <v>25. 8. 2021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E17</f>
        <v xml:space="preserve"> </v>
      </c>
      <c r="G81" s="39"/>
      <c r="H81" s="39"/>
      <c r="I81" s="31" t="s">
        <v>30</v>
      </c>
      <c r="J81" s="35" t="str">
        <f>E23</f>
        <v xml:space="preserve">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28</v>
      </c>
      <c r="D82" s="39"/>
      <c r="E82" s="39"/>
      <c r="F82" s="26" t="str">
        <f>IF(E20="","",E20)</f>
        <v>Vyplň údaj</v>
      </c>
      <c r="G82" s="39"/>
      <c r="H82" s="39"/>
      <c r="I82" s="31" t="s">
        <v>32</v>
      </c>
      <c r="J82" s="35" t="str">
        <f>E26</f>
        <v>Věra Trnková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111</v>
      </c>
      <c r="D84" s="176" t="s">
        <v>55</v>
      </c>
      <c r="E84" s="176" t="s">
        <v>51</v>
      </c>
      <c r="F84" s="176" t="s">
        <v>52</v>
      </c>
      <c r="G84" s="176" t="s">
        <v>112</v>
      </c>
      <c r="H84" s="176" t="s">
        <v>113</v>
      </c>
      <c r="I84" s="176" t="s">
        <v>114</v>
      </c>
      <c r="J84" s="177" t="s">
        <v>108</v>
      </c>
      <c r="K84" s="178" t="s">
        <v>115</v>
      </c>
      <c r="L84" s="179"/>
      <c r="M84" s="91" t="s">
        <v>19</v>
      </c>
      <c r="N84" s="92" t="s">
        <v>40</v>
      </c>
      <c r="O84" s="92" t="s">
        <v>116</v>
      </c>
      <c r="P84" s="92" t="s">
        <v>117</v>
      </c>
      <c r="Q84" s="92" t="s">
        <v>118</v>
      </c>
      <c r="R84" s="92" t="s">
        <v>119</v>
      </c>
      <c r="S84" s="92" t="s">
        <v>120</v>
      </c>
      <c r="T84" s="93" t="s">
        <v>121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122</v>
      </c>
      <c r="D85" s="39"/>
      <c r="E85" s="39"/>
      <c r="F85" s="39"/>
      <c r="G85" s="39"/>
      <c r="H85" s="39"/>
      <c r="I85" s="39"/>
      <c r="J85" s="180">
        <f>BK85</f>
        <v>0</v>
      </c>
      <c r="K85" s="39"/>
      <c r="L85" s="43"/>
      <c r="M85" s="94"/>
      <c r="N85" s="181"/>
      <c r="O85" s="95"/>
      <c r="P85" s="182">
        <f>SUM(P86:P158)</f>
        <v>0</v>
      </c>
      <c r="Q85" s="95"/>
      <c r="R85" s="182">
        <f>SUM(R86:R158)</f>
        <v>0</v>
      </c>
      <c r="S85" s="95"/>
      <c r="T85" s="183">
        <f>SUM(T86:T158)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69</v>
      </c>
      <c r="AU85" s="16" t="s">
        <v>109</v>
      </c>
      <c r="BK85" s="184">
        <f>SUM(BK86:BK158)</f>
        <v>0</v>
      </c>
    </row>
    <row r="86" s="2" customFormat="1" ht="44.25" customHeight="1">
      <c r="A86" s="37"/>
      <c r="B86" s="38"/>
      <c r="C86" s="185" t="s">
        <v>14</v>
      </c>
      <c r="D86" s="185" t="s">
        <v>123</v>
      </c>
      <c r="E86" s="186" t="s">
        <v>3280</v>
      </c>
      <c r="F86" s="187" t="s">
        <v>3281</v>
      </c>
      <c r="G86" s="188" t="s">
        <v>3277</v>
      </c>
      <c r="H86" s="189">
        <v>500</v>
      </c>
      <c r="I86" s="190"/>
      <c r="J86" s="191">
        <f>ROUND(I86*H86,2)</f>
        <v>0</v>
      </c>
      <c r="K86" s="192"/>
      <c r="L86" s="43"/>
      <c r="M86" s="193" t="s">
        <v>19</v>
      </c>
      <c r="N86" s="194" t="s">
        <v>41</v>
      </c>
      <c r="O86" s="83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7" t="s">
        <v>127</v>
      </c>
      <c r="AT86" s="197" t="s">
        <v>123</v>
      </c>
      <c r="AU86" s="197" t="s">
        <v>70</v>
      </c>
      <c r="AY86" s="16" t="s">
        <v>128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6" t="s">
        <v>14</v>
      </c>
      <c r="BK86" s="198">
        <f>ROUND(I86*H86,2)</f>
        <v>0</v>
      </c>
      <c r="BL86" s="16" t="s">
        <v>127</v>
      </c>
      <c r="BM86" s="197" t="s">
        <v>3282</v>
      </c>
    </row>
    <row r="87" s="2" customFormat="1" ht="16.5" customHeight="1">
      <c r="A87" s="37"/>
      <c r="B87" s="38"/>
      <c r="C87" s="209" t="s">
        <v>78</v>
      </c>
      <c r="D87" s="209" t="s">
        <v>2932</v>
      </c>
      <c r="E87" s="210" t="s">
        <v>3283</v>
      </c>
      <c r="F87" s="211" t="s">
        <v>3284</v>
      </c>
      <c r="G87" s="212" t="s">
        <v>3285</v>
      </c>
      <c r="H87" s="213">
        <v>1</v>
      </c>
      <c r="I87" s="214"/>
      <c r="J87" s="215">
        <f>ROUND(I87*H87,2)</f>
        <v>0</v>
      </c>
      <c r="K87" s="216"/>
      <c r="L87" s="217"/>
      <c r="M87" s="218" t="s">
        <v>19</v>
      </c>
      <c r="N87" s="219" t="s">
        <v>41</v>
      </c>
      <c r="O87" s="83"/>
      <c r="P87" s="195">
        <f>O87*H87</f>
        <v>0</v>
      </c>
      <c r="Q87" s="195">
        <v>0</v>
      </c>
      <c r="R87" s="195">
        <f>Q87*H87</f>
        <v>0</v>
      </c>
      <c r="S87" s="195">
        <v>0</v>
      </c>
      <c r="T87" s="196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97" t="s">
        <v>153</v>
      </c>
      <c r="AT87" s="197" t="s">
        <v>2932</v>
      </c>
      <c r="AU87" s="197" t="s">
        <v>70</v>
      </c>
      <c r="AY87" s="16" t="s">
        <v>128</v>
      </c>
      <c r="BE87" s="198">
        <f>IF(N87="základní",J87,0)</f>
        <v>0</v>
      </c>
      <c r="BF87" s="198">
        <f>IF(N87="snížená",J87,0)</f>
        <v>0</v>
      </c>
      <c r="BG87" s="198">
        <f>IF(N87="zákl. přenesená",J87,0)</f>
        <v>0</v>
      </c>
      <c r="BH87" s="198">
        <f>IF(N87="sníž. přenesená",J87,0)</f>
        <v>0</v>
      </c>
      <c r="BI87" s="198">
        <f>IF(N87="nulová",J87,0)</f>
        <v>0</v>
      </c>
      <c r="BJ87" s="16" t="s">
        <v>14</v>
      </c>
      <c r="BK87" s="198">
        <f>ROUND(I87*H87,2)</f>
        <v>0</v>
      </c>
      <c r="BL87" s="16" t="s">
        <v>127</v>
      </c>
      <c r="BM87" s="197" t="s">
        <v>3286</v>
      </c>
    </row>
    <row r="88" s="2" customFormat="1" ht="16.5" customHeight="1">
      <c r="A88" s="37"/>
      <c r="B88" s="38"/>
      <c r="C88" s="185" t="s">
        <v>134</v>
      </c>
      <c r="D88" s="185" t="s">
        <v>123</v>
      </c>
      <c r="E88" s="186" t="s">
        <v>3287</v>
      </c>
      <c r="F88" s="187" t="s">
        <v>3288</v>
      </c>
      <c r="G88" s="188" t="s">
        <v>3285</v>
      </c>
      <c r="H88" s="189">
        <v>1</v>
      </c>
      <c r="I88" s="190"/>
      <c r="J88" s="191">
        <f>ROUND(I88*H88,2)</f>
        <v>0</v>
      </c>
      <c r="K88" s="192"/>
      <c r="L88" s="43"/>
      <c r="M88" s="193" t="s">
        <v>19</v>
      </c>
      <c r="N88" s="194" t="s">
        <v>41</v>
      </c>
      <c r="O88" s="83"/>
      <c r="P88" s="195">
        <f>O88*H88</f>
        <v>0</v>
      </c>
      <c r="Q88" s="195">
        <v>0</v>
      </c>
      <c r="R88" s="195">
        <f>Q88*H88</f>
        <v>0</v>
      </c>
      <c r="S88" s="195">
        <v>0</v>
      </c>
      <c r="T88" s="196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97" t="s">
        <v>127</v>
      </c>
      <c r="AT88" s="197" t="s">
        <v>123</v>
      </c>
      <c r="AU88" s="197" t="s">
        <v>70</v>
      </c>
      <c r="AY88" s="16" t="s">
        <v>128</v>
      </c>
      <c r="BE88" s="198">
        <f>IF(N88="základní",J88,0)</f>
        <v>0</v>
      </c>
      <c r="BF88" s="198">
        <f>IF(N88="snížená",J88,0)</f>
        <v>0</v>
      </c>
      <c r="BG88" s="198">
        <f>IF(N88="zákl. přenesená",J88,0)</f>
        <v>0</v>
      </c>
      <c r="BH88" s="198">
        <f>IF(N88="sníž. přenesená",J88,0)</f>
        <v>0</v>
      </c>
      <c r="BI88" s="198">
        <f>IF(N88="nulová",J88,0)</f>
        <v>0</v>
      </c>
      <c r="BJ88" s="16" t="s">
        <v>14</v>
      </c>
      <c r="BK88" s="198">
        <f>ROUND(I88*H88,2)</f>
        <v>0</v>
      </c>
      <c r="BL88" s="16" t="s">
        <v>127</v>
      </c>
      <c r="BM88" s="197" t="s">
        <v>3289</v>
      </c>
    </row>
    <row r="89" s="2" customFormat="1" ht="16.5" customHeight="1">
      <c r="A89" s="37"/>
      <c r="B89" s="38"/>
      <c r="C89" s="185" t="s">
        <v>127</v>
      </c>
      <c r="D89" s="185" t="s">
        <v>123</v>
      </c>
      <c r="E89" s="186" t="s">
        <v>3290</v>
      </c>
      <c r="F89" s="187" t="s">
        <v>3291</v>
      </c>
      <c r="G89" s="188" t="s">
        <v>3285</v>
      </c>
      <c r="H89" s="189">
        <v>1</v>
      </c>
      <c r="I89" s="190"/>
      <c r="J89" s="191">
        <f>ROUND(I89*H89,2)</f>
        <v>0</v>
      </c>
      <c r="K89" s="192"/>
      <c r="L89" s="43"/>
      <c r="M89" s="193" t="s">
        <v>19</v>
      </c>
      <c r="N89" s="194" t="s">
        <v>41</v>
      </c>
      <c r="O89" s="83"/>
      <c r="P89" s="195">
        <f>O89*H89</f>
        <v>0</v>
      </c>
      <c r="Q89" s="195">
        <v>0</v>
      </c>
      <c r="R89" s="195">
        <f>Q89*H89</f>
        <v>0</v>
      </c>
      <c r="S89" s="195">
        <v>0</v>
      </c>
      <c r="T89" s="196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7" t="s">
        <v>127</v>
      </c>
      <c r="AT89" s="197" t="s">
        <v>123</v>
      </c>
      <c r="AU89" s="197" t="s">
        <v>70</v>
      </c>
      <c r="AY89" s="16" t="s">
        <v>128</v>
      </c>
      <c r="BE89" s="198">
        <f>IF(N89="základní",J89,0)</f>
        <v>0</v>
      </c>
      <c r="BF89" s="198">
        <f>IF(N89="snížená",J89,0)</f>
        <v>0</v>
      </c>
      <c r="BG89" s="198">
        <f>IF(N89="zákl. přenesená",J89,0)</f>
        <v>0</v>
      </c>
      <c r="BH89" s="198">
        <f>IF(N89="sníž. přenesená",J89,0)</f>
        <v>0</v>
      </c>
      <c r="BI89" s="198">
        <f>IF(N89="nulová",J89,0)</f>
        <v>0</v>
      </c>
      <c r="BJ89" s="16" t="s">
        <v>14</v>
      </c>
      <c r="BK89" s="198">
        <f>ROUND(I89*H89,2)</f>
        <v>0</v>
      </c>
      <c r="BL89" s="16" t="s">
        <v>127</v>
      </c>
      <c r="BM89" s="197" t="s">
        <v>3292</v>
      </c>
    </row>
    <row r="90" s="2" customFormat="1" ht="16.5" customHeight="1">
      <c r="A90" s="37"/>
      <c r="B90" s="38"/>
      <c r="C90" s="209" t="s">
        <v>141</v>
      </c>
      <c r="D90" s="209" t="s">
        <v>2932</v>
      </c>
      <c r="E90" s="210" t="s">
        <v>3293</v>
      </c>
      <c r="F90" s="211" t="s">
        <v>3294</v>
      </c>
      <c r="G90" s="212" t="s">
        <v>3285</v>
      </c>
      <c r="H90" s="213">
        <v>1</v>
      </c>
      <c r="I90" s="214"/>
      <c r="J90" s="215">
        <f>ROUND(I90*H90,2)</f>
        <v>0</v>
      </c>
      <c r="K90" s="216"/>
      <c r="L90" s="217"/>
      <c r="M90" s="218" t="s">
        <v>19</v>
      </c>
      <c r="N90" s="219" t="s">
        <v>41</v>
      </c>
      <c r="O90" s="83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7" t="s">
        <v>153</v>
      </c>
      <c r="AT90" s="197" t="s">
        <v>2932</v>
      </c>
      <c r="AU90" s="197" t="s">
        <v>70</v>
      </c>
      <c r="AY90" s="16" t="s">
        <v>128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6" t="s">
        <v>14</v>
      </c>
      <c r="BK90" s="198">
        <f>ROUND(I90*H90,2)</f>
        <v>0</v>
      </c>
      <c r="BL90" s="16" t="s">
        <v>127</v>
      </c>
      <c r="BM90" s="197" t="s">
        <v>3295</v>
      </c>
    </row>
    <row r="91" s="2" customFormat="1" ht="16.5" customHeight="1">
      <c r="A91" s="37"/>
      <c r="B91" s="38"/>
      <c r="C91" s="185" t="s">
        <v>145</v>
      </c>
      <c r="D91" s="185" t="s">
        <v>123</v>
      </c>
      <c r="E91" s="186" t="s">
        <v>3296</v>
      </c>
      <c r="F91" s="187" t="s">
        <v>3297</v>
      </c>
      <c r="G91" s="188" t="s">
        <v>3285</v>
      </c>
      <c r="H91" s="189">
        <v>1</v>
      </c>
      <c r="I91" s="190"/>
      <c r="J91" s="191">
        <f>ROUND(I91*H91,2)</f>
        <v>0</v>
      </c>
      <c r="K91" s="192"/>
      <c r="L91" s="43"/>
      <c r="M91" s="193" t="s">
        <v>19</v>
      </c>
      <c r="N91" s="194" t="s">
        <v>41</v>
      </c>
      <c r="O91" s="83"/>
      <c r="P91" s="195">
        <f>O91*H91</f>
        <v>0</v>
      </c>
      <c r="Q91" s="195">
        <v>0</v>
      </c>
      <c r="R91" s="195">
        <f>Q91*H91</f>
        <v>0</v>
      </c>
      <c r="S91" s="195">
        <v>0</v>
      </c>
      <c r="T91" s="196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7" t="s">
        <v>127</v>
      </c>
      <c r="AT91" s="197" t="s">
        <v>123</v>
      </c>
      <c r="AU91" s="197" t="s">
        <v>70</v>
      </c>
      <c r="AY91" s="16" t="s">
        <v>128</v>
      </c>
      <c r="BE91" s="198">
        <f>IF(N91="základní",J91,0)</f>
        <v>0</v>
      </c>
      <c r="BF91" s="198">
        <f>IF(N91="snížená",J91,0)</f>
        <v>0</v>
      </c>
      <c r="BG91" s="198">
        <f>IF(N91="zákl. přenesená",J91,0)</f>
        <v>0</v>
      </c>
      <c r="BH91" s="198">
        <f>IF(N91="sníž. přenesená",J91,0)</f>
        <v>0</v>
      </c>
      <c r="BI91" s="198">
        <f>IF(N91="nulová",J91,0)</f>
        <v>0</v>
      </c>
      <c r="BJ91" s="16" t="s">
        <v>14</v>
      </c>
      <c r="BK91" s="198">
        <f>ROUND(I91*H91,2)</f>
        <v>0</v>
      </c>
      <c r="BL91" s="16" t="s">
        <v>127</v>
      </c>
      <c r="BM91" s="197" t="s">
        <v>3298</v>
      </c>
    </row>
    <row r="92" s="2" customFormat="1" ht="16.5" customHeight="1">
      <c r="A92" s="37"/>
      <c r="B92" s="38"/>
      <c r="C92" s="185" t="s">
        <v>149</v>
      </c>
      <c r="D92" s="185" t="s">
        <v>123</v>
      </c>
      <c r="E92" s="186" t="s">
        <v>3299</v>
      </c>
      <c r="F92" s="187" t="s">
        <v>3300</v>
      </c>
      <c r="G92" s="188" t="s">
        <v>3285</v>
      </c>
      <c r="H92" s="189">
        <v>1</v>
      </c>
      <c r="I92" s="190"/>
      <c r="J92" s="191">
        <f>ROUND(I92*H92,2)</f>
        <v>0</v>
      </c>
      <c r="K92" s="192"/>
      <c r="L92" s="43"/>
      <c r="M92" s="193" t="s">
        <v>19</v>
      </c>
      <c r="N92" s="194" t="s">
        <v>41</v>
      </c>
      <c r="O92" s="83"/>
      <c r="P92" s="195">
        <f>O92*H92</f>
        <v>0</v>
      </c>
      <c r="Q92" s="195">
        <v>0</v>
      </c>
      <c r="R92" s="195">
        <f>Q92*H92</f>
        <v>0</v>
      </c>
      <c r="S92" s="195">
        <v>0</v>
      </c>
      <c r="T92" s="196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7" t="s">
        <v>127</v>
      </c>
      <c r="AT92" s="197" t="s">
        <v>123</v>
      </c>
      <c r="AU92" s="197" t="s">
        <v>70</v>
      </c>
      <c r="AY92" s="16" t="s">
        <v>128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6" t="s">
        <v>14</v>
      </c>
      <c r="BK92" s="198">
        <f>ROUND(I92*H92,2)</f>
        <v>0</v>
      </c>
      <c r="BL92" s="16" t="s">
        <v>127</v>
      </c>
      <c r="BM92" s="197" t="s">
        <v>3301</v>
      </c>
    </row>
    <row r="93" s="2" customFormat="1" ht="16.5" customHeight="1">
      <c r="A93" s="37"/>
      <c r="B93" s="38"/>
      <c r="C93" s="209" t="s">
        <v>153</v>
      </c>
      <c r="D93" s="209" t="s">
        <v>2932</v>
      </c>
      <c r="E93" s="210" t="s">
        <v>3302</v>
      </c>
      <c r="F93" s="211" t="s">
        <v>3303</v>
      </c>
      <c r="G93" s="212" t="s">
        <v>3285</v>
      </c>
      <c r="H93" s="213">
        <v>1</v>
      </c>
      <c r="I93" s="214"/>
      <c r="J93" s="215">
        <f>ROUND(I93*H93,2)</f>
        <v>0</v>
      </c>
      <c r="K93" s="216"/>
      <c r="L93" s="217"/>
      <c r="M93" s="218" t="s">
        <v>19</v>
      </c>
      <c r="N93" s="219" t="s">
        <v>41</v>
      </c>
      <c r="O93" s="83"/>
      <c r="P93" s="195">
        <f>O93*H93</f>
        <v>0</v>
      </c>
      <c r="Q93" s="195">
        <v>0</v>
      </c>
      <c r="R93" s="195">
        <f>Q93*H93</f>
        <v>0</v>
      </c>
      <c r="S93" s="195">
        <v>0</v>
      </c>
      <c r="T93" s="196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97" t="s">
        <v>153</v>
      </c>
      <c r="AT93" s="197" t="s">
        <v>2932</v>
      </c>
      <c r="AU93" s="197" t="s">
        <v>70</v>
      </c>
      <c r="AY93" s="16" t="s">
        <v>128</v>
      </c>
      <c r="BE93" s="198">
        <f>IF(N93="základní",J93,0)</f>
        <v>0</v>
      </c>
      <c r="BF93" s="198">
        <f>IF(N93="snížená",J93,0)</f>
        <v>0</v>
      </c>
      <c r="BG93" s="198">
        <f>IF(N93="zákl. přenesená",J93,0)</f>
        <v>0</v>
      </c>
      <c r="BH93" s="198">
        <f>IF(N93="sníž. přenesená",J93,0)</f>
        <v>0</v>
      </c>
      <c r="BI93" s="198">
        <f>IF(N93="nulová",J93,0)</f>
        <v>0</v>
      </c>
      <c r="BJ93" s="16" t="s">
        <v>14</v>
      </c>
      <c r="BK93" s="198">
        <f>ROUND(I93*H93,2)</f>
        <v>0</v>
      </c>
      <c r="BL93" s="16" t="s">
        <v>127</v>
      </c>
      <c r="BM93" s="197" t="s">
        <v>3304</v>
      </c>
    </row>
    <row r="94" s="2" customFormat="1" ht="16.5" customHeight="1">
      <c r="A94" s="37"/>
      <c r="B94" s="38"/>
      <c r="C94" s="185" t="s">
        <v>159</v>
      </c>
      <c r="D94" s="185" t="s">
        <v>123</v>
      </c>
      <c r="E94" s="186" t="s">
        <v>3305</v>
      </c>
      <c r="F94" s="187" t="s">
        <v>3306</v>
      </c>
      <c r="G94" s="188" t="s">
        <v>3285</v>
      </c>
      <c r="H94" s="189">
        <v>1</v>
      </c>
      <c r="I94" s="190"/>
      <c r="J94" s="191">
        <f>ROUND(I94*H94,2)</f>
        <v>0</v>
      </c>
      <c r="K94" s="192"/>
      <c r="L94" s="43"/>
      <c r="M94" s="193" t="s">
        <v>19</v>
      </c>
      <c r="N94" s="194" t="s">
        <v>41</v>
      </c>
      <c r="O94" s="83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7" t="s">
        <v>127</v>
      </c>
      <c r="AT94" s="197" t="s">
        <v>123</v>
      </c>
      <c r="AU94" s="197" t="s">
        <v>70</v>
      </c>
      <c r="AY94" s="16" t="s">
        <v>128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6" t="s">
        <v>14</v>
      </c>
      <c r="BK94" s="198">
        <f>ROUND(I94*H94,2)</f>
        <v>0</v>
      </c>
      <c r="BL94" s="16" t="s">
        <v>127</v>
      </c>
      <c r="BM94" s="197" t="s">
        <v>3307</v>
      </c>
    </row>
    <row r="95" s="2" customFormat="1" ht="16.5" customHeight="1">
      <c r="A95" s="37"/>
      <c r="B95" s="38"/>
      <c r="C95" s="185" t="s">
        <v>163</v>
      </c>
      <c r="D95" s="185" t="s">
        <v>123</v>
      </c>
      <c r="E95" s="186" t="s">
        <v>3308</v>
      </c>
      <c r="F95" s="187" t="s">
        <v>3309</v>
      </c>
      <c r="G95" s="188" t="s">
        <v>3285</v>
      </c>
      <c r="H95" s="189">
        <v>1</v>
      </c>
      <c r="I95" s="190"/>
      <c r="J95" s="191">
        <f>ROUND(I95*H95,2)</f>
        <v>0</v>
      </c>
      <c r="K95" s="192"/>
      <c r="L95" s="43"/>
      <c r="M95" s="193" t="s">
        <v>19</v>
      </c>
      <c r="N95" s="194" t="s">
        <v>41</v>
      </c>
      <c r="O95" s="83"/>
      <c r="P95" s="195">
        <f>O95*H95</f>
        <v>0</v>
      </c>
      <c r="Q95" s="195">
        <v>0</v>
      </c>
      <c r="R95" s="195">
        <f>Q95*H95</f>
        <v>0</v>
      </c>
      <c r="S95" s="195">
        <v>0</v>
      </c>
      <c r="T95" s="196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7" t="s">
        <v>127</v>
      </c>
      <c r="AT95" s="197" t="s">
        <v>123</v>
      </c>
      <c r="AU95" s="197" t="s">
        <v>70</v>
      </c>
      <c r="AY95" s="16" t="s">
        <v>128</v>
      </c>
      <c r="BE95" s="198">
        <f>IF(N95="základní",J95,0)</f>
        <v>0</v>
      </c>
      <c r="BF95" s="198">
        <f>IF(N95="snížená",J95,0)</f>
        <v>0</v>
      </c>
      <c r="BG95" s="198">
        <f>IF(N95="zákl. přenesená",J95,0)</f>
        <v>0</v>
      </c>
      <c r="BH95" s="198">
        <f>IF(N95="sníž. přenesená",J95,0)</f>
        <v>0</v>
      </c>
      <c r="BI95" s="198">
        <f>IF(N95="nulová",J95,0)</f>
        <v>0</v>
      </c>
      <c r="BJ95" s="16" t="s">
        <v>14</v>
      </c>
      <c r="BK95" s="198">
        <f>ROUND(I95*H95,2)</f>
        <v>0</v>
      </c>
      <c r="BL95" s="16" t="s">
        <v>127</v>
      </c>
      <c r="BM95" s="197" t="s">
        <v>3310</v>
      </c>
    </row>
    <row r="96" s="2" customFormat="1" ht="16.5" customHeight="1">
      <c r="A96" s="37"/>
      <c r="B96" s="38"/>
      <c r="C96" s="209" t="s">
        <v>167</v>
      </c>
      <c r="D96" s="209" t="s">
        <v>2932</v>
      </c>
      <c r="E96" s="210" t="s">
        <v>3311</v>
      </c>
      <c r="F96" s="211" t="s">
        <v>3312</v>
      </c>
      <c r="G96" s="212" t="s">
        <v>3285</v>
      </c>
      <c r="H96" s="213">
        <v>1</v>
      </c>
      <c r="I96" s="214"/>
      <c r="J96" s="215">
        <f>ROUND(I96*H96,2)</f>
        <v>0</v>
      </c>
      <c r="K96" s="216"/>
      <c r="L96" s="217"/>
      <c r="M96" s="218" t="s">
        <v>19</v>
      </c>
      <c r="N96" s="219" t="s">
        <v>41</v>
      </c>
      <c r="O96" s="83"/>
      <c r="P96" s="195">
        <f>O96*H96</f>
        <v>0</v>
      </c>
      <c r="Q96" s="195">
        <v>0</v>
      </c>
      <c r="R96" s="195">
        <f>Q96*H96</f>
        <v>0</v>
      </c>
      <c r="S96" s="195">
        <v>0</v>
      </c>
      <c r="T96" s="196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97" t="s">
        <v>153</v>
      </c>
      <c r="AT96" s="197" t="s">
        <v>2932</v>
      </c>
      <c r="AU96" s="197" t="s">
        <v>70</v>
      </c>
      <c r="AY96" s="16" t="s">
        <v>128</v>
      </c>
      <c r="BE96" s="198">
        <f>IF(N96="základní",J96,0)</f>
        <v>0</v>
      </c>
      <c r="BF96" s="198">
        <f>IF(N96="snížená",J96,0)</f>
        <v>0</v>
      </c>
      <c r="BG96" s="198">
        <f>IF(N96="zákl. přenesená",J96,0)</f>
        <v>0</v>
      </c>
      <c r="BH96" s="198">
        <f>IF(N96="sníž. přenesená",J96,0)</f>
        <v>0</v>
      </c>
      <c r="BI96" s="198">
        <f>IF(N96="nulová",J96,0)</f>
        <v>0</v>
      </c>
      <c r="BJ96" s="16" t="s">
        <v>14</v>
      </c>
      <c r="BK96" s="198">
        <f>ROUND(I96*H96,2)</f>
        <v>0</v>
      </c>
      <c r="BL96" s="16" t="s">
        <v>127</v>
      </c>
      <c r="BM96" s="197" t="s">
        <v>3313</v>
      </c>
    </row>
    <row r="97" s="2" customFormat="1" ht="16.5" customHeight="1">
      <c r="A97" s="37"/>
      <c r="B97" s="38"/>
      <c r="C97" s="185" t="s">
        <v>172</v>
      </c>
      <c r="D97" s="185" t="s">
        <v>123</v>
      </c>
      <c r="E97" s="186" t="s">
        <v>3314</v>
      </c>
      <c r="F97" s="187" t="s">
        <v>3315</v>
      </c>
      <c r="G97" s="188" t="s">
        <v>3285</v>
      </c>
      <c r="H97" s="189">
        <v>1</v>
      </c>
      <c r="I97" s="190"/>
      <c r="J97" s="191">
        <f>ROUND(I97*H97,2)</f>
        <v>0</v>
      </c>
      <c r="K97" s="192"/>
      <c r="L97" s="43"/>
      <c r="M97" s="193" t="s">
        <v>19</v>
      </c>
      <c r="N97" s="194" t="s">
        <v>41</v>
      </c>
      <c r="O97" s="83"/>
      <c r="P97" s="195">
        <f>O97*H97</f>
        <v>0</v>
      </c>
      <c r="Q97" s="195">
        <v>0</v>
      </c>
      <c r="R97" s="195">
        <f>Q97*H97</f>
        <v>0</v>
      </c>
      <c r="S97" s="195">
        <v>0</v>
      </c>
      <c r="T97" s="196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7" t="s">
        <v>127</v>
      </c>
      <c r="AT97" s="197" t="s">
        <v>123</v>
      </c>
      <c r="AU97" s="197" t="s">
        <v>70</v>
      </c>
      <c r="AY97" s="16" t="s">
        <v>128</v>
      </c>
      <c r="BE97" s="198">
        <f>IF(N97="základní",J97,0)</f>
        <v>0</v>
      </c>
      <c r="BF97" s="198">
        <f>IF(N97="snížená",J97,0)</f>
        <v>0</v>
      </c>
      <c r="BG97" s="198">
        <f>IF(N97="zákl. přenesená",J97,0)</f>
        <v>0</v>
      </c>
      <c r="BH97" s="198">
        <f>IF(N97="sníž. přenesená",J97,0)</f>
        <v>0</v>
      </c>
      <c r="BI97" s="198">
        <f>IF(N97="nulová",J97,0)</f>
        <v>0</v>
      </c>
      <c r="BJ97" s="16" t="s">
        <v>14</v>
      </c>
      <c r="BK97" s="198">
        <f>ROUND(I97*H97,2)</f>
        <v>0</v>
      </c>
      <c r="BL97" s="16" t="s">
        <v>127</v>
      </c>
      <c r="BM97" s="197" t="s">
        <v>3316</v>
      </c>
    </row>
    <row r="98" s="2" customFormat="1" ht="16.5" customHeight="1">
      <c r="A98" s="37"/>
      <c r="B98" s="38"/>
      <c r="C98" s="185" t="s">
        <v>176</v>
      </c>
      <c r="D98" s="185" t="s">
        <v>123</v>
      </c>
      <c r="E98" s="186" t="s">
        <v>3317</v>
      </c>
      <c r="F98" s="187" t="s">
        <v>3318</v>
      </c>
      <c r="G98" s="188" t="s">
        <v>3285</v>
      </c>
      <c r="H98" s="189">
        <v>1</v>
      </c>
      <c r="I98" s="190"/>
      <c r="J98" s="191">
        <f>ROUND(I98*H98,2)</f>
        <v>0</v>
      </c>
      <c r="K98" s="192"/>
      <c r="L98" s="43"/>
      <c r="M98" s="193" t="s">
        <v>19</v>
      </c>
      <c r="N98" s="194" t="s">
        <v>41</v>
      </c>
      <c r="O98" s="83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7" t="s">
        <v>127</v>
      </c>
      <c r="AT98" s="197" t="s">
        <v>123</v>
      </c>
      <c r="AU98" s="197" t="s">
        <v>70</v>
      </c>
      <c r="AY98" s="16" t="s">
        <v>128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6" t="s">
        <v>14</v>
      </c>
      <c r="BK98" s="198">
        <f>ROUND(I98*H98,2)</f>
        <v>0</v>
      </c>
      <c r="BL98" s="16" t="s">
        <v>127</v>
      </c>
      <c r="BM98" s="197" t="s">
        <v>3319</v>
      </c>
    </row>
    <row r="99" s="2" customFormat="1" ht="16.5" customHeight="1">
      <c r="A99" s="37"/>
      <c r="B99" s="38"/>
      <c r="C99" s="209" t="s">
        <v>180</v>
      </c>
      <c r="D99" s="209" t="s">
        <v>2932</v>
      </c>
      <c r="E99" s="210" t="s">
        <v>3320</v>
      </c>
      <c r="F99" s="211" t="s">
        <v>3321</v>
      </c>
      <c r="G99" s="212" t="s">
        <v>3285</v>
      </c>
      <c r="H99" s="213">
        <v>1</v>
      </c>
      <c r="I99" s="214"/>
      <c r="J99" s="215">
        <f>ROUND(I99*H99,2)</f>
        <v>0</v>
      </c>
      <c r="K99" s="216"/>
      <c r="L99" s="217"/>
      <c r="M99" s="218" t="s">
        <v>19</v>
      </c>
      <c r="N99" s="219" t="s">
        <v>41</v>
      </c>
      <c r="O99" s="83"/>
      <c r="P99" s="195">
        <f>O99*H99</f>
        <v>0</v>
      </c>
      <c r="Q99" s="195">
        <v>0</v>
      </c>
      <c r="R99" s="195">
        <f>Q99*H99</f>
        <v>0</v>
      </c>
      <c r="S99" s="195">
        <v>0</v>
      </c>
      <c r="T99" s="196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97" t="s">
        <v>153</v>
      </c>
      <c r="AT99" s="197" t="s">
        <v>2932</v>
      </c>
      <c r="AU99" s="197" t="s">
        <v>70</v>
      </c>
      <c r="AY99" s="16" t="s">
        <v>128</v>
      </c>
      <c r="BE99" s="198">
        <f>IF(N99="základní",J99,0)</f>
        <v>0</v>
      </c>
      <c r="BF99" s="198">
        <f>IF(N99="snížená",J99,0)</f>
        <v>0</v>
      </c>
      <c r="BG99" s="198">
        <f>IF(N99="zákl. přenesená",J99,0)</f>
        <v>0</v>
      </c>
      <c r="BH99" s="198">
        <f>IF(N99="sníž. přenesená",J99,0)</f>
        <v>0</v>
      </c>
      <c r="BI99" s="198">
        <f>IF(N99="nulová",J99,0)</f>
        <v>0</v>
      </c>
      <c r="BJ99" s="16" t="s">
        <v>14</v>
      </c>
      <c r="BK99" s="198">
        <f>ROUND(I99*H99,2)</f>
        <v>0</v>
      </c>
      <c r="BL99" s="16" t="s">
        <v>127</v>
      </c>
      <c r="BM99" s="197" t="s">
        <v>3322</v>
      </c>
    </row>
    <row r="100" s="2" customFormat="1" ht="16.5" customHeight="1">
      <c r="A100" s="37"/>
      <c r="B100" s="38"/>
      <c r="C100" s="185" t="s">
        <v>8</v>
      </c>
      <c r="D100" s="185" t="s">
        <v>123</v>
      </c>
      <c r="E100" s="186" t="s">
        <v>3323</v>
      </c>
      <c r="F100" s="187" t="s">
        <v>3324</v>
      </c>
      <c r="G100" s="188" t="s">
        <v>3285</v>
      </c>
      <c r="H100" s="189">
        <v>1</v>
      </c>
      <c r="I100" s="190"/>
      <c r="J100" s="191">
        <f>ROUND(I100*H100,2)</f>
        <v>0</v>
      </c>
      <c r="K100" s="192"/>
      <c r="L100" s="43"/>
      <c r="M100" s="193" t="s">
        <v>19</v>
      </c>
      <c r="N100" s="194" t="s">
        <v>41</v>
      </c>
      <c r="O100" s="83"/>
      <c r="P100" s="195">
        <f>O100*H100</f>
        <v>0</v>
      </c>
      <c r="Q100" s="195">
        <v>0</v>
      </c>
      <c r="R100" s="195">
        <f>Q100*H100</f>
        <v>0</v>
      </c>
      <c r="S100" s="195">
        <v>0</v>
      </c>
      <c r="T100" s="196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7" t="s">
        <v>127</v>
      </c>
      <c r="AT100" s="197" t="s">
        <v>123</v>
      </c>
      <c r="AU100" s="197" t="s">
        <v>70</v>
      </c>
      <c r="AY100" s="16" t="s">
        <v>128</v>
      </c>
      <c r="BE100" s="198">
        <f>IF(N100="základní",J100,0)</f>
        <v>0</v>
      </c>
      <c r="BF100" s="198">
        <f>IF(N100="snížená",J100,0)</f>
        <v>0</v>
      </c>
      <c r="BG100" s="198">
        <f>IF(N100="zákl. přenesená",J100,0)</f>
        <v>0</v>
      </c>
      <c r="BH100" s="198">
        <f>IF(N100="sníž. přenesená",J100,0)</f>
        <v>0</v>
      </c>
      <c r="BI100" s="198">
        <f>IF(N100="nulová",J100,0)</f>
        <v>0</v>
      </c>
      <c r="BJ100" s="16" t="s">
        <v>14</v>
      </c>
      <c r="BK100" s="198">
        <f>ROUND(I100*H100,2)</f>
        <v>0</v>
      </c>
      <c r="BL100" s="16" t="s">
        <v>127</v>
      </c>
      <c r="BM100" s="197" t="s">
        <v>3325</v>
      </c>
    </row>
    <row r="101" s="2" customFormat="1" ht="16.5" customHeight="1">
      <c r="A101" s="37"/>
      <c r="B101" s="38"/>
      <c r="C101" s="185" t="s">
        <v>188</v>
      </c>
      <c r="D101" s="185" t="s">
        <v>123</v>
      </c>
      <c r="E101" s="186" t="s">
        <v>3326</v>
      </c>
      <c r="F101" s="187" t="s">
        <v>3327</v>
      </c>
      <c r="G101" s="188" t="s">
        <v>3285</v>
      </c>
      <c r="H101" s="189">
        <v>1</v>
      </c>
      <c r="I101" s="190"/>
      <c r="J101" s="191">
        <f>ROUND(I101*H101,2)</f>
        <v>0</v>
      </c>
      <c r="K101" s="192"/>
      <c r="L101" s="43"/>
      <c r="M101" s="193" t="s">
        <v>19</v>
      </c>
      <c r="N101" s="194" t="s">
        <v>41</v>
      </c>
      <c r="O101" s="83"/>
      <c r="P101" s="195">
        <f>O101*H101</f>
        <v>0</v>
      </c>
      <c r="Q101" s="195">
        <v>0</v>
      </c>
      <c r="R101" s="195">
        <f>Q101*H101</f>
        <v>0</v>
      </c>
      <c r="S101" s="195">
        <v>0</v>
      </c>
      <c r="T101" s="196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7" t="s">
        <v>127</v>
      </c>
      <c r="AT101" s="197" t="s">
        <v>123</v>
      </c>
      <c r="AU101" s="197" t="s">
        <v>70</v>
      </c>
      <c r="AY101" s="16" t="s">
        <v>128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16" t="s">
        <v>14</v>
      </c>
      <c r="BK101" s="198">
        <f>ROUND(I101*H101,2)</f>
        <v>0</v>
      </c>
      <c r="BL101" s="16" t="s">
        <v>127</v>
      </c>
      <c r="BM101" s="197" t="s">
        <v>3328</v>
      </c>
    </row>
    <row r="102" s="2" customFormat="1" ht="16.5" customHeight="1">
      <c r="A102" s="37"/>
      <c r="B102" s="38"/>
      <c r="C102" s="209" t="s">
        <v>193</v>
      </c>
      <c r="D102" s="209" t="s">
        <v>2932</v>
      </c>
      <c r="E102" s="210" t="s">
        <v>3329</v>
      </c>
      <c r="F102" s="211" t="s">
        <v>3330</v>
      </c>
      <c r="G102" s="212" t="s">
        <v>3285</v>
      </c>
      <c r="H102" s="213">
        <v>1</v>
      </c>
      <c r="I102" s="214"/>
      <c r="J102" s="215">
        <f>ROUND(I102*H102,2)</f>
        <v>0</v>
      </c>
      <c r="K102" s="216"/>
      <c r="L102" s="217"/>
      <c r="M102" s="218" t="s">
        <v>19</v>
      </c>
      <c r="N102" s="219" t="s">
        <v>41</v>
      </c>
      <c r="O102" s="83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97" t="s">
        <v>153</v>
      </c>
      <c r="AT102" s="197" t="s">
        <v>2932</v>
      </c>
      <c r="AU102" s="197" t="s">
        <v>70</v>
      </c>
      <c r="AY102" s="16" t="s">
        <v>128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6" t="s">
        <v>14</v>
      </c>
      <c r="BK102" s="198">
        <f>ROUND(I102*H102,2)</f>
        <v>0</v>
      </c>
      <c r="BL102" s="16" t="s">
        <v>127</v>
      </c>
      <c r="BM102" s="197" t="s">
        <v>3331</v>
      </c>
    </row>
    <row r="103" s="2" customFormat="1" ht="16.5" customHeight="1">
      <c r="A103" s="37"/>
      <c r="B103" s="38"/>
      <c r="C103" s="185" t="s">
        <v>197</v>
      </c>
      <c r="D103" s="185" t="s">
        <v>123</v>
      </c>
      <c r="E103" s="186" t="s">
        <v>3332</v>
      </c>
      <c r="F103" s="187" t="s">
        <v>3333</v>
      </c>
      <c r="G103" s="188" t="s">
        <v>3285</v>
      </c>
      <c r="H103" s="189">
        <v>1</v>
      </c>
      <c r="I103" s="190"/>
      <c r="J103" s="191">
        <f>ROUND(I103*H103,2)</f>
        <v>0</v>
      </c>
      <c r="K103" s="192"/>
      <c r="L103" s="43"/>
      <c r="M103" s="193" t="s">
        <v>19</v>
      </c>
      <c r="N103" s="194" t="s">
        <v>41</v>
      </c>
      <c r="O103" s="83"/>
      <c r="P103" s="195">
        <f>O103*H103</f>
        <v>0</v>
      </c>
      <c r="Q103" s="195">
        <v>0</v>
      </c>
      <c r="R103" s="195">
        <f>Q103*H103</f>
        <v>0</v>
      </c>
      <c r="S103" s="195">
        <v>0</v>
      </c>
      <c r="T103" s="196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7" t="s">
        <v>127</v>
      </c>
      <c r="AT103" s="197" t="s">
        <v>123</v>
      </c>
      <c r="AU103" s="197" t="s">
        <v>70</v>
      </c>
      <c r="AY103" s="16" t="s">
        <v>128</v>
      </c>
      <c r="BE103" s="198">
        <f>IF(N103="základní",J103,0)</f>
        <v>0</v>
      </c>
      <c r="BF103" s="198">
        <f>IF(N103="snížená",J103,0)</f>
        <v>0</v>
      </c>
      <c r="BG103" s="198">
        <f>IF(N103="zákl. přenesená",J103,0)</f>
        <v>0</v>
      </c>
      <c r="BH103" s="198">
        <f>IF(N103="sníž. přenesená",J103,0)</f>
        <v>0</v>
      </c>
      <c r="BI103" s="198">
        <f>IF(N103="nulová",J103,0)</f>
        <v>0</v>
      </c>
      <c r="BJ103" s="16" t="s">
        <v>14</v>
      </c>
      <c r="BK103" s="198">
        <f>ROUND(I103*H103,2)</f>
        <v>0</v>
      </c>
      <c r="BL103" s="16" t="s">
        <v>127</v>
      </c>
      <c r="BM103" s="197" t="s">
        <v>3334</v>
      </c>
    </row>
    <row r="104" s="2" customFormat="1" ht="16.5" customHeight="1">
      <c r="A104" s="37"/>
      <c r="B104" s="38"/>
      <c r="C104" s="185" t="s">
        <v>201</v>
      </c>
      <c r="D104" s="185" t="s">
        <v>123</v>
      </c>
      <c r="E104" s="186" t="s">
        <v>3335</v>
      </c>
      <c r="F104" s="187" t="s">
        <v>3336</v>
      </c>
      <c r="G104" s="188" t="s">
        <v>3285</v>
      </c>
      <c r="H104" s="189">
        <v>1</v>
      </c>
      <c r="I104" s="190"/>
      <c r="J104" s="191">
        <f>ROUND(I104*H104,2)</f>
        <v>0</v>
      </c>
      <c r="K104" s="192"/>
      <c r="L104" s="43"/>
      <c r="M104" s="193" t="s">
        <v>19</v>
      </c>
      <c r="N104" s="194" t="s">
        <v>41</v>
      </c>
      <c r="O104" s="83"/>
      <c r="P104" s="195">
        <f>O104*H104</f>
        <v>0</v>
      </c>
      <c r="Q104" s="195">
        <v>0</v>
      </c>
      <c r="R104" s="195">
        <f>Q104*H104</f>
        <v>0</v>
      </c>
      <c r="S104" s="195">
        <v>0</v>
      </c>
      <c r="T104" s="19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7" t="s">
        <v>127</v>
      </c>
      <c r="AT104" s="197" t="s">
        <v>123</v>
      </c>
      <c r="AU104" s="197" t="s">
        <v>70</v>
      </c>
      <c r="AY104" s="16" t="s">
        <v>128</v>
      </c>
      <c r="BE104" s="198">
        <f>IF(N104="základní",J104,0)</f>
        <v>0</v>
      </c>
      <c r="BF104" s="198">
        <f>IF(N104="snížená",J104,0)</f>
        <v>0</v>
      </c>
      <c r="BG104" s="198">
        <f>IF(N104="zákl. přenesená",J104,0)</f>
        <v>0</v>
      </c>
      <c r="BH104" s="198">
        <f>IF(N104="sníž. přenesená",J104,0)</f>
        <v>0</v>
      </c>
      <c r="BI104" s="198">
        <f>IF(N104="nulová",J104,0)</f>
        <v>0</v>
      </c>
      <c r="BJ104" s="16" t="s">
        <v>14</v>
      </c>
      <c r="BK104" s="198">
        <f>ROUND(I104*H104,2)</f>
        <v>0</v>
      </c>
      <c r="BL104" s="16" t="s">
        <v>127</v>
      </c>
      <c r="BM104" s="197" t="s">
        <v>3337</v>
      </c>
    </row>
    <row r="105" s="2" customFormat="1" ht="16.5" customHeight="1">
      <c r="A105" s="37"/>
      <c r="B105" s="38"/>
      <c r="C105" s="209" t="s">
        <v>205</v>
      </c>
      <c r="D105" s="209" t="s">
        <v>2932</v>
      </c>
      <c r="E105" s="210" t="s">
        <v>3338</v>
      </c>
      <c r="F105" s="211" t="s">
        <v>3339</v>
      </c>
      <c r="G105" s="212" t="s">
        <v>3285</v>
      </c>
      <c r="H105" s="213">
        <v>1</v>
      </c>
      <c r="I105" s="214"/>
      <c r="J105" s="215">
        <f>ROUND(I105*H105,2)</f>
        <v>0</v>
      </c>
      <c r="K105" s="216"/>
      <c r="L105" s="217"/>
      <c r="M105" s="218" t="s">
        <v>19</v>
      </c>
      <c r="N105" s="219" t="s">
        <v>41</v>
      </c>
      <c r="O105" s="83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7" t="s">
        <v>153</v>
      </c>
      <c r="AT105" s="197" t="s">
        <v>2932</v>
      </c>
      <c r="AU105" s="197" t="s">
        <v>70</v>
      </c>
      <c r="AY105" s="16" t="s">
        <v>128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6" t="s">
        <v>14</v>
      </c>
      <c r="BK105" s="198">
        <f>ROUND(I105*H105,2)</f>
        <v>0</v>
      </c>
      <c r="BL105" s="16" t="s">
        <v>127</v>
      </c>
      <c r="BM105" s="197" t="s">
        <v>3340</v>
      </c>
    </row>
    <row r="106" s="2" customFormat="1" ht="16.5" customHeight="1">
      <c r="A106" s="37"/>
      <c r="B106" s="38"/>
      <c r="C106" s="185" t="s">
        <v>7</v>
      </c>
      <c r="D106" s="185" t="s">
        <v>123</v>
      </c>
      <c r="E106" s="186" t="s">
        <v>3341</v>
      </c>
      <c r="F106" s="187" t="s">
        <v>3342</v>
      </c>
      <c r="G106" s="188" t="s">
        <v>3285</v>
      </c>
      <c r="H106" s="189">
        <v>1</v>
      </c>
      <c r="I106" s="190"/>
      <c r="J106" s="191">
        <f>ROUND(I106*H106,2)</f>
        <v>0</v>
      </c>
      <c r="K106" s="192"/>
      <c r="L106" s="43"/>
      <c r="M106" s="193" t="s">
        <v>19</v>
      </c>
      <c r="N106" s="194" t="s">
        <v>41</v>
      </c>
      <c r="O106" s="83"/>
      <c r="P106" s="195">
        <f>O106*H106</f>
        <v>0</v>
      </c>
      <c r="Q106" s="195">
        <v>0</v>
      </c>
      <c r="R106" s="195">
        <f>Q106*H106</f>
        <v>0</v>
      </c>
      <c r="S106" s="195">
        <v>0</v>
      </c>
      <c r="T106" s="196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7" t="s">
        <v>127</v>
      </c>
      <c r="AT106" s="197" t="s">
        <v>123</v>
      </c>
      <c r="AU106" s="197" t="s">
        <v>70</v>
      </c>
      <c r="AY106" s="16" t="s">
        <v>128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16" t="s">
        <v>14</v>
      </c>
      <c r="BK106" s="198">
        <f>ROUND(I106*H106,2)</f>
        <v>0</v>
      </c>
      <c r="BL106" s="16" t="s">
        <v>127</v>
      </c>
      <c r="BM106" s="197" t="s">
        <v>3343</v>
      </c>
    </row>
    <row r="107" s="2" customFormat="1" ht="16.5" customHeight="1">
      <c r="A107" s="37"/>
      <c r="B107" s="38"/>
      <c r="C107" s="185" t="s">
        <v>212</v>
      </c>
      <c r="D107" s="185" t="s">
        <v>123</v>
      </c>
      <c r="E107" s="186" t="s">
        <v>3344</v>
      </c>
      <c r="F107" s="187" t="s">
        <v>3345</v>
      </c>
      <c r="G107" s="188" t="s">
        <v>3285</v>
      </c>
      <c r="H107" s="189">
        <v>1</v>
      </c>
      <c r="I107" s="190"/>
      <c r="J107" s="191">
        <f>ROUND(I107*H107,2)</f>
        <v>0</v>
      </c>
      <c r="K107" s="192"/>
      <c r="L107" s="43"/>
      <c r="M107" s="193" t="s">
        <v>19</v>
      </c>
      <c r="N107" s="194" t="s">
        <v>41</v>
      </c>
      <c r="O107" s="83"/>
      <c r="P107" s="195">
        <f>O107*H107</f>
        <v>0</v>
      </c>
      <c r="Q107" s="195">
        <v>0</v>
      </c>
      <c r="R107" s="195">
        <f>Q107*H107</f>
        <v>0</v>
      </c>
      <c r="S107" s="195">
        <v>0</v>
      </c>
      <c r="T107" s="196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7" t="s">
        <v>127</v>
      </c>
      <c r="AT107" s="197" t="s">
        <v>123</v>
      </c>
      <c r="AU107" s="197" t="s">
        <v>70</v>
      </c>
      <c r="AY107" s="16" t="s">
        <v>128</v>
      </c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16" t="s">
        <v>14</v>
      </c>
      <c r="BK107" s="198">
        <f>ROUND(I107*H107,2)</f>
        <v>0</v>
      </c>
      <c r="BL107" s="16" t="s">
        <v>127</v>
      </c>
      <c r="BM107" s="197" t="s">
        <v>3346</v>
      </c>
    </row>
    <row r="108" s="2" customFormat="1" ht="16.5" customHeight="1">
      <c r="A108" s="37"/>
      <c r="B108" s="38"/>
      <c r="C108" s="209" t="s">
        <v>216</v>
      </c>
      <c r="D108" s="209" t="s">
        <v>2932</v>
      </c>
      <c r="E108" s="210" t="s">
        <v>3347</v>
      </c>
      <c r="F108" s="211" t="s">
        <v>3348</v>
      </c>
      <c r="G108" s="212" t="s">
        <v>3285</v>
      </c>
      <c r="H108" s="213">
        <v>1</v>
      </c>
      <c r="I108" s="214"/>
      <c r="J108" s="215">
        <f>ROUND(I108*H108,2)</f>
        <v>0</v>
      </c>
      <c r="K108" s="216"/>
      <c r="L108" s="217"/>
      <c r="M108" s="218" t="s">
        <v>19</v>
      </c>
      <c r="N108" s="219" t="s">
        <v>41</v>
      </c>
      <c r="O108" s="83"/>
      <c r="P108" s="195">
        <f>O108*H108</f>
        <v>0</v>
      </c>
      <c r="Q108" s="195">
        <v>0</v>
      </c>
      <c r="R108" s="195">
        <f>Q108*H108</f>
        <v>0</v>
      </c>
      <c r="S108" s="195">
        <v>0</v>
      </c>
      <c r="T108" s="19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7" t="s">
        <v>153</v>
      </c>
      <c r="AT108" s="197" t="s">
        <v>2932</v>
      </c>
      <c r="AU108" s="197" t="s">
        <v>70</v>
      </c>
      <c r="AY108" s="16" t="s">
        <v>128</v>
      </c>
      <c r="BE108" s="198">
        <f>IF(N108="základní",J108,0)</f>
        <v>0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16" t="s">
        <v>14</v>
      </c>
      <c r="BK108" s="198">
        <f>ROUND(I108*H108,2)</f>
        <v>0</v>
      </c>
      <c r="BL108" s="16" t="s">
        <v>127</v>
      </c>
      <c r="BM108" s="197" t="s">
        <v>3349</v>
      </c>
    </row>
    <row r="109" s="2" customFormat="1" ht="16.5" customHeight="1">
      <c r="A109" s="37"/>
      <c r="B109" s="38"/>
      <c r="C109" s="185" t="s">
        <v>221</v>
      </c>
      <c r="D109" s="185" t="s">
        <v>123</v>
      </c>
      <c r="E109" s="186" t="s">
        <v>3350</v>
      </c>
      <c r="F109" s="187" t="s">
        <v>3351</v>
      </c>
      <c r="G109" s="188" t="s">
        <v>3285</v>
      </c>
      <c r="H109" s="189">
        <v>1</v>
      </c>
      <c r="I109" s="190"/>
      <c r="J109" s="191">
        <f>ROUND(I109*H109,2)</f>
        <v>0</v>
      </c>
      <c r="K109" s="192"/>
      <c r="L109" s="43"/>
      <c r="M109" s="193" t="s">
        <v>19</v>
      </c>
      <c r="N109" s="194" t="s">
        <v>41</v>
      </c>
      <c r="O109" s="83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7" t="s">
        <v>127</v>
      </c>
      <c r="AT109" s="197" t="s">
        <v>123</v>
      </c>
      <c r="AU109" s="197" t="s">
        <v>70</v>
      </c>
      <c r="AY109" s="16" t="s">
        <v>128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16" t="s">
        <v>14</v>
      </c>
      <c r="BK109" s="198">
        <f>ROUND(I109*H109,2)</f>
        <v>0</v>
      </c>
      <c r="BL109" s="16" t="s">
        <v>127</v>
      </c>
      <c r="BM109" s="197" t="s">
        <v>3352</v>
      </c>
    </row>
    <row r="110" s="2" customFormat="1" ht="16.5" customHeight="1">
      <c r="A110" s="37"/>
      <c r="B110" s="38"/>
      <c r="C110" s="185" t="s">
        <v>225</v>
      </c>
      <c r="D110" s="185" t="s">
        <v>123</v>
      </c>
      <c r="E110" s="186" t="s">
        <v>3353</v>
      </c>
      <c r="F110" s="187" t="s">
        <v>3354</v>
      </c>
      <c r="G110" s="188" t="s">
        <v>3285</v>
      </c>
      <c r="H110" s="189">
        <v>1</v>
      </c>
      <c r="I110" s="190"/>
      <c r="J110" s="191">
        <f>ROUND(I110*H110,2)</f>
        <v>0</v>
      </c>
      <c r="K110" s="192"/>
      <c r="L110" s="43"/>
      <c r="M110" s="193" t="s">
        <v>19</v>
      </c>
      <c r="N110" s="194" t="s">
        <v>41</v>
      </c>
      <c r="O110" s="83"/>
      <c r="P110" s="195">
        <f>O110*H110</f>
        <v>0</v>
      </c>
      <c r="Q110" s="195">
        <v>0</v>
      </c>
      <c r="R110" s="195">
        <f>Q110*H110</f>
        <v>0</v>
      </c>
      <c r="S110" s="195">
        <v>0</v>
      </c>
      <c r="T110" s="19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7" t="s">
        <v>127</v>
      </c>
      <c r="AT110" s="197" t="s">
        <v>123</v>
      </c>
      <c r="AU110" s="197" t="s">
        <v>70</v>
      </c>
      <c r="AY110" s="16" t="s">
        <v>128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16" t="s">
        <v>14</v>
      </c>
      <c r="BK110" s="198">
        <f>ROUND(I110*H110,2)</f>
        <v>0</v>
      </c>
      <c r="BL110" s="16" t="s">
        <v>127</v>
      </c>
      <c r="BM110" s="197" t="s">
        <v>3355</v>
      </c>
    </row>
    <row r="111" s="2" customFormat="1" ht="16.5" customHeight="1">
      <c r="A111" s="37"/>
      <c r="B111" s="38"/>
      <c r="C111" s="209" t="s">
        <v>230</v>
      </c>
      <c r="D111" s="209" t="s">
        <v>2932</v>
      </c>
      <c r="E111" s="210" t="s">
        <v>3356</v>
      </c>
      <c r="F111" s="211" t="s">
        <v>3357</v>
      </c>
      <c r="G111" s="212" t="s">
        <v>3285</v>
      </c>
      <c r="H111" s="213">
        <v>1</v>
      </c>
      <c r="I111" s="214"/>
      <c r="J111" s="215">
        <f>ROUND(I111*H111,2)</f>
        <v>0</v>
      </c>
      <c r="K111" s="216"/>
      <c r="L111" s="217"/>
      <c r="M111" s="218" t="s">
        <v>19</v>
      </c>
      <c r="N111" s="219" t="s">
        <v>41</v>
      </c>
      <c r="O111" s="83"/>
      <c r="P111" s="195">
        <f>O111*H111</f>
        <v>0</v>
      </c>
      <c r="Q111" s="195">
        <v>0</v>
      </c>
      <c r="R111" s="195">
        <f>Q111*H111</f>
        <v>0</v>
      </c>
      <c r="S111" s="195">
        <v>0</v>
      </c>
      <c r="T111" s="196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7" t="s">
        <v>153</v>
      </c>
      <c r="AT111" s="197" t="s">
        <v>2932</v>
      </c>
      <c r="AU111" s="197" t="s">
        <v>70</v>
      </c>
      <c r="AY111" s="16" t="s">
        <v>128</v>
      </c>
      <c r="BE111" s="198">
        <f>IF(N111="základní",J111,0)</f>
        <v>0</v>
      </c>
      <c r="BF111" s="198">
        <f>IF(N111="snížená",J111,0)</f>
        <v>0</v>
      </c>
      <c r="BG111" s="198">
        <f>IF(N111="zákl. přenesená",J111,0)</f>
        <v>0</v>
      </c>
      <c r="BH111" s="198">
        <f>IF(N111="sníž. přenesená",J111,0)</f>
        <v>0</v>
      </c>
      <c r="BI111" s="198">
        <f>IF(N111="nulová",J111,0)</f>
        <v>0</v>
      </c>
      <c r="BJ111" s="16" t="s">
        <v>14</v>
      </c>
      <c r="BK111" s="198">
        <f>ROUND(I111*H111,2)</f>
        <v>0</v>
      </c>
      <c r="BL111" s="16" t="s">
        <v>127</v>
      </c>
      <c r="BM111" s="197" t="s">
        <v>3358</v>
      </c>
    </row>
    <row r="112" s="2" customFormat="1" ht="16.5" customHeight="1">
      <c r="A112" s="37"/>
      <c r="B112" s="38"/>
      <c r="C112" s="185" t="s">
        <v>235</v>
      </c>
      <c r="D112" s="185" t="s">
        <v>123</v>
      </c>
      <c r="E112" s="186" t="s">
        <v>3359</v>
      </c>
      <c r="F112" s="187" t="s">
        <v>3360</v>
      </c>
      <c r="G112" s="188" t="s">
        <v>3285</v>
      </c>
      <c r="H112" s="189">
        <v>1</v>
      </c>
      <c r="I112" s="190"/>
      <c r="J112" s="191">
        <f>ROUND(I112*H112,2)</f>
        <v>0</v>
      </c>
      <c r="K112" s="192"/>
      <c r="L112" s="43"/>
      <c r="M112" s="193" t="s">
        <v>19</v>
      </c>
      <c r="N112" s="194" t="s">
        <v>41</v>
      </c>
      <c r="O112" s="83"/>
      <c r="P112" s="195">
        <f>O112*H112</f>
        <v>0</v>
      </c>
      <c r="Q112" s="195">
        <v>0</v>
      </c>
      <c r="R112" s="195">
        <f>Q112*H112</f>
        <v>0</v>
      </c>
      <c r="S112" s="195">
        <v>0</v>
      </c>
      <c r="T112" s="196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97" t="s">
        <v>127</v>
      </c>
      <c r="AT112" s="197" t="s">
        <v>123</v>
      </c>
      <c r="AU112" s="197" t="s">
        <v>70</v>
      </c>
      <c r="AY112" s="16" t="s">
        <v>128</v>
      </c>
      <c r="BE112" s="198">
        <f>IF(N112="základní",J112,0)</f>
        <v>0</v>
      </c>
      <c r="BF112" s="198">
        <f>IF(N112="snížená",J112,0)</f>
        <v>0</v>
      </c>
      <c r="BG112" s="198">
        <f>IF(N112="zákl. přenesená",J112,0)</f>
        <v>0</v>
      </c>
      <c r="BH112" s="198">
        <f>IF(N112="sníž. přenesená",J112,0)</f>
        <v>0</v>
      </c>
      <c r="BI112" s="198">
        <f>IF(N112="nulová",J112,0)</f>
        <v>0</v>
      </c>
      <c r="BJ112" s="16" t="s">
        <v>14</v>
      </c>
      <c r="BK112" s="198">
        <f>ROUND(I112*H112,2)</f>
        <v>0</v>
      </c>
      <c r="BL112" s="16" t="s">
        <v>127</v>
      </c>
      <c r="BM112" s="197" t="s">
        <v>3361</v>
      </c>
    </row>
    <row r="113" s="2" customFormat="1" ht="16.5" customHeight="1">
      <c r="A113" s="37"/>
      <c r="B113" s="38"/>
      <c r="C113" s="185" t="s">
        <v>240</v>
      </c>
      <c r="D113" s="185" t="s">
        <v>123</v>
      </c>
      <c r="E113" s="186" t="s">
        <v>3362</v>
      </c>
      <c r="F113" s="187" t="s">
        <v>3363</v>
      </c>
      <c r="G113" s="188" t="s">
        <v>3285</v>
      </c>
      <c r="H113" s="189">
        <v>1</v>
      </c>
      <c r="I113" s="190"/>
      <c r="J113" s="191">
        <f>ROUND(I113*H113,2)</f>
        <v>0</v>
      </c>
      <c r="K113" s="192"/>
      <c r="L113" s="43"/>
      <c r="M113" s="193" t="s">
        <v>19</v>
      </c>
      <c r="N113" s="194" t="s">
        <v>41</v>
      </c>
      <c r="O113" s="83"/>
      <c r="P113" s="195">
        <f>O113*H113</f>
        <v>0</v>
      </c>
      <c r="Q113" s="195">
        <v>0</v>
      </c>
      <c r="R113" s="195">
        <f>Q113*H113</f>
        <v>0</v>
      </c>
      <c r="S113" s="195">
        <v>0</v>
      </c>
      <c r="T113" s="196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7" t="s">
        <v>127</v>
      </c>
      <c r="AT113" s="197" t="s">
        <v>123</v>
      </c>
      <c r="AU113" s="197" t="s">
        <v>70</v>
      </c>
      <c r="AY113" s="16" t="s">
        <v>128</v>
      </c>
      <c r="BE113" s="198">
        <f>IF(N113="základní",J113,0)</f>
        <v>0</v>
      </c>
      <c r="BF113" s="198">
        <f>IF(N113="snížená",J113,0)</f>
        <v>0</v>
      </c>
      <c r="BG113" s="198">
        <f>IF(N113="zákl. přenesená",J113,0)</f>
        <v>0</v>
      </c>
      <c r="BH113" s="198">
        <f>IF(N113="sníž. přenesená",J113,0)</f>
        <v>0</v>
      </c>
      <c r="BI113" s="198">
        <f>IF(N113="nulová",J113,0)</f>
        <v>0</v>
      </c>
      <c r="BJ113" s="16" t="s">
        <v>14</v>
      </c>
      <c r="BK113" s="198">
        <f>ROUND(I113*H113,2)</f>
        <v>0</v>
      </c>
      <c r="BL113" s="16" t="s">
        <v>127</v>
      </c>
      <c r="BM113" s="197" t="s">
        <v>3364</v>
      </c>
    </row>
    <row r="114" s="2" customFormat="1" ht="16.5" customHeight="1">
      <c r="A114" s="37"/>
      <c r="B114" s="38"/>
      <c r="C114" s="209" t="s">
        <v>245</v>
      </c>
      <c r="D114" s="209" t="s">
        <v>2932</v>
      </c>
      <c r="E114" s="210" t="s">
        <v>3365</v>
      </c>
      <c r="F114" s="211" t="s">
        <v>3366</v>
      </c>
      <c r="G114" s="212" t="s">
        <v>3285</v>
      </c>
      <c r="H114" s="213">
        <v>1</v>
      </c>
      <c r="I114" s="214"/>
      <c r="J114" s="215">
        <f>ROUND(I114*H114,2)</f>
        <v>0</v>
      </c>
      <c r="K114" s="216"/>
      <c r="L114" s="217"/>
      <c r="M114" s="218" t="s">
        <v>19</v>
      </c>
      <c r="N114" s="219" t="s">
        <v>41</v>
      </c>
      <c r="O114" s="83"/>
      <c r="P114" s="195">
        <f>O114*H114</f>
        <v>0</v>
      </c>
      <c r="Q114" s="195">
        <v>0</v>
      </c>
      <c r="R114" s="195">
        <f>Q114*H114</f>
        <v>0</v>
      </c>
      <c r="S114" s="195">
        <v>0</v>
      </c>
      <c r="T114" s="196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97" t="s">
        <v>153</v>
      </c>
      <c r="AT114" s="197" t="s">
        <v>2932</v>
      </c>
      <c r="AU114" s="197" t="s">
        <v>70</v>
      </c>
      <c r="AY114" s="16" t="s">
        <v>128</v>
      </c>
      <c r="BE114" s="198">
        <f>IF(N114="základní",J114,0)</f>
        <v>0</v>
      </c>
      <c r="BF114" s="198">
        <f>IF(N114="snížená",J114,0)</f>
        <v>0</v>
      </c>
      <c r="BG114" s="198">
        <f>IF(N114="zákl. přenesená",J114,0)</f>
        <v>0</v>
      </c>
      <c r="BH114" s="198">
        <f>IF(N114="sníž. přenesená",J114,0)</f>
        <v>0</v>
      </c>
      <c r="BI114" s="198">
        <f>IF(N114="nulová",J114,0)</f>
        <v>0</v>
      </c>
      <c r="BJ114" s="16" t="s">
        <v>14</v>
      </c>
      <c r="BK114" s="198">
        <f>ROUND(I114*H114,2)</f>
        <v>0</v>
      </c>
      <c r="BL114" s="16" t="s">
        <v>127</v>
      </c>
      <c r="BM114" s="197" t="s">
        <v>3367</v>
      </c>
    </row>
    <row r="115" s="2" customFormat="1" ht="16.5" customHeight="1">
      <c r="A115" s="37"/>
      <c r="B115" s="38"/>
      <c r="C115" s="185" t="s">
        <v>250</v>
      </c>
      <c r="D115" s="185" t="s">
        <v>123</v>
      </c>
      <c r="E115" s="186" t="s">
        <v>3368</v>
      </c>
      <c r="F115" s="187" t="s">
        <v>3369</v>
      </c>
      <c r="G115" s="188" t="s">
        <v>3285</v>
      </c>
      <c r="H115" s="189">
        <v>1</v>
      </c>
      <c r="I115" s="190"/>
      <c r="J115" s="191">
        <f>ROUND(I115*H115,2)</f>
        <v>0</v>
      </c>
      <c r="K115" s="192"/>
      <c r="L115" s="43"/>
      <c r="M115" s="193" t="s">
        <v>19</v>
      </c>
      <c r="N115" s="194" t="s">
        <v>41</v>
      </c>
      <c r="O115" s="83"/>
      <c r="P115" s="195">
        <f>O115*H115</f>
        <v>0</v>
      </c>
      <c r="Q115" s="195">
        <v>0</v>
      </c>
      <c r="R115" s="195">
        <f>Q115*H115</f>
        <v>0</v>
      </c>
      <c r="S115" s="195">
        <v>0</v>
      </c>
      <c r="T115" s="196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7" t="s">
        <v>127</v>
      </c>
      <c r="AT115" s="197" t="s">
        <v>123</v>
      </c>
      <c r="AU115" s="197" t="s">
        <v>70</v>
      </c>
      <c r="AY115" s="16" t="s">
        <v>128</v>
      </c>
      <c r="BE115" s="198">
        <f>IF(N115="základní",J115,0)</f>
        <v>0</v>
      </c>
      <c r="BF115" s="198">
        <f>IF(N115="snížená",J115,0)</f>
        <v>0</v>
      </c>
      <c r="BG115" s="198">
        <f>IF(N115="zákl. přenesená",J115,0)</f>
        <v>0</v>
      </c>
      <c r="BH115" s="198">
        <f>IF(N115="sníž. přenesená",J115,0)</f>
        <v>0</v>
      </c>
      <c r="BI115" s="198">
        <f>IF(N115="nulová",J115,0)</f>
        <v>0</v>
      </c>
      <c r="BJ115" s="16" t="s">
        <v>14</v>
      </c>
      <c r="BK115" s="198">
        <f>ROUND(I115*H115,2)</f>
        <v>0</v>
      </c>
      <c r="BL115" s="16" t="s">
        <v>127</v>
      </c>
      <c r="BM115" s="197" t="s">
        <v>3370</v>
      </c>
    </row>
    <row r="116" s="2" customFormat="1" ht="16.5" customHeight="1">
      <c r="A116" s="37"/>
      <c r="B116" s="38"/>
      <c r="C116" s="185" t="s">
        <v>255</v>
      </c>
      <c r="D116" s="185" t="s">
        <v>123</v>
      </c>
      <c r="E116" s="186" t="s">
        <v>3371</v>
      </c>
      <c r="F116" s="187" t="s">
        <v>3372</v>
      </c>
      <c r="G116" s="188" t="s">
        <v>3285</v>
      </c>
      <c r="H116" s="189">
        <v>1</v>
      </c>
      <c r="I116" s="190"/>
      <c r="J116" s="191">
        <f>ROUND(I116*H116,2)</f>
        <v>0</v>
      </c>
      <c r="K116" s="192"/>
      <c r="L116" s="43"/>
      <c r="M116" s="193" t="s">
        <v>19</v>
      </c>
      <c r="N116" s="194" t="s">
        <v>41</v>
      </c>
      <c r="O116" s="83"/>
      <c r="P116" s="195">
        <f>O116*H116</f>
        <v>0</v>
      </c>
      <c r="Q116" s="195">
        <v>0</v>
      </c>
      <c r="R116" s="195">
        <f>Q116*H116</f>
        <v>0</v>
      </c>
      <c r="S116" s="195">
        <v>0</v>
      </c>
      <c r="T116" s="196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97" t="s">
        <v>127</v>
      </c>
      <c r="AT116" s="197" t="s">
        <v>123</v>
      </c>
      <c r="AU116" s="197" t="s">
        <v>70</v>
      </c>
      <c r="AY116" s="16" t="s">
        <v>128</v>
      </c>
      <c r="BE116" s="198">
        <f>IF(N116="základní",J116,0)</f>
        <v>0</v>
      </c>
      <c r="BF116" s="198">
        <f>IF(N116="snížená",J116,0)</f>
        <v>0</v>
      </c>
      <c r="BG116" s="198">
        <f>IF(N116="zákl. přenesená",J116,0)</f>
        <v>0</v>
      </c>
      <c r="BH116" s="198">
        <f>IF(N116="sníž. přenesená",J116,0)</f>
        <v>0</v>
      </c>
      <c r="BI116" s="198">
        <f>IF(N116="nulová",J116,0)</f>
        <v>0</v>
      </c>
      <c r="BJ116" s="16" t="s">
        <v>14</v>
      </c>
      <c r="BK116" s="198">
        <f>ROUND(I116*H116,2)</f>
        <v>0</v>
      </c>
      <c r="BL116" s="16" t="s">
        <v>127</v>
      </c>
      <c r="BM116" s="197" t="s">
        <v>3373</v>
      </c>
    </row>
    <row r="117" s="2" customFormat="1" ht="16.5" customHeight="1">
      <c r="A117" s="37"/>
      <c r="B117" s="38"/>
      <c r="C117" s="209" t="s">
        <v>259</v>
      </c>
      <c r="D117" s="209" t="s">
        <v>2932</v>
      </c>
      <c r="E117" s="210" t="s">
        <v>3374</v>
      </c>
      <c r="F117" s="211" t="s">
        <v>3375</v>
      </c>
      <c r="G117" s="212" t="s">
        <v>3285</v>
      </c>
      <c r="H117" s="213">
        <v>1</v>
      </c>
      <c r="I117" s="214"/>
      <c r="J117" s="215">
        <f>ROUND(I117*H117,2)</f>
        <v>0</v>
      </c>
      <c r="K117" s="216"/>
      <c r="L117" s="217"/>
      <c r="M117" s="218" t="s">
        <v>19</v>
      </c>
      <c r="N117" s="219" t="s">
        <v>41</v>
      </c>
      <c r="O117" s="83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97" t="s">
        <v>153</v>
      </c>
      <c r="AT117" s="197" t="s">
        <v>2932</v>
      </c>
      <c r="AU117" s="197" t="s">
        <v>70</v>
      </c>
      <c r="AY117" s="16" t="s">
        <v>128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6" t="s">
        <v>14</v>
      </c>
      <c r="BK117" s="198">
        <f>ROUND(I117*H117,2)</f>
        <v>0</v>
      </c>
      <c r="BL117" s="16" t="s">
        <v>127</v>
      </c>
      <c r="BM117" s="197" t="s">
        <v>3376</v>
      </c>
    </row>
    <row r="118" s="2" customFormat="1" ht="16.5" customHeight="1">
      <c r="A118" s="37"/>
      <c r="B118" s="38"/>
      <c r="C118" s="185" t="s">
        <v>263</v>
      </c>
      <c r="D118" s="185" t="s">
        <v>123</v>
      </c>
      <c r="E118" s="186" t="s">
        <v>3377</v>
      </c>
      <c r="F118" s="187" t="s">
        <v>3378</v>
      </c>
      <c r="G118" s="188" t="s">
        <v>3285</v>
      </c>
      <c r="H118" s="189">
        <v>1</v>
      </c>
      <c r="I118" s="190"/>
      <c r="J118" s="191">
        <f>ROUND(I118*H118,2)</f>
        <v>0</v>
      </c>
      <c r="K118" s="192"/>
      <c r="L118" s="43"/>
      <c r="M118" s="193" t="s">
        <v>19</v>
      </c>
      <c r="N118" s="194" t="s">
        <v>41</v>
      </c>
      <c r="O118" s="83"/>
      <c r="P118" s="195">
        <f>O118*H118</f>
        <v>0</v>
      </c>
      <c r="Q118" s="195">
        <v>0</v>
      </c>
      <c r="R118" s="195">
        <f>Q118*H118</f>
        <v>0</v>
      </c>
      <c r="S118" s="195">
        <v>0</v>
      </c>
      <c r="T118" s="196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97" t="s">
        <v>127</v>
      </c>
      <c r="AT118" s="197" t="s">
        <v>123</v>
      </c>
      <c r="AU118" s="197" t="s">
        <v>70</v>
      </c>
      <c r="AY118" s="16" t="s">
        <v>128</v>
      </c>
      <c r="BE118" s="198">
        <f>IF(N118="základní",J118,0)</f>
        <v>0</v>
      </c>
      <c r="BF118" s="198">
        <f>IF(N118="snížená",J118,0)</f>
        <v>0</v>
      </c>
      <c r="BG118" s="198">
        <f>IF(N118="zákl. přenesená",J118,0)</f>
        <v>0</v>
      </c>
      <c r="BH118" s="198">
        <f>IF(N118="sníž. přenesená",J118,0)</f>
        <v>0</v>
      </c>
      <c r="BI118" s="198">
        <f>IF(N118="nulová",J118,0)</f>
        <v>0</v>
      </c>
      <c r="BJ118" s="16" t="s">
        <v>14</v>
      </c>
      <c r="BK118" s="198">
        <f>ROUND(I118*H118,2)</f>
        <v>0</v>
      </c>
      <c r="BL118" s="16" t="s">
        <v>127</v>
      </c>
      <c r="BM118" s="197" t="s">
        <v>3379</v>
      </c>
    </row>
    <row r="119" s="2" customFormat="1" ht="16.5" customHeight="1">
      <c r="A119" s="37"/>
      <c r="B119" s="38"/>
      <c r="C119" s="185" t="s">
        <v>267</v>
      </c>
      <c r="D119" s="185" t="s">
        <v>123</v>
      </c>
      <c r="E119" s="186" t="s">
        <v>3380</v>
      </c>
      <c r="F119" s="187" t="s">
        <v>3381</v>
      </c>
      <c r="G119" s="188" t="s">
        <v>3285</v>
      </c>
      <c r="H119" s="189">
        <v>1</v>
      </c>
      <c r="I119" s="190"/>
      <c r="J119" s="191">
        <f>ROUND(I119*H119,2)</f>
        <v>0</v>
      </c>
      <c r="K119" s="192"/>
      <c r="L119" s="43"/>
      <c r="M119" s="193" t="s">
        <v>19</v>
      </c>
      <c r="N119" s="194" t="s">
        <v>41</v>
      </c>
      <c r="O119" s="83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97" t="s">
        <v>127</v>
      </c>
      <c r="AT119" s="197" t="s">
        <v>123</v>
      </c>
      <c r="AU119" s="197" t="s">
        <v>70</v>
      </c>
      <c r="AY119" s="16" t="s">
        <v>128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6" t="s">
        <v>14</v>
      </c>
      <c r="BK119" s="198">
        <f>ROUND(I119*H119,2)</f>
        <v>0</v>
      </c>
      <c r="BL119" s="16" t="s">
        <v>127</v>
      </c>
      <c r="BM119" s="197" t="s">
        <v>3382</v>
      </c>
    </row>
    <row r="120" s="2" customFormat="1" ht="16.5" customHeight="1">
      <c r="A120" s="37"/>
      <c r="B120" s="38"/>
      <c r="C120" s="209" t="s">
        <v>271</v>
      </c>
      <c r="D120" s="209" t="s">
        <v>2932</v>
      </c>
      <c r="E120" s="210" t="s">
        <v>3383</v>
      </c>
      <c r="F120" s="211" t="s">
        <v>3384</v>
      </c>
      <c r="G120" s="212" t="s">
        <v>3285</v>
      </c>
      <c r="H120" s="213">
        <v>1</v>
      </c>
      <c r="I120" s="214"/>
      <c r="J120" s="215">
        <f>ROUND(I120*H120,2)</f>
        <v>0</v>
      </c>
      <c r="K120" s="216"/>
      <c r="L120" s="217"/>
      <c r="M120" s="218" t="s">
        <v>19</v>
      </c>
      <c r="N120" s="219" t="s">
        <v>41</v>
      </c>
      <c r="O120" s="83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97" t="s">
        <v>153</v>
      </c>
      <c r="AT120" s="197" t="s">
        <v>2932</v>
      </c>
      <c r="AU120" s="197" t="s">
        <v>70</v>
      </c>
      <c r="AY120" s="16" t="s">
        <v>128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6" t="s">
        <v>14</v>
      </c>
      <c r="BK120" s="198">
        <f>ROUND(I120*H120,2)</f>
        <v>0</v>
      </c>
      <c r="BL120" s="16" t="s">
        <v>127</v>
      </c>
      <c r="BM120" s="197" t="s">
        <v>3385</v>
      </c>
    </row>
    <row r="121" s="2" customFormat="1" ht="16.5" customHeight="1">
      <c r="A121" s="37"/>
      <c r="B121" s="38"/>
      <c r="C121" s="185" t="s">
        <v>275</v>
      </c>
      <c r="D121" s="185" t="s">
        <v>123</v>
      </c>
      <c r="E121" s="186" t="s">
        <v>3386</v>
      </c>
      <c r="F121" s="187" t="s">
        <v>3387</v>
      </c>
      <c r="G121" s="188" t="s">
        <v>3285</v>
      </c>
      <c r="H121" s="189">
        <v>1</v>
      </c>
      <c r="I121" s="190"/>
      <c r="J121" s="191">
        <f>ROUND(I121*H121,2)</f>
        <v>0</v>
      </c>
      <c r="K121" s="192"/>
      <c r="L121" s="43"/>
      <c r="M121" s="193" t="s">
        <v>19</v>
      </c>
      <c r="N121" s="194" t="s">
        <v>41</v>
      </c>
      <c r="O121" s="83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97" t="s">
        <v>127</v>
      </c>
      <c r="AT121" s="197" t="s">
        <v>123</v>
      </c>
      <c r="AU121" s="197" t="s">
        <v>70</v>
      </c>
      <c r="AY121" s="16" t="s">
        <v>128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6" t="s">
        <v>14</v>
      </c>
      <c r="BK121" s="198">
        <f>ROUND(I121*H121,2)</f>
        <v>0</v>
      </c>
      <c r="BL121" s="16" t="s">
        <v>127</v>
      </c>
      <c r="BM121" s="197" t="s">
        <v>3388</v>
      </c>
    </row>
    <row r="122" s="2" customFormat="1" ht="16.5" customHeight="1">
      <c r="A122" s="37"/>
      <c r="B122" s="38"/>
      <c r="C122" s="185" t="s">
        <v>279</v>
      </c>
      <c r="D122" s="185" t="s">
        <v>123</v>
      </c>
      <c r="E122" s="186" t="s">
        <v>3389</v>
      </c>
      <c r="F122" s="187" t="s">
        <v>3390</v>
      </c>
      <c r="G122" s="188" t="s">
        <v>3285</v>
      </c>
      <c r="H122" s="189">
        <v>1</v>
      </c>
      <c r="I122" s="190"/>
      <c r="J122" s="191">
        <f>ROUND(I122*H122,2)</f>
        <v>0</v>
      </c>
      <c r="K122" s="192"/>
      <c r="L122" s="43"/>
      <c r="M122" s="193" t="s">
        <v>19</v>
      </c>
      <c r="N122" s="194" t="s">
        <v>41</v>
      </c>
      <c r="O122" s="83"/>
      <c r="P122" s="195">
        <f>O122*H122</f>
        <v>0</v>
      </c>
      <c r="Q122" s="195">
        <v>0</v>
      </c>
      <c r="R122" s="195">
        <f>Q122*H122</f>
        <v>0</v>
      </c>
      <c r="S122" s="195">
        <v>0</v>
      </c>
      <c r="T122" s="196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97" t="s">
        <v>127</v>
      </c>
      <c r="AT122" s="197" t="s">
        <v>123</v>
      </c>
      <c r="AU122" s="197" t="s">
        <v>70</v>
      </c>
      <c r="AY122" s="16" t="s">
        <v>128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16" t="s">
        <v>14</v>
      </c>
      <c r="BK122" s="198">
        <f>ROUND(I122*H122,2)</f>
        <v>0</v>
      </c>
      <c r="BL122" s="16" t="s">
        <v>127</v>
      </c>
      <c r="BM122" s="197" t="s">
        <v>3391</v>
      </c>
    </row>
    <row r="123" s="2" customFormat="1" ht="16.5" customHeight="1">
      <c r="A123" s="37"/>
      <c r="B123" s="38"/>
      <c r="C123" s="209" t="s">
        <v>283</v>
      </c>
      <c r="D123" s="209" t="s">
        <v>2932</v>
      </c>
      <c r="E123" s="210" t="s">
        <v>3392</v>
      </c>
      <c r="F123" s="211" t="s">
        <v>3393</v>
      </c>
      <c r="G123" s="212" t="s">
        <v>3285</v>
      </c>
      <c r="H123" s="213">
        <v>1</v>
      </c>
      <c r="I123" s="214"/>
      <c r="J123" s="215">
        <f>ROUND(I123*H123,2)</f>
        <v>0</v>
      </c>
      <c r="K123" s="216"/>
      <c r="L123" s="217"/>
      <c r="M123" s="218" t="s">
        <v>19</v>
      </c>
      <c r="N123" s="219" t="s">
        <v>41</v>
      </c>
      <c r="O123" s="83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97" t="s">
        <v>153</v>
      </c>
      <c r="AT123" s="197" t="s">
        <v>2932</v>
      </c>
      <c r="AU123" s="197" t="s">
        <v>70</v>
      </c>
      <c r="AY123" s="16" t="s">
        <v>128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6" t="s">
        <v>14</v>
      </c>
      <c r="BK123" s="198">
        <f>ROUND(I123*H123,2)</f>
        <v>0</v>
      </c>
      <c r="BL123" s="16" t="s">
        <v>127</v>
      </c>
      <c r="BM123" s="197" t="s">
        <v>3394</v>
      </c>
    </row>
    <row r="124" s="2" customFormat="1" ht="16.5" customHeight="1">
      <c r="A124" s="37"/>
      <c r="B124" s="38"/>
      <c r="C124" s="185" t="s">
        <v>287</v>
      </c>
      <c r="D124" s="185" t="s">
        <v>123</v>
      </c>
      <c r="E124" s="186" t="s">
        <v>3395</v>
      </c>
      <c r="F124" s="187" t="s">
        <v>3396</v>
      </c>
      <c r="G124" s="188" t="s">
        <v>3285</v>
      </c>
      <c r="H124" s="189">
        <v>1</v>
      </c>
      <c r="I124" s="190"/>
      <c r="J124" s="191">
        <f>ROUND(I124*H124,2)</f>
        <v>0</v>
      </c>
      <c r="K124" s="192"/>
      <c r="L124" s="43"/>
      <c r="M124" s="193" t="s">
        <v>19</v>
      </c>
      <c r="N124" s="194" t="s">
        <v>41</v>
      </c>
      <c r="O124" s="83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97" t="s">
        <v>127</v>
      </c>
      <c r="AT124" s="197" t="s">
        <v>123</v>
      </c>
      <c r="AU124" s="197" t="s">
        <v>70</v>
      </c>
      <c r="AY124" s="16" t="s">
        <v>128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6" t="s">
        <v>14</v>
      </c>
      <c r="BK124" s="198">
        <f>ROUND(I124*H124,2)</f>
        <v>0</v>
      </c>
      <c r="BL124" s="16" t="s">
        <v>127</v>
      </c>
      <c r="BM124" s="197" t="s">
        <v>3397</v>
      </c>
    </row>
    <row r="125" s="2" customFormat="1" ht="16.5" customHeight="1">
      <c r="A125" s="37"/>
      <c r="B125" s="38"/>
      <c r="C125" s="185" t="s">
        <v>291</v>
      </c>
      <c r="D125" s="185" t="s">
        <v>123</v>
      </c>
      <c r="E125" s="186" t="s">
        <v>3398</v>
      </c>
      <c r="F125" s="187" t="s">
        <v>3399</v>
      </c>
      <c r="G125" s="188" t="s">
        <v>3285</v>
      </c>
      <c r="H125" s="189">
        <v>1</v>
      </c>
      <c r="I125" s="190"/>
      <c r="J125" s="191">
        <f>ROUND(I125*H125,2)</f>
        <v>0</v>
      </c>
      <c r="K125" s="192"/>
      <c r="L125" s="43"/>
      <c r="M125" s="193" t="s">
        <v>19</v>
      </c>
      <c r="N125" s="194" t="s">
        <v>41</v>
      </c>
      <c r="O125" s="83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7" t="s">
        <v>127</v>
      </c>
      <c r="AT125" s="197" t="s">
        <v>123</v>
      </c>
      <c r="AU125" s="197" t="s">
        <v>70</v>
      </c>
      <c r="AY125" s="16" t="s">
        <v>128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6" t="s">
        <v>14</v>
      </c>
      <c r="BK125" s="198">
        <f>ROUND(I125*H125,2)</f>
        <v>0</v>
      </c>
      <c r="BL125" s="16" t="s">
        <v>127</v>
      </c>
      <c r="BM125" s="197" t="s">
        <v>3400</v>
      </c>
    </row>
    <row r="126" s="2" customFormat="1" ht="16.5" customHeight="1">
      <c r="A126" s="37"/>
      <c r="B126" s="38"/>
      <c r="C126" s="209" t="s">
        <v>295</v>
      </c>
      <c r="D126" s="209" t="s">
        <v>2932</v>
      </c>
      <c r="E126" s="210" t="s">
        <v>3401</v>
      </c>
      <c r="F126" s="211" t="s">
        <v>3402</v>
      </c>
      <c r="G126" s="212" t="s">
        <v>3285</v>
      </c>
      <c r="H126" s="213">
        <v>1</v>
      </c>
      <c r="I126" s="214"/>
      <c r="J126" s="215">
        <f>ROUND(I126*H126,2)</f>
        <v>0</v>
      </c>
      <c r="K126" s="216"/>
      <c r="L126" s="217"/>
      <c r="M126" s="218" t="s">
        <v>19</v>
      </c>
      <c r="N126" s="219" t="s">
        <v>41</v>
      </c>
      <c r="O126" s="83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7" t="s">
        <v>153</v>
      </c>
      <c r="AT126" s="197" t="s">
        <v>2932</v>
      </c>
      <c r="AU126" s="197" t="s">
        <v>70</v>
      </c>
      <c r="AY126" s="16" t="s">
        <v>128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6" t="s">
        <v>14</v>
      </c>
      <c r="BK126" s="198">
        <f>ROUND(I126*H126,2)</f>
        <v>0</v>
      </c>
      <c r="BL126" s="16" t="s">
        <v>127</v>
      </c>
      <c r="BM126" s="197" t="s">
        <v>3403</v>
      </c>
    </row>
    <row r="127" s="2" customFormat="1" ht="16.5" customHeight="1">
      <c r="A127" s="37"/>
      <c r="B127" s="38"/>
      <c r="C127" s="185" t="s">
        <v>299</v>
      </c>
      <c r="D127" s="185" t="s">
        <v>123</v>
      </c>
      <c r="E127" s="186" t="s">
        <v>3404</v>
      </c>
      <c r="F127" s="187" t="s">
        <v>3405</v>
      </c>
      <c r="G127" s="188" t="s">
        <v>3285</v>
      </c>
      <c r="H127" s="189">
        <v>1</v>
      </c>
      <c r="I127" s="190"/>
      <c r="J127" s="191">
        <f>ROUND(I127*H127,2)</f>
        <v>0</v>
      </c>
      <c r="K127" s="192"/>
      <c r="L127" s="43"/>
      <c r="M127" s="193" t="s">
        <v>19</v>
      </c>
      <c r="N127" s="194" t="s">
        <v>41</v>
      </c>
      <c r="O127" s="83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7" t="s">
        <v>127</v>
      </c>
      <c r="AT127" s="197" t="s">
        <v>123</v>
      </c>
      <c r="AU127" s="197" t="s">
        <v>70</v>
      </c>
      <c r="AY127" s="16" t="s">
        <v>128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6" t="s">
        <v>14</v>
      </c>
      <c r="BK127" s="198">
        <f>ROUND(I127*H127,2)</f>
        <v>0</v>
      </c>
      <c r="BL127" s="16" t="s">
        <v>127</v>
      </c>
      <c r="BM127" s="197" t="s">
        <v>3406</v>
      </c>
    </row>
    <row r="128" s="2" customFormat="1" ht="16.5" customHeight="1">
      <c r="A128" s="37"/>
      <c r="B128" s="38"/>
      <c r="C128" s="185" t="s">
        <v>303</v>
      </c>
      <c r="D128" s="185" t="s">
        <v>123</v>
      </c>
      <c r="E128" s="186" t="s">
        <v>3407</v>
      </c>
      <c r="F128" s="187" t="s">
        <v>3408</v>
      </c>
      <c r="G128" s="188" t="s">
        <v>3285</v>
      </c>
      <c r="H128" s="189">
        <v>1</v>
      </c>
      <c r="I128" s="190"/>
      <c r="J128" s="191">
        <f>ROUND(I128*H128,2)</f>
        <v>0</v>
      </c>
      <c r="K128" s="192"/>
      <c r="L128" s="43"/>
      <c r="M128" s="193" t="s">
        <v>19</v>
      </c>
      <c r="N128" s="194" t="s">
        <v>41</v>
      </c>
      <c r="O128" s="83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7" t="s">
        <v>127</v>
      </c>
      <c r="AT128" s="197" t="s">
        <v>123</v>
      </c>
      <c r="AU128" s="197" t="s">
        <v>70</v>
      </c>
      <c r="AY128" s="16" t="s">
        <v>128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6" t="s">
        <v>14</v>
      </c>
      <c r="BK128" s="198">
        <f>ROUND(I128*H128,2)</f>
        <v>0</v>
      </c>
      <c r="BL128" s="16" t="s">
        <v>127</v>
      </c>
      <c r="BM128" s="197" t="s">
        <v>3409</v>
      </c>
    </row>
    <row r="129" s="2" customFormat="1" ht="16.5" customHeight="1">
      <c r="A129" s="37"/>
      <c r="B129" s="38"/>
      <c r="C129" s="209" t="s">
        <v>307</v>
      </c>
      <c r="D129" s="209" t="s">
        <v>2932</v>
      </c>
      <c r="E129" s="210" t="s">
        <v>3410</v>
      </c>
      <c r="F129" s="211" t="s">
        <v>3411</v>
      </c>
      <c r="G129" s="212" t="s">
        <v>3285</v>
      </c>
      <c r="H129" s="213">
        <v>1</v>
      </c>
      <c r="I129" s="214"/>
      <c r="J129" s="215">
        <f>ROUND(I129*H129,2)</f>
        <v>0</v>
      </c>
      <c r="K129" s="216"/>
      <c r="L129" s="217"/>
      <c r="M129" s="218" t="s">
        <v>19</v>
      </c>
      <c r="N129" s="219" t="s">
        <v>41</v>
      </c>
      <c r="O129" s="83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7" t="s">
        <v>153</v>
      </c>
      <c r="AT129" s="197" t="s">
        <v>2932</v>
      </c>
      <c r="AU129" s="197" t="s">
        <v>70</v>
      </c>
      <c r="AY129" s="16" t="s">
        <v>128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6" t="s">
        <v>14</v>
      </c>
      <c r="BK129" s="198">
        <f>ROUND(I129*H129,2)</f>
        <v>0</v>
      </c>
      <c r="BL129" s="16" t="s">
        <v>127</v>
      </c>
      <c r="BM129" s="197" t="s">
        <v>3412</v>
      </c>
    </row>
    <row r="130" s="2" customFormat="1" ht="16.5" customHeight="1">
      <c r="A130" s="37"/>
      <c r="B130" s="38"/>
      <c r="C130" s="185" t="s">
        <v>311</v>
      </c>
      <c r="D130" s="185" t="s">
        <v>123</v>
      </c>
      <c r="E130" s="186" t="s">
        <v>3413</v>
      </c>
      <c r="F130" s="187" t="s">
        <v>3414</v>
      </c>
      <c r="G130" s="188" t="s">
        <v>3285</v>
      </c>
      <c r="H130" s="189">
        <v>1</v>
      </c>
      <c r="I130" s="190"/>
      <c r="J130" s="191">
        <f>ROUND(I130*H130,2)</f>
        <v>0</v>
      </c>
      <c r="K130" s="192"/>
      <c r="L130" s="43"/>
      <c r="M130" s="193" t="s">
        <v>19</v>
      </c>
      <c r="N130" s="194" t="s">
        <v>41</v>
      </c>
      <c r="O130" s="83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7" t="s">
        <v>127</v>
      </c>
      <c r="AT130" s="197" t="s">
        <v>123</v>
      </c>
      <c r="AU130" s="197" t="s">
        <v>70</v>
      </c>
      <c r="AY130" s="16" t="s">
        <v>128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6" t="s">
        <v>14</v>
      </c>
      <c r="BK130" s="198">
        <f>ROUND(I130*H130,2)</f>
        <v>0</v>
      </c>
      <c r="BL130" s="16" t="s">
        <v>127</v>
      </c>
      <c r="BM130" s="197" t="s">
        <v>3415</v>
      </c>
    </row>
    <row r="131" s="2" customFormat="1" ht="16.5" customHeight="1">
      <c r="A131" s="37"/>
      <c r="B131" s="38"/>
      <c r="C131" s="185" t="s">
        <v>315</v>
      </c>
      <c r="D131" s="185" t="s">
        <v>123</v>
      </c>
      <c r="E131" s="186" t="s">
        <v>3416</v>
      </c>
      <c r="F131" s="187" t="s">
        <v>3417</v>
      </c>
      <c r="G131" s="188" t="s">
        <v>3285</v>
      </c>
      <c r="H131" s="189">
        <v>1</v>
      </c>
      <c r="I131" s="190"/>
      <c r="J131" s="191">
        <f>ROUND(I131*H131,2)</f>
        <v>0</v>
      </c>
      <c r="K131" s="192"/>
      <c r="L131" s="43"/>
      <c r="M131" s="193" t="s">
        <v>19</v>
      </c>
      <c r="N131" s="194" t="s">
        <v>41</v>
      </c>
      <c r="O131" s="83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7" t="s">
        <v>127</v>
      </c>
      <c r="AT131" s="197" t="s">
        <v>123</v>
      </c>
      <c r="AU131" s="197" t="s">
        <v>70</v>
      </c>
      <c r="AY131" s="16" t="s">
        <v>128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6" t="s">
        <v>14</v>
      </c>
      <c r="BK131" s="198">
        <f>ROUND(I131*H131,2)</f>
        <v>0</v>
      </c>
      <c r="BL131" s="16" t="s">
        <v>127</v>
      </c>
      <c r="BM131" s="197" t="s">
        <v>3418</v>
      </c>
    </row>
    <row r="132" s="2" customFormat="1" ht="16.5" customHeight="1">
      <c r="A132" s="37"/>
      <c r="B132" s="38"/>
      <c r="C132" s="209" t="s">
        <v>319</v>
      </c>
      <c r="D132" s="209" t="s">
        <v>2932</v>
      </c>
      <c r="E132" s="210" t="s">
        <v>3419</v>
      </c>
      <c r="F132" s="211" t="s">
        <v>3420</v>
      </c>
      <c r="G132" s="212" t="s">
        <v>3285</v>
      </c>
      <c r="H132" s="213">
        <v>1</v>
      </c>
      <c r="I132" s="214"/>
      <c r="J132" s="215">
        <f>ROUND(I132*H132,2)</f>
        <v>0</v>
      </c>
      <c r="K132" s="216"/>
      <c r="L132" s="217"/>
      <c r="M132" s="218" t="s">
        <v>19</v>
      </c>
      <c r="N132" s="219" t="s">
        <v>41</v>
      </c>
      <c r="O132" s="83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7" t="s">
        <v>153</v>
      </c>
      <c r="AT132" s="197" t="s">
        <v>2932</v>
      </c>
      <c r="AU132" s="197" t="s">
        <v>70</v>
      </c>
      <c r="AY132" s="16" t="s">
        <v>128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6" t="s">
        <v>14</v>
      </c>
      <c r="BK132" s="198">
        <f>ROUND(I132*H132,2)</f>
        <v>0</v>
      </c>
      <c r="BL132" s="16" t="s">
        <v>127</v>
      </c>
      <c r="BM132" s="197" t="s">
        <v>3421</v>
      </c>
    </row>
    <row r="133" s="2" customFormat="1" ht="16.5" customHeight="1">
      <c r="A133" s="37"/>
      <c r="B133" s="38"/>
      <c r="C133" s="185" t="s">
        <v>323</v>
      </c>
      <c r="D133" s="185" t="s">
        <v>123</v>
      </c>
      <c r="E133" s="186" t="s">
        <v>3422</v>
      </c>
      <c r="F133" s="187" t="s">
        <v>3423</v>
      </c>
      <c r="G133" s="188" t="s">
        <v>3285</v>
      </c>
      <c r="H133" s="189">
        <v>1</v>
      </c>
      <c r="I133" s="190"/>
      <c r="J133" s="191">
        <f>ROUND(I133*H133,2)</f>
        <v>0</v>
      </c>
      <c r="K133" s="192"/>
      <c r="L133" s="43"/>
      <c r="M133" s="193" t="s">
        <v>19</v>
      </c>
      <c r="N133" s="194" t="s">
        <v>41</v>
      </c>
      <c r="O133" s="83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7" t="s">
        <v>127</v>
      </c>
      <c r="AT133" s="197" t="s">
        <v>123</v>
      </c>
      <c r="AU133" s="197" t="s">
        <v>70</v>
      </c>
      <c r="AY133" s="16" t="s">
        <v>128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6" t="s">
        <v>14</v>
      </c>
      <c r="BK133" s="198">
        <f>ROUND(I133*H133,2)</f>
        <v>0</v>
      </c>
      <c r="BL133" s="16" t="s">
        <v>127</v>
      </c>
      <c r="BM133" s="197" t="s">
        <v>3424</v>
      </c>
    </row>
    <row r="134" s="2" customFormat="1" ht="16.5" customHeight="1">
      <c r="A134" s="37"/>
      <c r="B134" s="38"/>
      <c r="C134" s="185" t="s">
        <v>327</v>
      </c>
      <c r="D134" s="185" t="s">
        <v>123</v>
      </c>
      <c r="E134" s="186" t="s">
        <v>3425</v>
      </c>
      <c r="F134" s="187" t="s">
        <v>3426</v>
      </c>
      <c r="G134" s="188" t="s">
        <v>3285</v>
      </c>
      <c r="H134" s="189">
        <v>1</v>
      </c>
      <c r="I134" s="190"/>
      <c r="J134" s="191">
        <f>ROUND(I134*H134,2)</f>
        <v>0</v>
      </c>
      <c r="K134" s="192"/>
      <c r="L134" s="43"/>
      <c r="M134" s="193" t="s">
        <v>19</v>
      </c>
      <c r="N134" s="194" t="s">
        <v>41</v>
      </c>
      <c r="O134" s="83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7" t="s">
        <v>127</v>
      </c>
      <c r="AT134" s="197" t="s">
        <v>123</v>
      </c>
      <c r="AU134" s="197" t="s">
        <v>70</v>
      </c>
      <c r="AY134" s="16" t="s">
        <v>128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6" t="s">
        <v>14</v>
      </c>
      <c r="BK134" s="198">
        <f>ROUND(I134*H134,2)</f>
        <v>0</v>
      </c>
      <c r="BL134" s="16" t="s">
        <v>127</v>
      </c>
      <c r="BM134" s="197" t="s">
        <v>3427</v>
      </c>
    </row>
    <row r="135" s="2" customFormat="1" ht="16.5" customHeight="1">
      <c r="A135" s="37"/>
      <c r="B135" s="38"/>
      <c r="C135" s="209" t="s">
        <v>331</v>
      </c>
      <c r="D135" s="209" t="s">
        <v>2932</v>
      </c>
      <c r="E135" s="210" t="s">
        <v>3428</v>
      </c>
      <c r="F135" s="211" t="s">
        <v>3429</v>
      </c>
      <c r="G135" s="212" t="s">
        <v>3285</v>
      </c>
      <c r="H135" s="213">
        <v>1</v>
      </c>
      <c r="I135" s="214"/>
      <c r="J135" s="215">
        <f>ROUND(I135*H135,2)</f>
        <v>0</v>
      </c>
      <c r="K135" s="216"/>
      <c r="L135" s="217"/>
      <c r="M135" s="218" t="s">
        <v>19</v>
      </c>
      <c r="N135" s="219" t="s">
        <v>41</v>
      </c>
      <c r="O135" s="83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7" t="s">
        <v>153</v>
      </c>
      <c r="AT135" s="197" t="s">
        <v>2932</v>
      </c>
      <c r="AU135" s="197" t="s">
        <v>70</v>
      </c>
      <c r="AY135" s="16" t="s">
        <v>128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6" t="s">
        <v>14</v>
      </c>
      <c r="BK135" s="198">
        <f>ROUND(I135*H135,2)</f>
        <v>0</v>
      </c>
      <c r="BL135" s="16" t="s">
        <v>127</v>
      </c>
      <c r="BM135" s="197" t="s">
        <v>3430</v>
      </c>
    </row>
    <row r="136" s="2" customFormat="1" ht="16.5" customHeight="1">
      <c r="A136" s="37"/>
      <c r="B136" s="38"/>
      <c r="C136" s="185" t="s">
        <v>335</v>
      </c>
      <c r="D136" s="185" t="s">
        <v>123</v>
      </c>
      <c r="E136" s="186" t="s">
        <v>3431</v>
      </c>
      <c r="F136" s="187" t="s">
        <v>3432</v>
      </c>
      <c r="G136" s="188" t="s">
        <v>3285</v>
      </c>
      <c r="H136" s="189">
        <v>1</v>
      </c>
      <c r="I136" s="190"/>
      <c r="J136" s="191">
        <f>ROUND(I136*H136,2)</f>
        <v>0</v>
      </c>
      <c r="K136" s="192"/>
      <c r="L136" s="43"/>
      <c r="M136" s="193" t="s">
        <v>19</v>
      </c>
      <c r="N136" s="194" t="s">
        <v>41</v>
      </c>
      <c r="O136" s="83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7" t="s">
        <v>127</v>
      </c>
      <c r="AT136" s="197" t="s">
        <v>123</v>
      </c>
      <c r="AU136" s="197" t="s">
        <v>70</v>
      </c>
      <c r="AY136" s="16" t="s">
        <v>128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6" t="s">
        <v>14</v>
      </c>
      <c r="BK136" s="198">
        <f>ROUND(I136*H136,2)</f>
        <v>0</v>
      </c>
      <c r="BL136" s="16" t="s">
        <v>127</v>
      </c>
      <c r="BM136" s="197" t="s">
        <v>3433</v>
      </c>
    </row>
    <row r="137" s="2" customFormat="1" ht="16.5" customHeight="1">
      <c r="A137" s="37"/>
      <c r="B137" s="38"/>
      <c r="C137" s="185" t="s">
        <v>339</v>
      </c>
      <c r="D137" s="185" t="s">
        <v>123</v>
      </c>
      <c r="E137" s="186" t="s">
        <v>3434</v>
      </c>
      <c r="F137" s="187" t="s">
        <v>3435</v>
      </c>
      <c r="G137" s="188" t="s">
        <v>3285</v>
      </c>
      <c r="H137" s="189">
        <v>1</v>
      </c>
      <c r="I137" s="190"/>
      <c r="J137" s="191">
        <f>ROUND(I137*H137,2)</f>
        <v>0</v>
      </c>
      <c r="K137" s="192"/>
      <c r="L137" s="43"/>
      <c r="M137" s="193" t="s">
        <v>19</v>
      </c>
      <c r="N137" s="194" t="s">
        <v>41</v>
      </c>
      <c r="O137" s="83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7" t="s">
        <v>127</v>
      </c>
      <c r="AT137" s="197" t="s">
        <v>123</v>
      </c>
      <c r="AU137" s="197" t="s">
        <v>70</v>
      </c>
      <c r="AY137" s="16" t="s">
        <v>128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6" t="s">
        <v>14</v>
      </c>
      <c r="BK137" s="198">
        <f>ROUND(I137*H137,2)</f>
        <v>0</v>
      </c>
      <c r="BL137" s="16" t="s">
        <v>127</v>
      </c>
      <c r="BM137" s="197" t="s">
        <v>3436</v>
      </c>
    </row>
    <row r="138" s="2" customFormat="1" ht="16.5" customHeight="1">
      <c r="A138" s="37"/>
      <c r="B138" s="38"/>
      <c r="C138" s="209" t="s">
        <v>343</v>
      </c>
      <c r="D138" s="209" t="s">
        <v>2932</v>
      </c>
      <c r="E138" s="210" t="s">
        <v>3437</v>
      </c>
      <c r="F138" s="211" t="s">
        <v>3438</v>
      </c>
      <c r="G138" s="212" t="s">
        <v>3285</v>
      </c>
      <c r="H138" s="213">
        <v>1</v>
      </c>
      <c r="I138" s="214"/>
      <c r="J138" s="215">
        <f>ROUND(I138*H138,2)</f>
        <v>0</v>
      </c>
      <c r="K138" s="216"/>
      <c r="L138" s="217"/>
      <c r="M138" s="218" t="s">
        <v>19</v>
      </c>
      <c r="N138" s="219" t="s">
        <v>41</v>
      </c>
      <c r="O138" s="83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7" t="s">
        <v>153</v>
      </c>
      <c r="AT138" s="197" t="s">
        <v>2932</v>
      </c>
      <c r="AU138" s="197" t="s">
        <v>70</v>
      </c>
      <c r="AY138" s="16" t="s">
        <v>128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6" t="s">
        <v>14</v>
      </c>
      <c r="BK138" s="198">
        <f>ROUND(I138*H138,2)</f>
        <v>0</v>
      </c>
      <c r="BL138" s="16" t="s">
        <v>127</v>
      </c>
      <c r="BM138" s="197" t="s">
        <v>3439</v>
      </c>
    </row>
    <row r="139" s="2" customFormat="1" ht="16.5" customHeight="1">
      <c r="A139" s="37"/>
      <c r="B139" s="38"/>
      <c r="C139" s="185" t="s">
        <v>347</v>
      </c>
      <c r="D139" s="185" t="s">
        <v>123</v>
      </c>
      <c r="E139" s="186" t="s">
        <v>3440</v>
      </c>
      <c r="F139" s="187" t="s">
        <v>3441</v>
      </c>
      <c r="G139" s="188" t="s">
        <v>3285</v>
      </c>
      <c r="H139" s="189">
        <v>1</v>
      </c>
      <c r="I139" s="190"/>
      <c r="J139" s="191">
        <f>ROUND(I139*H139,2)</f>
        <v>0</v>
      </c>
      <c r="K139" s="192"/>
      <c r="L139" s="43"/>
      <c r="M139" s="193" t="s">
        <v>19</v>
      </c>
      <c r="N139" s="194" t="s">
        <v>41</v>
      </c>
      <c r="O139" s="83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7" t="s">
        <v>127</v>
      </c>
      <c r="AT139" s="197" t="s">
        <v>123</v>
      </c>
      <c r="AU139" s="197" t="s">
        <v>70</v>
      </c>
      <c r="AY139" s="16" t="s">
        <v>128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6" t="s">
        <v>14</v>
      </c>
      <c r="BK139" s="198">
        <f>ROUND(I139*H139,2)</f>
        <v>0</v>
      </c>
      <c r="BL139" s="16" t="s">
        <v>127</v>
      </c>
      <c r="BM139" s="197" t="s">
        <v>3442</v>
      </c>
    </row>
    <row r="140" s="2" customFormat="1" ht="16.5" customHeight="1">
      <c r="A140" s="37"/>
      <c r="B140" s="38"/>
      <c r="C140" s="185" t="s">
        <v>351</v>
      </c>
      <c r="D140" s="185" t="s">
        <v>123</v>
      </c>
      <c r="E140" s="186" t="s">
        <v>3443</v>
      </c>
      <c r="F140" s="187" t="s">
        <v>3444</v>
      </c>
      <c r="G140" s="188" t="s">
        <v>3285</v>
      </c>
      <c r="H140" s="189">
        <v>1</v>
      </c>
      <c r="I140" s="190"/>
      <c r="J140" s="191">
        <f>ROUND(I140*H140,2)</f>
        <v>0</v>
      </c>
      <c r="K140" s="192"/>
      <c r="L140" s="43"/>
      <c r="M140" s="193" t="s">
        <v>19</v>
      </c>
      <c r="N140" s="194" t="s">
        <v>41</v>
      </c>
      <c r="O140" s="83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7" t="s">
        <v>127</v>
      </c>
      <c r="AT140" s="197" t="s">
        <v>123</v>
      </c>
      <c r="AU140" s="197" t="s">
        <v>70</v>
      </c>
      <c r="AY140" s="16" t="s">
        <v>128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6" t="s">
        <v>14</v>
      </c>
      <c r="BK140" s="198">
        <f>ROUND(I140*H140,2)</f>
        <v>0</v>
      </c>
      <c r="BL140" s="16" t="s">
        <v>127</v>
      </c>
      <c r="BM140" s="197" t="s">
        <v>3445</v>
      </c>
    </row>
    <row r="141" s="2" customFormat="1" ht="16.5" customHeight="1">
      <c r="A141" s="37"/>
      <c r="B141" s="38"/>
      <c r="C141" s="209" t="s">
        <v>355</v>
      </c>
      <c r="D141" s="209" t="s">
        <v>2932</v>
      </c>
      <c r="E141" s="210" t="s">
        <v>3446</v>
      </c>
      <c r="F141" s="211" t="s">
        <v>3447</v>
      </c>
      <c r="G141" s="212" t="s">
        <v>3285</v>
      </c>
      <c r="H141" s="213">
        <v>1</v>
      </c>
      <c r="I141" s="214"/>
      <c r="J141" s="215">
        <f>ROUND(I141*H141,2)</f>
        <v>0</v>
      </c>
      <c r="K141" s="216"/>
      <c r="L141" s="217"/>
      <c r="M141" s="218" t="s">
        <v>19</v>
      </c>
      <c r="N141" s="219" t="s">
        <v>41</v>
      </c>
      <c r="O141" s="83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7" t="s">
        <v>153</v>
      </c>
      <c r="AT141" s="197" t="s">
        <v>2932</v>
      </c>
      <c r="AU141" s="197" t="s">
        <v>70</v>
      </c>
      <c r="AY141" s="16" t="s">
        <v>128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6" t="s">
        <v>14</v>
      </c>
      <c r="BK141" s="198">
        <f>ROUND(I141*H141,2)</f>
        <v>0</v>
      </c>
      <c r="BL141" s="16" t="s">
        <v>127</v>
      </c>
      <c r="BM141" s="197" t="s">
        <v>3448</v>
      </c>
    </row>
    <row r="142" s="2" customFormat="1" ht="16.5" customHeight="1">
      <c r="A142" s="37"/>
      <c r="B142" s="38"/>
      <c r="C142" s="185" t="s">
        <v>359</v>
      </c>
      <c r="D142" s="185" t="s">
        <v>123</v>
      </c>
      <c r="E142" s="186" t="s">
        <v>3449</v>
      </c>
      <c r="F142" s="187" t="s">
        <v>3450</v>
      </c>
      <c r="G142" s="188" t="s">
        <v>3285</v>
      </c>
      <c r="H142" s="189">
        <v>1</v>
      </c>
      <c r="I142" s="190"/>
      <c r="J142" s="191">
        <f>ROUND(I142*H142,2)</f>
        <v>0</v>
      </c>
      <c r="K142" s="192"/>
      <c r="L142" s="43"/>
      <c r="M142" s="193" t="s">
        <v>19</v>
      </c>
      <c r="N142" s="194" t="s">
        <v>41</v>
      </c>
      <c r="O142" s="83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7" t="s">
        <v>127</v>
      </c>
      <c r="AT142" s="197" t="s">
        <v>123</v>
      </c>
      <c r="AU142" s="197" t="s">
        <v>70</v>
      </c>
      <c r="AY142" s="16" t="s">
        <v>128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6" t="s">
        <v>14</v>
      </c>
      <c r="BK142" s="198">
        <f>ROUND(I142*H142,2)</f>
        <v>0</v>
      </c>
      <c r="BL142" s="16" t="s">
        <v>127</v>
      </c>
      <c r="BM142" s="197" t="s">
        <v>3451</v>
      </c>
    </row>
    <row r="143" s="2" customFormat="1" ht="16.5" customHeight="1">
      <c r="A143" s="37"/>
      <c r="B143" s="38"/>
      <c r="C143" s="185" t="s">
        <v>363</v>
      </c>
      <c r="D143" s="185" t="s">
        <v>123</v>
      </c>
      <c r="E143" s="186" t="s">
        <v>3452</v>
      </c>
      <c r="F143" s="187" t="s">
        <v>3453</v>
      </c>
      <c r="G143" s="188" t="s">
        <v>3285</v>
      </c>
      <c r="H143" s="189">
        <v>1</v>
      </c>
      <c r="I143" s="190"/>
      <c r="J143" s="191">
        <f>ROUND(I143*H143,2)</f>
        <v>0</v>
      </c>
      <c r="K143" s="192"/>
      <c r="L143" s="43"/>
      <c r="M143" s="193" t="s">
        <v>19</v>
      </c>
      <c r="N143" s="194" t="s">
        <v>41</v>
      </c>
      <c r="O143" s="83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7" t="s">
        <v>127</v>
      </c>
      <c r="AT143" s="197" t="s">
        <v>123</v>
      </c>
      <c r="AU143" s="197" t="s">
        <v>70</v>
      </c>
      <c r="AY143" s="16" t="s">
        <v>128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6" t="s">
        <v>14</v>
      </c>
      <c r="BK143" s="198">
        <f>ROUND(I143*H143,2)</f>
        <v>0</v>
      </c>
      <c r="BL143" s="16" t="s">
        <v>127</v>
      </c>
      <c r="BM143" s="197" t="s">
        <v>3454</v>
      </c>
    </row>
    <row r="144" s="2" customFormat="1" ht="16.5" customHeight="1">
      <c r="A144" s="37"/>
      <c r="B144" s="38"/>
      <c r="C144" s="209" t="s">
        <v>367</v>
      </c>
      <c r="D144" s="209" t="s">
        <v>2932</v>
      </c>
      <c r="E144" s="210" t="s">
        <v>3455</v>
      </c>
      <c r="F144" s="211" t="s">
        <v>3456</v>
      </c>
      <c r="G144" s="212" t="s">
        <v>3285</v>
      </c>
      <c r="H144" s="213">
        <v>1</v>
      </c>
      <c r="I144" s="214"/>
      <c r="J144" s="215">
        <f>ROUND(I144*H144,2)</f>
        <v>0</v>
      </c>
      <c r="K144" s="216"/>
      <c r="L144" s="217"/>
      <c r="M144" s="218" t="s">
        <v>19</v>
      </c>
      <c r="N144" s="219" t="s">
        <v>41</v>
      </c>
      <c r="O144" s="83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7" t="s">
        <v>153</v>
      </c>
      <c r="AT144" s="197" t="s">
        <v>2932</v>
      </c>
      <c r="AU144" s="197" t="s">
        <v>70</v>
      </c>
      <c r="AY144" s="16" t="s">
        <v>128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6" t="s">
        <v>14</v>
      </c>
      <c r="BK144" s="198">
        <f>ROUND(I144*H144,2)</f>
        <v>0</v>
      </c>
      <c r="BL144" s="16" t="s">
        <v>127</v>
      </c>
      <c r="BM144" s="197" t="s">
        <v>3457</v>
      </c>
    </row>
    <row r="145" s="2" customFormat="1" ht="16.5" customHeight="1">
      <c r="A145" s="37"/>
      <c r="B145" s="38"/>
      <c r="C145" s="185" t="s">
        <v>371</v>
      </c>
      <c r="D145" s="185" t="s">
        <v>123</v>
      </c>
      <c r="E145" s="186" t="s">
        <v>3458</v>
      </c>
      <c r="F145" s="187" t="s">
        <v>3459</v>
      </c>
      <c r="G145" s="188" t="s">
        <v>3285</v>
      </c>
      <c r="H145" s="189">
        <v>1</v>
      </c>
      <c r="I145" s="190"/>
      <c r="J145" s="191">
        <f>ROUND(I145*H145,2)</f>
        <v>0</v>
      </c>
      <c r="K145" s="192"/>
      <c r="L145" s="43"/>
      <c r="M145" s="193" t="s">
        <v>19</v>
      </c>
      <c r="N145" s="194" t="s">
        <v>41</v>
      </c>
      <c r="O145" s="83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7" t="s">
        <v>127</v>
      </c>
      <c r="AT145" s="197" t="s">
        <v>123</v>
      </c>
      <c r="AU145" s="197" t="s">
        <v>70</v>
      </c>
      <c r="AY145" s="16" t="s">
        <v>128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6" t="s">
        <v>14</v>
      </c>
      <c r="BK145" s="198">
        <f>ROUND(I145*H145,2)</f>
        <v>0</v>
      </c>
      <c r="BL145" s="16" t="s">
        <v>127</v>
      </c>
      <c r="BM145" s="197" t="s">
        <v>3460</v>
      </c>
    </row>
    <row r="146" s="2" customFormat="1" ht="16.5" customHeight="1">
      <c r="A146" s="37"/>
      <c r="B146" s="38"/>
      <c r="C146" s="185" t="s">
        <v>375</v>
      </c>
      <c r="D146" s="185" t="s">
        <v>123</v>
      </c>
      <c r="E146" s="186" t="s">
        <v>3461</v>
      </c>
      <c r="F146" s="187" t="s">
        <v>3462</v>
      </c>
      <c r="G146" s="188" t="s">
        <v>3285</v>
      </c>
      <c r="H146" s="189">
        <v>1</v>
      </c>
      <c r="I146" s="190"/>
      <c r="J146" s="191">
        <f>ROUND(I146*H146,2)</f>
        <v>0</v>
      </c>
      <c r="K146" s="192"/>
      <c r="L146" s="43"/>
      <c r="M146" s="193" t="s">
        <v>19</v>
      </c>
      <c r="N146" s="194" t="s">
        <v>41</v>
      </c>
      <c r="O146" s="83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7" t="s">
        <v>127</v>
      </c>
      <c r="AT146" s="197" t="s">
        <v>123</v>
      </c>
      <c r="AU146" s="197" t="s">
        <v>70</v>
      </c>
      <c r="AY146" s="16" t="s">
        <v>128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6" t="s">
        <v>14</v>
      </c>
      <c r="BK146" s="198">
        <f>ROUND(I146*H146,2)</f>
        <v>0</v>
      </c>
      <c r="BL146" s="16" t="s">
        <v>127</v>
      </c>
      <c r="BM146" s="197" t="s">
        <v>3463</v>
      </c>
    </row>
    <row r="147" s="2" customFormat="1" ht="16.5" customHeight="1">
      <c r="A147" s="37"/>
      <c r="B147" s="38"/>
      <c r="C147" s="209" t="s">
        <v>379</v>
      </c>
      <c r="D147" s="209" t="s">
        <v>2932</v>
      </c>
      <c r="E147" s="210" t="s">
        <v>3464</v>
      </c>
      <c r="F147" s="211" t="s">
        <v>3465</v>
      </c>
      <c r="G147" s="212" t="s">
        <v>3285</v>
      </c>
      <c r="H147" s="213">
        <v>1</v>
      </c>
      <c r="I147" s="214"/>
      <c r="J147" s="215">
        <f>ROUND(I147*H147,2)</f>
        <v>0</v>
      </c>
      <c r="K147" s="216"/>
      <c r="L147" s="217"/>
      <c r="M147" s="218" t="s">
        <v>19</v>
      </c>
      <c r="N147" s="219" t="s">
        <v>41</v>
      </c>
      <c r="O147" s="83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7" t="s">
        <v>153</v>
      </c>
      <c r="AT147" s="197" t="s">
        <v>2932</v>
      </c>
      <c r="AU147" s="197" t="s">
        <v>70</v>
      </c>
      <c r="AY147" s="16" t="s">
        <v>128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6" t="s">
        <v>14</v>
      </c>
      <c r="BK147" s="198">
        <f>ROUND(I147*H147,2)</f>
        <v>0</v>
      </c>
      <c r="BL147" s="16" t="s">
        <v>127</v>
      </c>
      <c r="BM147" s="197" t="s">
        <v>3466</v>
      </c>
    </row>
    <row r="148" s="2" customFormat="1" ht="16.5" customHeight="1">
      <c r="A148" s="37"/>
      <c r="B148" s="38"/>
      <c r="C148" s="185" t="s">
        <v>383</v>
      </c>
      <c r="D148" s="185" t="s">
        <v>123</v>
      </c>
      <c r="E148" s="186" t="s">
        <v>3467</v>
      </c>
      <c r="F148" s="187" t="s">
        <v>3468</v>
      </c>
      <c r="G148" s="188" t="s">
        <v>3285</v>
      </c>
      <c r="H148" s="189">
        <v>1</v>
      </c>
      <c r="I148" s="190"/>
      <c r="J148" s="191">
        <f>ROUND(I148*H148,2)</f>
        <v>0</v>
      </c>
      <c r="K148" s="192"/>
      <c r="L148" s="43"/>
      <c r="M148" s="193" t="s">
        <v>19</v>
      </c>
      <c r="N148" s="194" t="s">
        <v>41</v>
      </c>
      <c r="O148" s="83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7" t="s">
        <v>127</v>
      </c>
      <c r="AT148" s="197" t="s">
        <v>123</v>
      </c>
      <c r="AU148" s="197" t="s">
        <v>70</v>
      </c>
      <c r="AY148" s="16" t="s">
        <v>128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6" t="s">
        <v>14</v>
      </c>
      <c r="BK148" s="198">
        <f>ROUND(I148*H148,2)</f>
        <v>0</v>
      </c>
      <c r="BL148" s="16" t="s">
        <v>127</v>
      </c>
      <c r="BM148" s="197" t="s">
        <v>3469</v>
      </c>
    </row>
    <row r="149" s="2" customFormat="1" ht="16.5" customHeight="1">
      <c r="A149" s="37"/>
      <c r="B149" s="38"/>
      <c r="C149" s="185" t="s">
        <v>387</v>
      </c>
      <c r="D149" s="185" t="s">
        <v>123</v>
      </c>
      <c r="E149" s="186" t="s">
        <v>3470</v>
      </c>
      <c r="F149" s="187" t="s">
        <v>3471</v>
      </c>
      <c r="G149" s="188" t="s">
        <v>3285</v>
      </c>
      <c r="H149" s="189">
        <v>1</v>
      </c>
      <c r="I149" s="190"/>
      <c r="J149" s="191">
        <f>ROUND(I149*H149,2)</f>
        <v>0</v>
      </c>
      <c r="K149" s="192"/>
      <c r="L149" s="43"/>
      <c r="M149" s="193" t="s">
        <v>19</v>
      </c>
      <c r="N149" s="194" t="s">
        <v>41</v>
      </c>
      <c r="O149" s="83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7" t="s">
        <v>127</v>
      </c>
      <c r="AT149" s="197" t="s">
        <v>123</v>
      </c>
      <c r="AU149" s="197" t="s">
        <v>70</v>
      </c>
      <c r="AY149" s="16" t="s">
        <v>128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6" t="s">
        <v>14</v>
      </c>
      <c r="BK149" s="198">
        <f>ROUND(I149*H149,2)</f>
        <v>0</v>
      </c>
      <c r="BL149" s="16" t="s">
        <v>127</v>
      </c>
      <c r="BM149" s="197" t="s">
        <v>3472</v>
      </c>
    </row>
    <row r="150" s="2" customFormat="1" ht="16.5" customHeight="1">
      <c r="A150" s="37"/>
      <c r="B150" s="38"/>
      <c r="C150" s="209" t="s">
        <v>391</v>
      </c>
      <c r="D150" s="209" t="s">
        <v>2932</v>
      </c>
      <c r="E150" s="210" t="s">
        <v>3473</v>
      </c>
      <c r="F150" s="211" t="s">
        <v>3474</v>
      </c>
      <c r="G150" s="212" t="s">
        <v>3285</v>
      </c>
      <c r="H150" s="213">
        <v>1</v>
      </c>
      <c r="I150" s="214"/>
      <c r="J150" s="215">
        <f>ROUND(I150*H150,2)</f>
        <v>0</v>
      </c>
      <c r="K150" s="216"/>
      <c r="L150" s="217"/>
      <c r="M150" s="218" t="s">
        <v>19</v>
      </c>
      <c r="N150" s="219" t="s">
        <v>41</v>
      </c>
      <c r="O150" s="83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7" t="s">
        <v>153</v>
      </c>
      <c r="AT150" s="197" t="s">
        <v>2932</v>
      </c>
      <c r="AU150" s="197" t="s">
        <v>70</v>
      </c>
      <c r="AY150" s="16" t="s">
        <v>128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6" t="s">
        <v>14</v>
      </c>
      <c r="BK150" s="198">
        <f>ROUND(I150*H150,2)</f>
        <v>0</v>
      </c>
      <c r="BL150" s="16" t="s">
        <v>127</v>
      </c>
      <c r="BM150" s="197" t="s">
        <v>3475</v>
      </c>
    </row>
    <row r="151" s="2" customFormat="1" ht="16.5" customHeight="1">
      <c r="A151" s="37"/>
      <c r="B151" s="38"/>
      <c r="C151" s="185" t="s">
        <v>395</v>
      </c>
      <c r="D151" s="185" t="s">
        <v>123</v>
      </c>
      <c r="E151" s="186" t="s">
        <v>3476</v>
      </c>
      <c r="F151" s="187" t="s">
        <v>3477</v>
      </c>
      <c r="G151" s="188" t="s">
        <v>3285</v>
      </c>
      <c r="H151" s="189">
        <v>1</v>
      </c>
      <c r="I151" s="190"/>
      <c r="J151" s="191">
        <f>ROUND(I151*H151,2)</f>
        <v>0</v>
      </c>
      <c r="K151" s="192"/>
      <c r="L151" s="43"/>
      <c r="M151" s="193" t="s">
        <v>19</v>
      </c>
      <c r="N151" s="194" t="s">
        <v>41</v>
      </c>
      <c r="O151" s="83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7" t="s">
        <v>127</v>
      </c>
      <c r="AT151" s="197" t="s">
        <v>123</v>
      </c>
      <c r="AU151" s="197" t="s">
        <v>70</v>
      </c>
      <c r="AY151" s="16" t="s">
        <v>128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6" t="s">
        <v>14</v>
      </c>
      <c r="BK151" s="198">
        <f>ROUND(I151*H151,2)</f>
        <v>0</v>
      </c>
      <c r="BL151" s="16" t="s">
        <v>127</v>
      </c>
      <c r="BM151" s="197" t="s">
        <v>3478</v>
      </c>
    </row>
    <row r="152" s="2" customFormat="1" ht="16.5" customHeight="1">
      <c r="A152" s="37"/>
      <c r="B152" s="38"/>
      <c r="C152" s="185" t="s">
        <v>399</v>
      </c>
      <c r="D152" s="185" t="s">
        <v>123</v>
      </c>
      <c r="E152" s="186" t="s">
        <v>3479</v>
      </c>
      <c r="F152" s="187" t="s">
        <v>3480</v>
      </c>
      <c r="G152" s="188" t="s">
        <v>3285</v>
      </c>
      <c r="H152" s="189">
        <v>1</v>
      </c>
      <c r="I152" s="190"/>
      <c r="J152" s="191">
        <f>ROUND(I152*H152,2)</f>
        <v>0</v>
      </c>
      <c r="K152" s="192"/>
      <c r="L152" s="43"/>
      <c r="M152" s="193" t="s">
        <v>19</v>
      </c>
      <c r="N152" s="194" t="s">
        <v>41</v>
      </c>
      <c r="O152" s="83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7" t="s">
        <v>127</v>
      </c>
      <c r="AT152" s="197" t="s">
        <v>123</v>
      </c>
      <c r="AU152" s="197" t="s">
        <v>70</v>
      </c>
      <c r="AY152" s="16" t="s">
        <v>128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6" t="s">
        <v>14</v>
      </c>
      <c r="BK152" s="198">
        <f>ROUND(I152*H152,2)</f>
        <v>0</v>
      </c>
      <c r="BL152" s="16" t="s">
        <v>127</v>
      </c>
      <c r="BM152" s="197" t="s">
        <v>3481</v>
      </c>
    </row>
    <row r="153" s="2" customFormat="1" ht="16.5" customHeight="1">
      <c r="A153" s="37"/>
      <c r="B153" s="38"/>
      <c r="C153" s="185" t="s">
        <v>403</v>
      </c>
      <c r="D153" s="185" t="s">
        <v>123</v>
      </c>
      <c r="E153" s="186" t="s">
        <v>3482</v>
      </c>
      <c r="F153" s="187" t="s">
        <v>3483</v>
      </c>
      <c r="G153" s="188" t="s">
        <v>126</v>
      </c>
      <c r="H153" s="189">
        <v>6</v>
      </c>
      <c r="I153" s="190"/>
      <c r="J153" s="191">
        <f>ROUND(I153*H153,2)</f>
        <v>0</v>
      </c>
      <c r="K153" s="192"/>
      <c r="L153" s="43"/>
      <c r="M153" s="193" t="s">
        <v>19</v>
      </c>
      <c r="N153" s="194" t="s">
        <v>41</v>
      </c>
      <c r="O153" s="83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7" t="s">
        <v>2213</v>
      </c>
      <c r="AT153" s="197" t="s">
        <v>123</v>
      </c>
      <c r="AU153" s="197" t="s">
        <v>70</v>
      </c>
      <c r="AY153" s="16" t="s">
        <v>128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6" t="s">
        <v>14</v>
      </c>
      <c r="BK153" s="198">
        <f>ROUND(I153*H153,2)</f>
        <v>0</v>
      </c>
      <c r="BL153" s="16" t="s">
        <v>2213</v>
      </c>
      <c r="BM153" s="197" t="s">
        <v>3484</v>
      </c>
    </row>
    <row r="154" s="10" customFormat="1">
      <c r="A154" s="10"/>
      <c r="B154" s="222"/>
      <c r="C154" s="223"/>
      <c r="D154" s="199" t="s">
        <v>3485</v>
      </c>
      <c r="E154" s="224" t="s">
        <v>19</v>
      </c>
      <c r="F154" s="225" t="s">
        <v>3486</v>
      </c>
      <c r="G154" s="223"/>
      <c r="H154" s="226">
        <v>6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32" t="s">
        <v>3485</v>
      </c>
      <c r="AU154" s="232" t="s">
        <v>70</v>
      </c>
      <c r="AV154" s="10" t="s">
        <v>78</v>
      </c>
      <c r="AW154" s="10" t="s">
        <v>31</v>
      </c>
      <c r="AX154" s="10" t="s">
        <v>14</v>
      </c>
      <c r="AY154" s="232" t="s">
        <v>128</v>
      </c>
    </row>
    <row r="155" s="2" customFormat="1" ht="16.5" customHeight="1">
      <c r="A155" s="37"/>
      <c r="B155" s="38"/>
      <c r="C155" s="185" t="s">
        <v>407</v>
      </c>
      <c r="D155" s="185" t="s">
        <v>123</v>
      </c>
      <c r="E155" s="186" t="s">
        <v>3487</v>
      </c>
      <c r="F155" s="187" t="s">
        <v>3488</v>
      </c>
      <c r="G155" s="188" t="s">
        <v>3285</v>
      </c>
      <c r="H155" s="189">
        <v>12</v>
      </c>
      <c r="I155" s="190"/>
      <c r="J155" s="191">
        <f>ROUND(I155*H155,2)</f>
        <v>0</v>
      </c>
      <c r="K155" s="192"/>
      <c r="L155" s="43"/>
      <c r="M155" s="193" t="s">
        <v>19</v>
      </c>
      <c r="N155" s="194" t="s">
        <v>41</v>
      </c>
      <c r="O155" s="83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7" t="s">
        <v>2213</v>
      </c>
      <c r="AT155" s="197" t="s">
        <v>123</v>
      </c>
      <c r="AU155" s="197" t="s">
        <v>70</v>
      </c>
      <c r="AY155" s="16" t="s">
        <v>128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6" t="s">
        <v>14</v>
      </c>
      <c r="BK155" s="198">
        <f>ROUND(I155*H155,2)</f>
        <v>0</v>
      </c>
      <c r="BL155" s="16" t="s">
        <v>2213</v>
      </c>
      <c r="BM155" s="197" t="s">
        <v>3489</v>
      </c>
    </row>
    <row r="156" s="10" customFormat="1">
      <c r="A156" s="10"/>
      <c r="B156" s="222"/>
      <c r="C156" s="223"/>
      <c r="D156" s="199" t="s">
        <v>3485</v>
      </c>
      <c r="E156" s="224" t="s">
        <v>19</v>
      </c>
      <c r="F156" s="225" t="s">
        <v>3490</v>
      </c>
      <c r="G156" s="223"/>
      <c r="H156" s="226">
        <v>12</v>
      </c>
      <c r="I156" s="227"/>
      <c r="J156" s="223"/>
      <c r="K156" s="223"/>
      <c r="L156" s="228"/>
      <c r="M156" s="229"/>
      <c r="N156" s="230"/>
      <c r="O156" s="230"/>
      <c r="P156" s="230"/>
      <c r="Q156" s="230"/>
      <c r="R156" s="230"/>
      <c r="S156" s="230"/>
      <c r="T156" s="231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T156" s="232" t="s">
        <v>3485</v>
      </c>
      <c r="AU156" s="232" t="s">
        <v>70</v>
      </c>
      <c r="AV156" s="10" t="s">
        <v>78</v>
      </c>
      <c r="AW156" s="10" t="s">
        <v>31</v>
      </c>
      <c r="AX156" s="10" t="s">
        <v>14</v>
      </c>
      <c r="AY156" s="232" t="s">
        <v>128</v>
      </c>
    </row>
    <row r="157" s="2" customFormat="1" ht="16.5" customHeight="1">
      <c r="A157" s="37"/>
      <c r="B157" s="38"/>
      <c r="C157" s="185" t="s">
        <v>411</v>
      </c>
      <c r="D157" s="185" t="s">
        <v>123</v>
      </c>
      <c r="E157" s="186" t="s">
        <v>3491</v>
      </c>
      <c r="F157" s="187" t="s">
        <v>3492</v>
      </c>
      <c r="G157" s="188" t="s">
        <v>219</v>
      </c>
      <c r="H157" s="189">
        <v>1500</v>
      </c>
      <c r="I157" s="190"/>
      <c r="J157" s="191">
        <f>ROUND(I157*H157,2)</f>
        <v>0</v>
      </c>
      <c r="K157" s="192"/>
      <c r="L157" s="43"/>
      <c r="M157" s="193" t="s">
        <v>19</v>
      </c>
      <c r="N157" s="194" t="s">
        <v>41</v>
      </c>
      <c r="O157" s="83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7" t="s">
        <v>3493</v>
      </c>
      <c r="AT157" s="197" t="s">
        <v>123</v>
      </c>
      <c r="AU157" s="197" t="s">
        <v>70</v>
      </c>
      <c r="AY157" s="16" t="s">
        <v>128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6" t="s">
        <v>14</v>
      </c>
      <c r="BK157" s="198">
        <f>ROUND(I157*H157,2)</f>
        <v>0</v>
      </c>
      <c r="BL157" s="16" t="s">
        <v>3493</v>
      </c>
      <c r="BM157" s="197" t="s">
        <v>3494</v>
      </c>
    </row>
    <row r="158" s="10" customFormat="1">
      <c r="A158" s="10"/>
      <c r="B158" s="222"/>
      <c r="C158" s="223"/>
      <c r="D158" s="199" t="s">
        <v>3485</v>
      </c>
      <c r="E158" s="224" t="s">
        <v>19</v>
      </c>
      <c r="F158" s="225" t="s">
        <v>3495</v>
      </c>
      <c r="G158" s="223"/>
      <c r="H158" s="226">
        <v>1500</v>
      </c>
      <c r="I158" s="227"/>
      <c r="J158" s="223"/>
      <c r="K158" s="223"/>
      <c r="L158" s="228"/>
      <c r="M158" s="233"/>
      <c r="N158" s="234"/>
      <c r="O158" s="234"/>
      <c r="P158" s="234"/>
      <c r="Q158" s="234"/>
      <c r="R158" s="234"/>
      <c r="S158" s="234"/>
      <c r="T158" s="235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T158" s="232" t="s">
        <v>3485</v>
      </c>
      <c r="AU158" s="232" t="s">
        <v>70</v>
      </c>
      <c r="AV158" s="10" t="s">
        <v>78</v>
      </c>
      <c r="AW158" s="10" t="s">
        <v>31</v>
      </c>
      <c r="AX158" s="10" t="s">
        <v>14</v>
      </c>
      <c r="AY158" s="232" t="s">
        <v>128</v>
      </c>
    </row>
    <row r="159" s="2" customFormat="1" ht="6.96" customHeight="1">
      <c r="A159" s="37"/>
      <c r="B159" s="58"/>
      <c r="C159" s="59"/>
      <c r="D159" s="59"/>
      <c r="E159" s="59"/>
      <c r="F159" s="59"/>
      <c r="G159" s="59"/>
      <c r="H159" s="59"/>
      <c r="I159" s="59"/>
      <c r="J159" s="59"/>
      <c r="K159" s="59"/>
      <c r="L159" s="43"/>
      <c r="M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</row>
  </sheetData>
  <sheetProtection sheet="1" autoFilter="0" formatColumns="0" formatRows="0" objects="1" scenarios="1" spinCount="100000" saltValue="4xaU4thiOKehbKQedkMP9QHvdN2UtzE9e+zIXpHMf1APmyTGak8RphRj/qXpUpfSR5ANrUyicCNJLq3hltLAFw==" hashValue="V4GWQRGVQq7K6D1BeVUQN6vl3Peq/Ryxk1BLOGRQeTkgi4fXOlkXALrj15225rOVeOYc14ymxvIL2WGrVya4wQ==" algorithmName="SHA-512" password="CC35"/>
  <autoFilter ref="C84:K15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78</v>
      </c>
    </row>
    <row r="4" s="1" customFormat="1" ht="24.96" customHeight="1">
      <c r="B4" s="19"/>
      <c r="D4" s="139" t="s">
        <v>101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zakázky'!K6</f>
        <v>Údržba, opravy a odstraňování závad u ST OŘ UNL 2022 - 2023 - OBLAST č.1</v>
      </c>
      <c r="F7" s="141"/>
      <c r="G7" s="141"/>
      <c r="H7" s="141"/>
      <c r="L7" s="19"/>
    </row>
    <row r="8" s="1" customFormat="1" ht="12" customHeight="1">
      <c r="B8" s="19"/>
      <c r="D8" s="141" t="s">
        <v>102</v>
      </c>
      <c r="L8" s="19"/>
    </row>
    <row r="9" s="2" customFormat="1" ht="16.5" customHeight="1">
      <c r="A9" s="37"/>
      <c r="B9" s="43"/>
      <c r="C9" s="37"/>
      <c r="D9" s="37"/>
      <c r="E9" s="142" t="s">
        <v>103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104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3496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zakázky'!AN8</f>
        <v>25. 8. 2021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tr">
        <f>IF('Rekapitulace zakázky'!AN10="","",'Rekapitulace zakázky'!AN10)</f>
        <v/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tr">
        <f>IF('Rekapitulace zakázky'!E11="","",'Rekapitulace zakázky'!E11)</f>
        <v xml:space="preserve"> </v>
      </c>
      <c r="F17" s="37"/>
      <c r="G17" s="37"/>
      <c r="H17" s="37"/>
      <c r="I17" s="141" t="s">
        <v>27</v>
      </c>
      <c r="J17" s="132" t="str">
        <f>IF('Rekapitulace zakázky'!AN11="","",'Rekapitulace zakázky'!AN11)</f>
        <v/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28</v>
      </c>
      <c r="E19" s="37"/>
      <c r="F19" s="37"/>
      <c r="G19" s="37"/>
      <c r="H19" s="37"/>
      <c r="I19" s="141" t="s">
        <v>26</v>
      </c>
      <c r="J19" s="32" t="str">
        <f>'Rekapitulace zakázky'!AN13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zakázky'!E14</f>
        <v>Vyplň údaj</v>
      </c>
      <c r="F20" s="132"/>
      <c r="G20" s="132"/>
      <c r="H20" s="132"/>
      <c r="I20" s="141" t="s">
        <v>27</v>
      </c>
      <c r="J20" s="32" t="str">
        <f>'Rekapitulace zakázky'!AN14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30</v>
      </c>
      <c r="E22" s="37"/>
      <c r="F22" s="37"/>
      <c r="G22" s="37"/>
      <c r="H22" s="37"/>
      <c r="I22" s="141" t="s">
        <v>26</v>
      </c>
      <c r="J22" s="132" t="str">
        <f>IF('Rekapitulace zakázky'!AN16="","",'Rekapitulace zakázky'!AN16)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zakázky'!E17="","",'Rekapitulace zakázky'!E17)</f>
        <v xml:space="preserve"> </v>
      </c>
      <c r="F23" s="37"/>
      <c r="G23" s="37"/>
      <c r="H23" s="37"/>
      <c r="I23" s="141" t="s">
        <v>27</v>
      </c>
      <c r="J23" s="132" t="str">
        <f>IF('Rekapitulace zakázky'!AN17="","",'Rekapitulace zakázky'!AN17)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32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33</v>
      </c>
      <c r="F26" s="37"/>
      <c r="G26" s="37"/>
      <c r="H26" s="37"/>
      <c r="I26" s="141" t="s">
        <v>27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34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36</v>
      </c>
      <c r="E32" s="37"/>
      <c r="F32" s="37"/>
      <c r="G32" s="37"/>
      <c r="H32" s="37"/>
      <c r="I32" s="37"/>
      <c r="J32" s="152">
        <f>ROUND(J90,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38</v>
      </c>
      <c r="G34" s="37"/>
      <c r="H34" s="37"/>
      <c r="I34" s="153" t="s">
        <v>37</v>
      </c>
      <c r="J34" s="153" t="s">
        <v>39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40</v>
      </c>
      <c r="E35" s="141" t="s">
        <v>41</v>
      </c>
      <c r="F35" s="155">
        <f>ROUND((SUM(BE90:BE146)),  2)</f>
        <v>0</v>
      </c>
      <c r="G35" s="37"/>
      <c r="H35" s="37"/>
      <c r="I35" s="156">
        <v>0.20999999999999999</v>
      </c>
      <c r="J35" s="155">
        <f>ROUND(((SUM(BE90:BE146))*I35),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42</v>
      </c>
      <c r="F36" s="155">
        <f>ROUND((SUM(BF90:BF146)),  2)</f>
        <v>0</v>
      </c>
      <c r="G36" s="37"/>
      <c r="H36" s="37"/>
      <c r="I36" s="156">
        <v>0.14999999999999999</v>
      </c>
      <c r="J36" s="155">
        <f>ROUND(((SUM(BF90:BF146))*I36),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43</v>
      </c>
      <c r="F37" s="155">
        <f>ROUND((SUM(BG90:BG146)),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44</v>
      </c>
      <c r="F38" s="155">
        <f>ROUND((SUM(BH90:BH146)),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45</v>
      </c>
      <c r="F39" s="155">
        <f>ROUND((SUM(BI90:BI146)),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46</v>
      </c>
      <c r="E41" s="159"/>
      <c r="F41" s="159"/>
      <c r="G41" s="160" t="s">
        <v>47</v>
      </c>
      <c r="H41" s="161" t="s">
        <v>48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Údržba, opravy a odstraňování závad u ST OŘ UNL 2022 - 2023 - OBLAST č.1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103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104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04 - Doplnění k zemním pracím a přejezdům (Katalog ÚRS 2021 02)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25. 8. 2021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 xml:space="preserve"> </v>
      </c>
      <c r="G58" s="39"/>
      <c r="H58" s="39"/>
      <c r="I58" s="31" t="s">
        <v>30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28</v>
      </c>
      <c r="D59" s="39"/>
      <c r="E59" s="39"/>
      <c r="F59" s="26" t="str">
        <f>IF(E20="","",E20)</f>
        <v>Vyplň údaj</v>
      </c>
      <c r="G59" s="39"/>
      <c r="H59" s="39"/>
      <c r="I59" s="31" t="s">
        <v>32</v>
      </c>
      <c r="J59" s="35" t="str">
        <f>E26</f>
        <v>Věra Trnková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107</v>
      </c>
      <c r="D61" s="170"/>
      <c r="E61" s="170"/>
      <c r="F61" s="170"/>
      <c r="G61" s="170"/>
      <c r="H61" s="170"/>
      <c r="I61" s="170"/>
      <c r="J61" s="171" t="s">
        <v>108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68</v>
      </c>
      <c r="D63" s="39"/>
      <c r="E63" s="39"/>
      <c r="F63" s="39"/>
      <c r="G63" s="39"/>
      <c r="H63" s="39"/>
      <c r="I63" s="39"/>
      <c r="J63" s="101">
        <f>J90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109</v>
      </c>
    </row>
    <row r="64" s="11" customFormat="1" ht="24.96" customHeight="1">
      <c r="A64" s="11"/>
      <c r="B64" s="236"/>
      <c r="C64" s="237"/>
      <c r="D64" s="238" t="s">
        <v>3497</v>
      </c>
      <c r="E64" s="239"/>
      <c r="F64" s="239"/>
      <c r="G64" s="239"/>
      <c r="H64" s="239"/>
      <c r="I64" s="239"/>
      <c r="J64" s="240">
        <f>J91</f>
        <v>0</v>
      </c>
      <c r="K64" s="237"/>
      <c r="L64" s="24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</row>
    <row r="65" s="12" customFormat="1" ht="19.92" customHeight="1">
      <c r="A65" s="12"/>
      <c r="B65" s="242"/>
      <c r="C65" s="124"/>
      <c r="D65" s="243" t="s">
        <v>3498</v>
      </c>
      <c r="E65" s="244"/>
      <c r="F65" s="244"/>
      <c r="G65" s="244"/>
      <c r="H65" s="244"/>
      <c r="I65" s="244"/>
      <c r="J65" s="245">
        <f>J92</f>
        <v>0</v>
      </c>
      <c r="K65" s="124"/>
      <c r="L65" s="246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42"/>
      <c r="C66" s="124"/>
      <c r="D66" s="243" t="s">
        <v>3499</v>
      </c>
      <c r="E66" s="244"/>
      <c r="F66" s="244"/>
      <c r="G66" s="244"/>
      <c r="H66" s="244"/>
      <c r="I66" s="244"/>
      <c r="J66" s="245">
        <f>J121</f>
        <v>0</v>
      </c>
      <c r="K66" s="124"/>
      <c r="L66" s="246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42"/>
      <c r="C67" s="124"/>
      <c r="D67" s="243" t="s">
        <v>3500</v>
      </c>
      <c r="E67" s="244"/>
      <c r="F67" s="244"/>
      <c r="G67" s="244"/>
      <c r="H67" s="244"/>
      <c r="I67" s="244"/>
      <c r="J67" s="245">
        <f>J125</f>
        <v>0</v>
      </c>
      <c r="K67" s="124"/>
      <c r="L67" s="246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4.88" customHeight="1">
      <c r="A68" s="12"/>
      <c r="B68" s="242"/>
      <c r="C68" s="124"/>
      <c r="D68" s="243" t="s">
        <v>3501</v>
      </c>
      <c r="E68" s="244"/>
      <c r="F68" s="244"/>
      <c r="G68" s="244"/>
      <c r="H68" s="244"/>
      <c r="I68" s="244"/>
      <c r="J68" s="245">
        <f>J132</f>
        <v>0</v>
      </c>
      <c r="K68" s="124"/>
      <c r="L68" s="246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4" s="2" customFormat="1" ht="6.96" customHeight="1">
      <c r="A74" s="37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110</v>
      </c>
      <c r="D75" s="39"/>
      <c r="E75" s="39"/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168" t="str">
        <f>E7</f>
        <v>Údržba, opravy a odstraňování závad u ST OŘ UNL 2022 - 2023 - OBLAST č.1</v>
      </c>
      <c r="F78" s="31"/>
      <c r="G78" s="31"/>
      <c r="H78" s="31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" customFormat="1" ht="12" customHeight="1">
      <c r="B79" s="20"/>
      <c r="C79" s="31" t="s">
        <v>102</v>
      </c>
      <c r="D79" s="21"/>
      <c r="E79" s="21"/>
      <c r="F79" s="21"/>
      <c r="G79" s="21"/>
      <c r="H79" s="21"/>
      <c r="I79" s="21"/>
      <c r="J79" s="21"/>
      <c r="K79" s="21"/>
      <c r="L79" s="19"/>
    </row>
    <row r="80" s="2" customFormat="1" ht="16.5" customHeight="1">
      <c r="A80" s="37"/>
      <c r="B80" s="38"/>
      <c r="C80" s="39"/>
      <c r="D80" s="39"/>
      <c r="E80" s="168" t="s">
        <v>103</v>
      </c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104</v>
      </c>
      <c r="D81" s="39"/>
      <c r="E81" s="39"/>
      <c r="F81" s="39"/>
      <c r="G81" s="39"/>
      <c r="H81" s="39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8" t="str">
        <f>E11</f>
        <v>04 - Doplnění k zemním pracím a přejezdům (Katalog ÚRS 2021 02)</v>
      </c>
      <c r="F82" s="39"/>
      <c r="G82" s="39"/>
      <c r="H82" s="39"/>
      <c r="I82" s="39"/>
      <c r="J82" s="39"/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F14</f>
        <v xml:space="preserve"> </v>
      </c>
      <c r="G84" s="39"/>
      <c r="H84" s="39"/>
      <c r="I84" s="31" t="s">
        <v>23</v>
      </c>
      <c r="J84" s="71" t="str">
        <f>IF(J14="","",J14)</f>
        <v>25. 8. 2021</v>
      </c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9"/>
      <c r="E86" s="39"/>
      <c r="F86" s="26" t="str">
        <f>E17</f>
        <v xml:space="preserve"> </v>
      </c>
      <c r="G86" s="39"/>
      <c r="H86" s="39"/>
      <c r="I86" s="31" t="s">
        <v>30</v>
      </c>
      <c r="J86" s="35" t="str">
        <f>E23</f>
        <v xml:space="preserve"> </v>
      </c>
      <c r="K86" s="39"/>
      <c r="L86" s="14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28</v>
      </c>
      <c r="D87" s="39"/>
      <c r="E87" s="39"/>
      <c r="F87" s="26" t="str">
        <f>IF(E20="","",E20)</f>
        <v>Vyplň údaj</v>
      </c>
      <c r="G87" s="39"/>
      <c r="H87" s="39"/>
      <c r="I87" s="31" t="s">
        <v>32</v>
      </c>
      <c r="J87" s="35" t="str">
        <f>E26</f>
        <v>Věra Trnková</v>
      </c>
      <c r="K87" s="39"/>
      <c r="L87" s="14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4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9" customFormat="1" ht="29.28" customHeight="1">
      <c r="A89" s="173"/>
      <c r="B89" s="174"/>
      <c r="C89" s="175" t="s">
        <v>111</v>
      </c>
      <c r="D89" s="176" t="s">
        <v>55</v>
      </c>
      <c r="E89" s="176" t="s">
        <v>51</v>
      </c>
      <c r="F89" s="176" t="s">
        <v>52</v>
      </c>
      <c r="G89" s="176" t="s">
        <v>112</v>
      </c>
      <c r="H89" s="176" t="s">
        <v>113</v>
      </c>
      <c r="I89" s="176" t="s">
        <v>114</v>
      </c>
      <c r="J89" s="177" t="s">
        <v>108</v>
      </c>
      <c r="K89" s="178" t="s">
        <v>115</v>
      </c>
      <c r="L89" s="179"/>
      <c r="M89" s="91" t="s">
        <v>19</v>
      </c>
      <c r="N89" s="92" t="s">
        <v>40</v>
      </c>
      <c r="O89" s="92" t="s">
        <v>116</v>
      </c>
      <c r="P89" s="92" t="s">
        <v>117</v>
      </c>
      <c r="Q89" s="92" t="s">
        <v>118</v>
      </c>
      <c r="R89" s="92" t="s">
        <v>119</v>
      </c>
      <c r="S89" s="92" t="s">
        <v>120</v>
      </c>
      <c r="T89" s="93" t="s">
        <v>121</v>
      </c>
      <c r="U89" s="173"/>
      <c r="V89" s="173"/>
      <c r="W89" s="173"/>
      <c r="X89" s="173"/>
      <c r="Y89" s="173"/>
      <c r="Z89" s="173"/>
      <c r="AA89" s="173"/>
      <c r="AB89" s="173"/>
      <c r="AC89" s="173"/>
      <c r="AD89" s="173"/>
      <c r="AE89" s="173"/>
    </row>
    <row r="90" s="2" customFormat="1" ht="22.8" customHeight="1">
      <c r="A90" s="37"/>
      <c r="B90" s="38"/>
      <c r="C90" s="98" t="s">
        <v>122</v>
      </c>
      <c r="D90" s="39"/>
      <c r="E90" s="39"/>
      <c r="F90" s="39"/>
      <c r="G90" s="39"/>
      <c r="H90" s="39"/>
      <c r="I90" s="39"/>
      <c r="J90" s="180">
        <f>BK90</f>
        <v>0</v>
      </c>
      <c r="K90" s="39"/>
      <c r="L90" s="43"/>
      <c r="M90" s="94"/>
      <c r="N90" s="181"/>
      <c r="O90" s="95"/>
      <c r="P90" s="182">
        <f>P91</f>
        <v>0</v>
      </c>
      <c r="Q90" s="95"/>
      <c r="R90" s="182">
        <f>R91</f>
        <v>190.00263999999999</v>
      </c>
      <c r="S90" s="95"/>
      <c r="T90" s="183">
        <f>T91</f>
        <v>38.219999999999999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69</v>
      </c>
      <c r="AU90" s="16" t="s">
        <v>109</v>
      </c>
      <c r="BK90" s="184">
        <f>BK91</f>
        <v>0</v>
      </c>
    </row>
    <row r="91" s="13" customFormat="1" ht="25.92" customHeight="1">
      <c r="A91" s="13"/>
      <c r="B91" s="247"/>
      <c r="C91" s="248"/>
      <c r="D91" s="249" t="s">
        <v>69</v>
      </c>
      <c r="E91" s="250" t="s">
        <v>3502</v>
      </c>
      <c r="F91" s="250" t="s">
        <v>3503</v>
      </c>
      <c r="G91" s="248"/>
      <c r="H91" s="248"/>
      <c r="I91" s="251"/>
      <c r="J91" s="252">
        <f>BK91</f>
        <v>0</v>
      </c>
      <c r="K91" s="248"/>
      <c r="L91" s="253"/>
      <c r="M91" s="254"/>
      <c r="N91" s="255"/>
      <c r="O91" s="255"/>
      <c r="P91" s="256">
        <f>P92+P121+P125</f>
        <v>0</v>
      </c>
      <c r="Q91" s="255"/>
      <c r="R91" s="256">
        <f>R92+R121+R125</f>
        <v>190.00263999999999</v>
      </c>
      <c r="S91" s="255"/>
      <c r="T91" s="257">
        <f>T92+T121+T125</f>
        <v>38.219999999999999</v>
      </c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R91" s="258" t="s">
        <v>14</v>
      </c>
      <c r="AT91" s="259" t="s">
        <v>69</v>
      </c>
      <c r="AU91" s="259" t="s">
        <v>70</v>
      </c>
      <c r="AY91" s="258" t="s">
        <v>128</v>
      </c>
      <c r="BK91" s="260">
        <f>BK92+BK121+BK125</f>
        <v>0</v>
      </c>
    </row>
    <row r="92" s="13" customFormat="1" ht="22.8" customHeight="1">
      <c r="A92" s="13"/>
      <c r="B92" s="247"/>
      <c r="C92" s="248"/>
      <c r="D92" s="249" t="s">
        <v>69</v>
      </c>
      <c r="E92" s="261" t="s">
        <v>14</v>
      </c>
      <c r="F92" s="261" t="s">
        <v>3504</v>
      </c>
      <c r="G92" s="248"/>
      <c r="H92" s="248"/>
      <c r="I92" s="251"/>
      <c r="J92" s="262">
        <f>BK92</f>
        <v>0</v>
      </c>
      <c r="K92" s="248"/>
      <c r="L92" s="253"/>
      <c r="M92" s="254"/>
      <c r="N92" s="255"/>
      <c r="O92" s="255"/>
      <c r="P92" s="256">
        <f>SUM(P93:P120)</f>
        <v>0</v>
      </c>
      <c r="Q92" s="255"/>
      <c r="R92" s="256">
        <f>SUM(R93:R120)</f>
        <v>0.0024000000000000002</v>
      </c>
      <c r="S92" s="255"/>
      <c r="T92" s="257">
        <f>SUM(T93:T120)</f>
        <v>38.219999999999999</v>
      </c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R92" s="258" t="s">
        <v>14</v>
      </c>
      <c r="AT92" s="259" t="s">
        <v>69</v>
      </c>
      <c r="AU92" s="259" t="s">
        <v>14</v>
      </c>
      <c r="AY92" s="258" t="s">
        <v>128</v>
      </c>
      <c r="BK92" s="260">
        <f>SUM(BK93:BK120)</f>
        <v>0</v>
      </c>
    </row>
    <row r="93" s="2" customFormat="1" ht="33" customHeight="1">
      <c r="A93" s="37"/>
      <c r="B93" s="38"/>
      <c r="C93" s="185" t="s">
        <v>14</v>
      </c>
      <c r="D93" s="185" t="s">
        <v>123</v>
      </c>
      <c r="E93" s="186" t="s">
        <v>3505</v>
      </c>
      <c r="F93" s="187" t="s">
        <v>3506</v>
      </c>
      <c r="G93" s="188" t="s">
        <v>183</v>
      </c>
      <c r="H93" s="189">
        <v>20</v>
      </c>
      <c r="I93" s="190"/>
      <c r="J93" s="191">
        <f>ROUND(I93*H93,2)</f>
        <v>0</v>
      </c>
      <c r="K93" s="192"/>
      <c r="L93" s="43"/>
      <c r="M93" s="193" t="s">
        <v>19</v>
      </c>
      <c r="N93" s="194" t="s">
        <v>41</v>
      </c>
      <c r="O93" s="83"/>
      <c r="P93" s="195">
        <f>O93*H93</f>
        <v>0</v>
      </c>
      <c r="Q93" s="195">
        <v>0</v>
      </c>
      <c r="R93" s="195">
        <f>Q93*H93</f>
        <v>0</v>
      </c>
      <c r="S93" s="195">
        <v>0.29999999999999999</v>
      </c>
      <c r="T93" s="196">
        <f>S93*H93</f>
        <v>6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97" t="s">
        <v>127</v>
      </c>
      <c r="AT93" s="197" t="s">
        <v>123</v>
      </c>
      <c r="AU93" s="197" t="s">
        <v>78</v>
      </c>
      <c r="AY93" s="16" t="s">
        <v>128</v>
      </c>
      <c r="BE93" s="198">
        <f>IF(N93="základní",J93,0)</f>
        <v>0</v>
      </c>
      <c r="BF93" s="198">
        <f>IF(N93="snížená",J93,0)</f>
        <v>0</v>
      </c>
      <c r="BG93" s="198">
        <f>IF(N93="zákl. přenesená",J93,0)</f>
        <v>0</v>
      </c>
      <c r="BH93" s="198">
        <f>IF(N93="sníž. přenesená",J93,0)</f>
        <v>0</v>
      </c>
      <c r="BI93" s="198">
        <f>IF(N93="nulová",J93,0)</f>
        <v>0</v>
      </c>
      <c r="BJ93" s="16" t="s">
        <v>14</v>
      </c>
      <c r="BK93" s="198">
        <f>ROUND(I93*H93,2)</f>
        <v>0</v>
      </c>
      <c r="BL93" s="16" t="s">
        <v>127</v>
      </c>
      <c r="BM93" s="197" t="s">
        <v>3507</v>
      </c>
    </row>
    <row r="94" s="2" customFormat="1">
      <c r="A94" s="37"/>
      <c r="B94" s="38"/>
      <c r="C94" s="39"/>
      <c r="D94" s="263" t="s">
        <v>3508</v>
      </c>
      <c r="E94" s="39"/>
      <c r="F94" s="264" t="s">
        <v>3509</v>
      </c>
      <c r="G94" s="39"/>
      <c r="H94" s="39"/>
      <c r="I94" s="201"/>
      <c r="J94" s="39"/>
      <c r="K94" s="39"/>
      <c r="L94" s="43"/>
      <c r="M94" s="202"/>
      <c r="N94" s="203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3508</v>
      </c>
      <c r="AU94" s="16" t="s">
        <v>78</v>
      </c>
    </row>
    <row r="95" s="2" customFormat="1" ht="33" customHeight="1">
      <c r="A95" s="37"/>
      <c r="B95" s="38"/>
      <c r="C95" s="185" t="s">
        <v>78</v>
      </c>
      <c r="D95" s="185" t="s">
        <v>123</v>
      </c>
      <c r="E95" s="186" t="s">
        <v>3510</v>
      </c>
      <c r="F95" s="187" t="s">
        <v>3511</v>
      </c>
      <c r="G95" s="188" t="s">
        <v>183</v>
      </c>
      <c r="H95" s="189">
        <v>20</v>
      </c>
      <c r="I95" s="190"/>
      <c r="J95" s="191">
        <f>ROUND(I95*H95,2)</f>
        <v>0</v>
      </c>
      <c r="K95" s="192"/>
      <c r="L95" s="43"/>
      <c r="M95" s="193" t="s">
        <v>19</v>
      </c>
      <c r="N95" s="194" t="s">
        <v>41</v>
      </c>
      <c r="O95" s="83"/>
      <c r="P95" s="195">
        <f>O95*H95</f>
        <v>0</v>
      </c>
      <c r="Q95" s="195">
        <v>0</v>
      </c>
      <c r="R95" s="195">
        <f>Q95*H95</f>
        <v>0</v>
      </c>
      <c r="S95" s="195">
        <v>0.5</v>
      </c>
      <c r="T95" s="196">
        <f>S95*H95</f>
        <v>10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7" t="s">
        <v>127</v>
      </c>
      <c r="AT95" s="197" t="s">
        <v>123</v>
      </c>
      <c r="AU95" s="197" t="s">
        <v>78</v>
      </c>
      <c r="AY95" s="16" t="s">
        <v>128</v>
      </c>
      <c r="BE95" s="198">
        <f>IF(N95="základní",J95,0)</f>
        <v>0</v>
      </c>
      <c r="BF95" s="198">
        <f>IF(N95="snížená",J95,0)</f>
        <v>0</v>
      </c>
      <c r="BG95" s="198">
        <f>IF(N95="zákl. přenesená",J95,0)</f>
        <v>0</v>
      </c>
      <c r="BH95" s="198">
        <f>IF(N95="sníž. přenesená",J95,0)</f>
        <v>0</v>
      </c>
      <c r="BI95" s="198">
        <f>IF(N95="nulová",J95,0)</f>
        <v>0</v>
      </c>
      <c r="BJ95" s="16" t="s">
        <v>14</v>
      </c>
      <c r="BK95" s="198">
        <f>ROUND(I95*H95,2)</f>
        <v>0</v>
      </c>
      <c r="BL95" s="16" t="s">
        <v>127</v>
      </c>
      <c r="BM95" s="197" t="s">
        <v>3512</v>
      </c>
    </row>
    <row r="96" s="2" customFormat="1">
      <c r="A96" s="37"/>
      <c r="B96" s="38"/>
      <c r="C96" s="39"/>
      <c r="D96" s="263" t="s">
        <v>3508</v>
      </c>
      <c r="E96" s="39"/>
      <c r="F96" s="264" t="s">
        <v>3513</v>
      </c>
      <c r="G96" s="39"/>
      <c r="H96" s="39"/>
      <c r="I96" s="201"/>
      <c r="J96" s="39"/>
      <c r="K96" s="39"/>
      <c r="L96" s="43"/>
      <c r="M96" s="202"/>
      <c r="N96" s="203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3508</v>
      </c>
      <c r="AU96" s="16" t="s">
        <v>78</v>
      </c>
    </row>
    <row r="97" s="2" customFormat="1" ht="24.15" customHeight="1">
      <c r="A97" s="37"/>
      <c r="B97" s="38"/>
      <c r="C97" s="185" t="s">
        <v>134</v>
      </c>
      <c r="D97" s="185" t="s">
        <v>123</v>
      </c>
      <c r="E97" s="186" t="s">
        <v>3514</v>
      </c>
      <c r="F97" s="187" t="s">
        <v>3515</v>
      </c>
      <c r="G97" s="188" t="s">
        <v>183</v>
      </c>
      <c r="H97" s="189">
        <v>20</v>
      </c>
      <c r="I97" s="190"/>
      <c r="J97" s="191">
        <f>ROUND(I97*H97,2)</f>
        <v>0</v>
      </c>
      <c r="K97" s="192"/>
      <c r="L97" s="43"/>
      <c r="M97" s="193" t="s">
        <v>19</v>
      </c>
      <c r="N97" s="194" t="s">
        <v>41</v>
      </c>
      <c r="O97" s="83"/>
      <c r="P97" s="195">
        <f>O97*H97</f>
        <v>0</v>
      </c>
      <c r="Q97" s="195">
        <v>0</v>
      </c>
      <c r="R97" s="195">
        <f>Q97*H97</f>
        <v>0</v>
      </c>
      <c r="S97" s="195">
        <v>0.316</v>
      </c>
      <c r="T97" s="196">
        <f>S97*H97</f>
        <v>6.3200000000000003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7" t="s">
        <v>127</v>
      </c>
      <c r="AT97" s="197" t="s">
        <v>123</v>
      </c>
      <c r="AU97" s="197" t="s">
        <v>78</v>
      </c>
      <c r="AY97" s="16" t="s">
        <v>128</v>
      </c>
      <c r="BE97" s="198">
        <f>IF(N97="základní",J97,0)</f>
        <v>0</v>
      </c>
      <c r="BF97" s="198">
        <f>IF(N97="snížená",J97,0)</f>
        <v>0</v>
      </c>
      <c r="BG97" s="198">
        <f>IF(N97="zákl. přenesená",J97,0)</f>
        <v>0</v>
      </c>
      <c r="BH97" s="198">
        <f>IF(N97="sníž. přenesená",J97,0)</f>
        <v>0</v>
      </c>
      <c r="BI97" s="198">
        <f>IF(N97="nulová",J97,0)</f>
        <v>0</v>
      </c>
      <c r="BJ97" s="16" t="s">
        <v>14</v>
      </c>
      <c r="BK97" s="198">
        <f>ROUND(I97*H97,2)</f>
        <v>0</v>
      </c>
      <c r="BL97" s="16" t="s">
        <v>127</v>
      </c>
      <c r="BM97" s="197" t="s">
        <v>3516</v>
      </c>
    </row>
    <row r="98" s="2" customFormat="1">
      <c r="A98" s="37"/>
      <c r="B98" s="38"/>
      <c r="C98" s="39"/>
      <c r="D98" s="263" t="s">
        <v>3508</v>
      </c>
      <c r="E98" s="39"/>
      <c r="F98" s="264" t="s">
        <v>3517</v>
      </c>
      <c r="G98" s="39"/>
      <c r="H98" s="39"/>
      <c r="I98" s="201"/>
      <c r="J98" s="39"/>
      <c r="K98" s="39"/>
      <c r="L98" s="43"/>
      <c r="M98" s="202"/>
      <c r="N98" s="203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3508</v>
      </c>
      <c r="AU98" s="16" t="s">
        <v>78</v>
      </c>
    </row>
    <row r="99" s="2" customFormat="1" ht="24.15" customHeight="1">
      <c r="A99" s="37"/>
      <c r="B99" s="38"/>
      <c r="C99" s="185" t="s">
        <v>127</v>
      </c>
      <c r="D99" s="185" t="s">
        <v>123</v>
      </c>
      <c r="E99" s="186" t="s">
        <v>3518</v>
      </c>
      <c r="F99" s="187" t="s">
        <v>3519</v>
      </c>
      <c r="G99" s="188" t="s">
        <v>183</v>
      </c>
      <c r="H99" s="189">
        <v>20</v>
      </c>
      <c r="I99" s="190"/>
      <c r="J99" s="191">
        <f>ROUND(I99*H99,2)</f>
        <v>0</v>
      </c>
      <c r="K99" s="192"/>
      <c r="L99" s="43"/>
      <c r="M99" s="193" t="s">
        <v>19</v>
      </c>
      <c r="N99" s="194" t="s">
        <v>41</v>
      </c>
      <c r="O99" s="83"/>
      <c r="P99" s="195">
        <f>O99*H99</f>
        <v>0</v>
      </c>
      <c r="Q99" s="195">
        <v>0</v>
      </c>
      <c r="R99" s="195">
        <f>Q99*H99</f>
        <v>0</v>
      </c>
      <c r="S99" s="195">
        <v>0.45000000000000001</v>
      </c>
      <c r="T99" s="196">
        <f>S99*H99</f>
        <v>9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97" t="s">
        <v>127</v>
      </c>
      <c r="AT99" s="197" t="s">
        <v>123</v>
      </c>
      <c r="AU99" s="197" t="s">
        <v>78</v>
      </c>
      <c r="AY99" s="16" t="s">
        <v>128</v>
      </c>
      <c r="BE99" s="198">
        <f>IF(N99="základní",J99,0)</f>
        <v>0</v>
      </c>
      <c r="BF99" s="198">
        <f>IF(N99="snížená",J99,0)</f>
        <v>0</v>
      </c>
      <c r="BG99" s="198">
        <f>IF(N99="zákl. přenesená",J99,0)</f>
        <v>0</v>
      </c>
      <c r="BH99" s="198">
        <f>IF(N99="sníž. přenesená",J99,0)</f>
        <v>0</v>
      </c>
      <c r="BI99" s="198">
        <f>IF(N99="nulová",J99,0)</f>
        <v>0</v>
      </c>
      <c r="BJ99" s="16" t="s">
        <v>14</v>
      </c>
      <c r="BK99" s="198">
        <f>ROUND(I99*H99,2)</f>
        <v>0</v>
      </c>
      <c r="BL99" s="16" t="s">
        <v>127</v>
      </c>
      <c r="BM99" s="197" t="s">
        <v>3520</v>
      </c>
    </row>
    <row r="100" s="2" customFormat="1">
      <c r="A100" s="37"/>
      <c r="B100" s="38"/>
      <c r="C100" s="39"/>
      <c r="D100" s="263" t="s">
        <v>3508</v>
      </c>
      <c r="E100" s="39"/>
      <c r="F100" s="264" t="s">
        <v>3521</v>
      </c>
      <c r="G100" s="39"/>
      <c r="H100" s="39"/>
      <c r="I100" s="201"/>
      <c r="J100" s="39"/>
      <c r="K100" s="39"/>
      <c r="L100" s="43"/>
      <c r="M100" s="202"/>
      <c r="N100" s="203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3508</v>
      </c>
      <c r="AU100" s="16" t="s">
        <v>78</v>
      </c>
    </row>
    <row r="101" s="2" customFormat="1" ht="24.15" customHeight="1">
      <c r="A101" s="37"/>
      <c r="B101" s="38"/>
      <c r="C101" s="185" t="s">
        <v>141</v>
      </c>
      <c r="D101" s="185" t="s">
        <v>123</v>
      </c>
      <c r="E101" s="186" t="s">
        <v>3522</v>
      </c>
      <c r="F101" s="187" t="s">
        <v>3523</v>
      </c>
      <c r="G101" s="188" t="s">
        <v>183</v>
      </c>
      <c r="H101" s="189">
        <v>20</v>
      </c>
      <c r="I101" s="190"/>
      <c r="J101" s="191">
        <f>ROUND(I101*H101,2)</f>
        <v>0</v>
      </c>
      <c r="K101" s="192"/>
      <c r="L101" s="43"/>
      <c r="M101" s="193" t="s">
        <v>19</v>
      </c>
      <c r="N101" s="194" t="s">
        <v>41</v>
      </c>
      <c r="O101" s="83"/>
      <c r="P101" s="195">
        <f>O101*H101</f>
        <v>0</v>
      </c>
      <c r="Q101" s="195">
        <v>4.0000000000000003E-05</v>
      </c>
      <c r="R101" s="195">
        <f>Q101*H101</f>
        <v>0.00080000000000000004</v>
      </c>
      <c r="S101" s="195">
        <v>0.11500000000000001</v>
      </c>
      <c r="T101" s="196">
        <f>S101*H101</f>
        <v>2.3000000000000003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7" t="s">
        <v>127</v>
      </c>
      <c r="AT101" s="197" t="s">
        <v>123</v>
      </c>
      <c r="AU101" s="197" t="s">
        <v>78</v>
      </c>
      <c r="AY101" s="16" t="s">
        <v>128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16" t="s">
        <v>14</v>
      </c>
      <c r="BK101" s="198">
        <f>ROUND(I101*H101,2)</f>
        <v>0</v>
      </c>
      <c r="BL101" s="16" t="s">
        <v>127</v>
      </c>
      <c r="BM101" s="197" t="s">
        <v>3524</v>
      </c>
    </row>
    <row r="102" s="2" customFormat="1">
      <c r="A102" s="37"/>
      <c r="B102" s="38"/>
      <c r="C102" s="39"/>
      <c r="D102" s="263" t="s">
        <v>3508</v>
      </c>
      <c r="E102" s="39"/>
      <c r="F102" s="264" t="s">
        <v>3525</v>
      </c>
      <c r="G102" s="39"/>
      <c r="H102" s="39"/>
      <c r="I102" s="201"/>
      <c r="J102" s="39"/>
      <c r="K102" s="39"/>
      <c r="L102" s="43"/>
      <c r="M102" s="202"/>
      <c r="N102" s="203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3508</v>
      </c>
      <c r="AU102" s="16" t="s">
        <v>78</v>
      </c>
    </row>
    <row r="103" s="2" customFormat="1" ht="24.15" customHeight="1">
      <c r="A103" s="37"/>
      <c r="B103" s="38"/>
      <c r="C103" s="185" t="s">
        <v>145</v>
      </c>
      <c r="D103" s="185" t="s">
        <v>123</v>
      </c>
      <c r="E103" s="186" t="s">
        <v>3526</v>
      </c>
      <c r="F103" s="187" t="s">
        <v>3527</v>
      </c>
      <c r="G103" s="188" t="s">
        <v>183</v>
      </c>
      <c r="H103" s="189">
        <v>20</v>
      </c>
      <c r="I103" s="190"/>
      <c r="J103" s="191">
        <f>ROUND(I103*H103,2)</f>
        <v>0</v>
      </c>
      <c r="K103" s="192"/>
      <c r="L103" s="43"/>
      <c r="M103" s="193" t="s">
        <v>19</v>
      </c>
      <c r="N103" s="194" t="s">
        <v>41</v>
      </c>
      <c r="O103" s="83"/>
      <c r="P103" s="195">
        <f>O103*H103</f>
        <v>0</v>
      </c>
      <c r="Q103" s="195">
        <v>8.0000000000000007E-05</v>
      </c>
      <c r="R103" s="195">
        <f>Q103*H103</f>
        <v>0.0016000000000000001</v>
      </c>
      <c r="S103" s="195">
        <v>0.23000000000000001</v>
      </c>
      <c r="T103" s="196">
        <f>S103*H103</f>
        <v>4.6000000000000005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7" t="s">
        <v>127</v>
      </c>
      <c r="AT103" s="197" t="s">
        <v>123</v>
      </c>
      <c r="AU103" s="197" t="s">
        <v>78</v>
      </c>
      <c r="AY103" s="16" t="s">
        <v>128</v>
      </c>
      <c r="BE103" s="198">
        <f>IF(N103="základní",J103,0)</f>
        <v>0</v>
      </c>
      <c r="BF103" s="198">
        <f>IF(N103="snížená",J103,0)</f>
        <v>0</v>
      </c>
      <c r="BG103" s="198">
        <f>IF(N103="zákl. přenesená",J103,0)</f>
        <v>0</v>
      </c>
      <c r="BH103" s="198">
        <f>IF(N103="sníž. přenesená",J103,0)</f>
        <v>0</v>
      </c>
      <c r="BI103" s="198">
        <f>IF(N103="nulová",J103,0)</f>
        <v>0</v>
      </c>
      <c r="BJ103" s="16" t="s">
        <v>14</v>
      </c>
      <c r="BK103" s="198">
        <f>ROUND(I103*H103,2)</f>
        <v>0</v>
      </c>
      <c r="BL103" s="16" t="s">
        <v>127</v>
      </c>
      <c r="BM103" s="197" t="s">
        <v>3528</v>
      </c>
    </row>
    <row r="104" s="2" customFormat="1">
      <c r="A104" s="37"/>
      <c r="B104" s="38"/>
      <c r="C104" s="39"/>
      <c r="D104" s="263" t="s">
        <v>3508</v>
      </c>
      <c r="E104" s="39"/>
      <c r="F104" s="264" t="s">
        <v>3529</v>
      </c>
      <c r="G104" s="39"/>
      <c r="H104" s="39"/>
      <c r="I104" s="201"/>
      <c r="J104" s="39"/>
      <c r="K104" s="39"/>
      <c r="L104" s="43"/>
      <c r="M104" s="202"/>
      <c r="N104" s="203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3508</v>
      </c>
      <c r="AU104" s="16" t="s">
        <v>78</v>
      </c>
    </row>
    <row r="105" s="2" customFormat="1" ht="33" customHeight="1">
      <c r="A105" s="37"/>
      <c r="B105" s="38"/>
      <c r="C105" s="185" t="s">
        <v>149</v>
      </c>
      <c r="D105" s="185" t="s">
        <v>123</v>
      </c>
      <c r="E105" s="186" t="s">
        <v>3530</v>
      </c>
      <c r="F105" s="187" t="s">
        <v>3531</v>
      </c>
      <c r="G105" s="188" t="s">
        <v>170</v>
      </c>
      <c r="H105" s="189">
        <v>1</v>
      </c>
      <c r="I105" s="190"/>
      <c r="J105" s="191">
        <f>ROUND(I105*H105,2)</f>
        <v>0</v>
      </c>
      <c r="K105" s="192"/>
      <c r="L105" s="43"/>
      <c r="M105" s="193" t="s">
        <v>19</v>
      </c>
      <c r="N105" s="194" t="s">
        <v>41</v>
      </c>
      <c r="O105" s="83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7" t="s">
        <v>127</v>
      </c>
      <c r="AT105" s="197" t="s">
        <v>123</v>
      </c>
      <c r="AU105" s="197" t="s">
        <v>78</v>
      </c>
      <c r="AY105" s="16" t="s">
        <v>128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6" t="s">
        <v>14</v>
      </c>
      <c r="BK105" s="198">
        <f>ROUND(I105*H105,2)</f>
        <v>0</v>
      </c>
      <c r="BL105" s="16" t="s">
        <v>127</v>
      </c>
      <c r="BM105" s="197" t="s">
        <v>3532</v>
      </c>
    </row>
    <row r="106" s="2" customFormat="1">
      <c r="A106" s="37"/>
      <c r="B106" s="38"/>
      <c r="C106" s="39"/>
      <c r="D106" s="263" t="s">
        <v>3508</v>
      </c>
      <c r="E106" s="39"/>
      <c r="F106" s="264" t="s">
        <v>3533</v>
      </c>
      <c r="G106" s="39"/>
      <c r="H106" s="39"/>
      <c r="I106" s="201"/>
      <c r="J106" s="39"/>
      <c r="K106" s="39"/>
      <c r="L106" s="43"/>
      <c r="M106" s="202"/>
      <c r="N106" s="203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3508</v>
      </c>
      <c r="AU106" s="16" t="s">
        <v>78</v>
      </c>
    </row>
    <row r="107" s="2" customFormat="1" ht="37.8" customHeight="1">
      <c r="A107" s="37"/>
      <c r="B107" s="38"/>
      <c r="C107" s="185" t="s">
        <v>153</v>
      </c>
      <c r="D107" s="185" t="s">
        <v>123</v>
      </c>
      <c r="E107" s="186" t="s">
        <v>3534</v>
      </c>
      <c r="F107" s="187" t="s">
        <v>3535</v>
      </c>
      <c r="G107" s="188" t="s">
        <v>170</v>
      </c>
      <c r="H107" s="189">
        <v>1</v>
      </c>
      <c r="I107" s="190"/>
      <c r="J107" s="191">
        <f>ROUND(I107*H107,2)</f>
        <v>0</v>
      </c>
      <c r="K107" s="192"/>
      <c r="L107" s="43"/>
      <c r="M107" s="193" t="s">
        <v>19</v>
      </c>
      <c r="N107" s="194" t="s">
        <v>41</v>
      </c>
      <c r="O107" s="83"/>
      <c r="P107" s="195">
        <f>O107*H107</f>
        <v>0</v>
      </c>
      <c r="Q107" s="195">
        <v>0</v>
      </c>
      <c r="R107" s="195">
        <f>Q107*H107</f>
        <v>0</v>
      </c>
      <c r="S107" s="195">
        <v>0</v>
      </c>
      <c r="T107" s="196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7" t="s">
        <v>127</v>
      </c>
      <c r="AT107" s="197" t="s">
        <v>123</v>
      </c>
      <c r="AU107" s="197" t="s">
        <v>78</v>
      </c>
      <c r="AY107" s="16" t="s">
        <v>128</v>
      </c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16" t="s">
        <v>14</v>
      </c>
      <c r="BK107" s="198">
        <f>ROUND(I107*H107,2)</f>
        <v>0</v>
      </c>
      <c r="BL107" s="16" t="s">
        <v>127</v>
      </c>
      <c r="BM107" s="197" t="s">
        <v>3536</v>
      </c>
    </row>
    <row r="108" s="2" customFormat="1">
      <c r="A108" s="37"/>
      <c r="B108" s="38"/>
      <c r="C108" s="39"/>
      <c r="D108" s="263" t="s">
        <v>3508</v>
      </c>
      <c r="E108" s="39"/>
      <c r="F108" s="264" t="s">
        <v>3537</v>
      </c>
      <c r="G108" s="39"/>
      <c r="H108" s="39"/>
      <c r="I108" s="201"/>
      <c r="J108" s="39"/>
      <c r="K108" s="39"/>
      <c r="L108" s="43"/>
      <c r="M108" s="202"/>
      <c r="N108" s="203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3508</v>
      </c>
      <c r="AU108" s="16" t="s">
        <v>78</v>
      </c>
    </row>
    <row r="109" s="2" customFormat="1" ht="37.8" customHeight="1">
      <c r="A109" s="37"/>
      <c r="B109" s="38"/>
      <c r="C109" s="185" t="s">
        <v>159</v>
      </c>
      <c r="D109" s="185" t="s">
        <v>123</v>
      </c>
      <c r="E109" s="186" t="s">
        <v>3538</v>
      </c>
      <c r="F109" s="187" t="s">
        <v>3539</v>
      </c>
      <c r="G109" s="188" t="s">
        <v>170</v>
      </c>
      <c r="H109" s="189">
        <v>4</v>
      </c>
      <c r="I109" s="190"/>
      <c r="J109" s="191">
        <f>ROUND(I109*H109,2)</f>
        <v>0</v>
      </c>
      <c r="K109" s="192"/>
      <c r="L109" s="43"/>
      <c r="M109" s="193" t="s">
        <v>19</v>
      </c>
      <c r="N109" s="194" t="s">
        <v>41</v>
      </c>
      <c r="O109" s="83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7" t="s">
        <v>127</v>
      </c>
      <c r="AT109" s="197" t="s">
        <v>123</v>
      </c>
      <c r="AU109" s="197" t="s">
        <v>78</v>
      </c>
      <c r="AY109" s="16" t="s">
        <v>128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16" t="s">
        <v>14</v>
      </c>
      <c r="BK109" s="198">
        <f>ROUND(I109*H109,2)</f>
        <v>0</v>
      </c>
      <c r="BL109" s="16" t="s">
        <v>127</v>
      </c>
      <c r="BM109" s="197" t="s">
        <v>3540</v>
      </c>
    </row>
    <row r="110" s="2" customFormat="1" ht="37.8" customHeight="1">
      <c r="A110" s="37"/>
      <c r="B110" s="38"/>
      <c r="C110" s="185" t="s">
        <v>163</v>
      </c>
      <c r="D110" s="185" t="s">
        <v>123</v>
      </c>
      <c r="E110" s="186" t="s">
        <v>3541</v>
      </c>
      <c r="F110" s="187" t="s">
        <v>3542</v>
      </c>
      <c r="G110" s="188" t="s">
        <v>170</v>
      </c>
      <c r="H110" s="189">
        <v>1</v>
      </c>
      <c r="I110" s="190"/>
      <c r="J110" s="191">
        <f>ROUND(I110*H110,2)</f>
        <v>0</v>
      </c>
      <c r="K110" s="192"/>
      <c r="L110" s="43"/>
      <c r="M110" s="193" t="s">
        <v>19</v>
      </c>
      <c r="N110" s="194" t="s">
        <v>41</v>
      </c>
      <c r="O110" s="83"/>
      <c r="P110" s="195">
        <f>O110*H110</f>
        <v>0</v>
      </c>
      <c r="Q110" s="195">
        <v>0</v>
      </c>
      <c r="R110" s="195">
        <f>Q110*H110</f>
        <v>0</v>
      </c>
      <c r="S110" s="195">
        <v>0</v>
      </c>
      <c r="T110" s="19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7" t="s">
        <v>127</v>
      </c>
      <c r="AT110" s="197" t="s">
        <v>123</v>
      </c>
      <c r="AU110" s="197" t="s">
        <v>78</v>
      </c>
      <c r="AY110" s="16" t="s">
        <v>128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16" t="s">
        <v>14</v>
      </c>
      <c r="BK110" s="198">
        <f>ROUND(I110*H110,2)</f>
        <v>0</v>
      </c>
      <c r="BL110" s="16" t="s">
        <v>127</v>
      </c>
      <c r="BM110" s="197" t="s">
        <v>3543</v>
      </c>
    </row>
    <row r="111" s="2" customFormat="1" ht="33" customHeight="1">
      <c r="A111" s="37"/>
      <c r="B111" s="38"/>
      <c r="C111" s="185" t="s">
        <v>167</v>
      </c>
      <c r="D111" s="185" t="s">
        <v>123</v>
      </c>
      <c r="E111" s="186" t="s">
        <v>3544</v>
      </c>
      <c r="F111" s="187" t="s">
        <v>3545</v>
      </c>
      <c r="G111" s="188" t="s">
        <v>170</v>
      </c>
      <c r="H111" s="189">
        <v>4</v>
      </c>
      <c r="I111" s="190"/>
      <c r="J111" s="191">
        <f>ROUND(I111*H111,2)</f>
        <v>0</v>
      </c>
      <c r="K111" s="192"/>
      <c r="L111" s="43"/>
      <c r="M111" s="193" t="s">
        <v>19</v>
      </c>
      <c r="N111" s="194" t="s">
        <v>41</v>
      </c>
      <c r="O111" s="83"/>
      <c r="P111" s="195">
        <f>O111*H111</f>
        <v>0</v>
      </c>
      <c r="Q111" s="195">
        <v>0</v>
      </c>
      <c r="R111" s="195">
        <f>Q111*H111</f>
        <v>0</v>
      </c>
      <c r="S111" s="195">
        <v>0</v>
      </c>
      <c r="T111" s="196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7" t="s">
        <v>127</v>
      </c>
      <c r="AT111" s="197" t="s">
        <v>123</v>
      </c>
      <c r="AU111" s="197" t="s">
        <v>78</v>
      </c>
      <c r="AY111" s="16" t="s">
        <v>128</v>
      </c>
      <c r="BE111" s="198">
        <f>IF(N111="základní",J111,0)</f>
        <v>0</v>
      </c>
      <c r="BF111" s="198">
        <f>IF(N111="snížená",J111,0)</f>
        <v>0</v>
      </c>
      <c r="BG111" s="198">
        <f>IF(N111="zákl. přenesená",J111,0)</f>
        <v>0</v>
      </c>
      <c r="BH111" s="198">
        <f>IF(N111="sníž. přenesená",J111,0)</f>
        <v>0</v>
      </c>
      <c r="BI111" s="198">
        <f>IF(N111="nulová",J111,0)</f>
        <v>0</v>
      </c>
      <c r="BJ111" s="16" t="s">
        <v>14</v>
      </c>
      <c r="BK111" s="198">
        <f>ROUND(I111*H111,2)</f>
        <v>0</v>
      </c>
      <c r="BL111" s="16" t="s">
        <v>127</v>
      </c>
      <c r="BM111" s="197" t="s">
        <v>3546</v>
      </c>
    </row>
    <row r="112" s="2" customFormat="1">
      <c r="A112" s="37"/>
      <c r="B112" s="38"/>
      <c r="C112" s="39"/>
      <c r="D112" s="263" t="s">
        <v>3508</v>
      </c>
      <c r="E112" s="39"/>
      <c r="F112" s="264" t="s">
        <v>3547</v>
      </c>
      <c r="G112" s="39"/>
      <c r="H112" s="39"/>
      <c r="I112" s="201"/>
      <c r="J112" s="39"/>
      <c r="K112" s="39"/>
      <c r="L112" s="43"/>
      <c r="M112" s="202"/>
      <c r="N112" s="203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3508</v>
      </c>
      <c r="AU112" s="16" t="s">
        <v>78</v>
      </c>
    </row>
    <row r="113" s="2" customFormat="1" ht="44.25" customHeight="1">
      <c r="A113" s="37"/>
      <c r="B113" s="38"/>
      <c r="C113" s="185" t="s">
        <v>172</v>
      </c>
      <c r="D113" s="185" t="s">
        <v>123</v>
      </c>
      <c r="E113" s="186" t="s">
        <v>3548</v>
      </c>
      <c r="F113" s="187" t="s">
        <v>3549</v>
      </c>
      <c r="G113" s="188" t="s">
        <v>170</v>
      </c>
      <c r="H113" s="189">
        <v>4</v>
      </c>
      <c r="I113" s="190"/>
      <c r="J113" s="191">
        <f>ROUND(I113*H113,2)</f>
        <v>0</v>
      </c>
      <c r="K113" s="192"/>
      <c r="L113" s="43"/>
      <c r="M113" s="193" t="s">
        <v>19</v>
      </c>
      <c r="N113" s="194" t="s">
        <v>41</v>
      </c>
      <c r="O113" s="83"/>
      <c r="P113" s="195">
        <f>O113*H113</f>
        <v>0</v>
      </c>
      <c r="Q113" s="195">
        <v>0</v>
      </c>
      <c r="R113" s="195">
        <f>Q113*H113</f>
        <v>0</v>
      </c>
      <c r="S113" s="195">
        <v>0</v>
      </c>
      <c r="T113" s="196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7" t="s">
        <v>127</v>
      </c>
      <c r="AT113" s="197" t="s">
        <v>123</v>
      </c>
      <c r="AU113" s="197" t="s">
        <v>78</v>
      </c>
      <c r="AY113" s="16" t="s">
        <v>128</v>
      </c>
      <c r="BE113" s="198">
        <f>IF(N113="základní",J113,0)</f>
        <v>0</v>
      </c>
      <c r="BF113" s="198">
        <f>IF(N113="snížená",J113,0)</f>
        <v>0</v>
      </c>
      <c r="BG113" s="198">
        <f>IF(N113="zákl. přenesená",J113,0)</f>
        <v>0</v>
      </c>
      <c r="BH113" s="198">
        <f>IF(N113="sníž. přenesená",J113,0)</f>
        <v>0</v>
      </c>
      <c r="BI113" s="198">
        <f>IF(N113="nulová",J113,0)</f>
        <v>0</v>
      </c>
      <c r="BJ113" s="16" t="s">
        <v>14</v>
      </c>
      <c r="BK113" s="198">
        <f>ROUND(I113*H113,2)</f>
        <v>0</v>
      </c>
      <c r="BL113" s="16" t="s">
        <v>127</v>
      </c>
      <c r="BM113" s="197" t="s">
        <v>3550</v>
      </c>
    </row>
    <row r="114" s="2" customFormat="1" ht="49.05" customHeight="1">
      <c r="A114" s="37"/>
      <c r="B114" s="38"/>
      <c r="C114" s="185" t="s">
        <v>176</v>
      </c>
      <c r="D114" s="185" t="s">
        <v>123</v>
      </c>
      <c r="E114" s="186" t="s">
        <v>3551</v>
      </c>
      <c r="F114" s="187" t="s">
        <v>3552</v>
      </c>
      <c r="G114" s="188" t="s">
        <v>170</v>
      </c>
      <c r="H114" s="189">
        <v>4</v>
      </c>
      <c r="I114" s="190"/>
      <c r="J114" s="191">
        <f>ROUND(I114*H114,2)</f>
        <v>0</v>
      </c>
      <c r="K114" s="192"/>
      <c r="L114" s="43"/>
      <c r="M114" s="193" t="s">
        <v>19</v>
      </c>
      <c r="N114" s="194" t="s">
        <v>41</v>
      </c>
      <c r="O114" s="83"/>
      <c r="P114" s="195">
        <f>O114*H114</f>
        <v>0</v>
      </c>
      <c r="Q114" s="195">
        <v>0</v>
      </c>
      <c r="R114" s="195">
        <f>Q114*H114</f>
        <v>0</v>
      </c>
      <c r="S114" s="195">
        <v>0</v>
      </c>
      <c r="T114" s="196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97" t="s">
        <v>127</v>
      </c>
      <c r="AT114" s="197" t="s">
        <v>123</v>
      </c>
      <c r="AU114" s="197" t="s">
        <v>78</v>
      </c>
      <c r="AY114" s="16" t="s">
        <v>128</v>
      </c>
      <c r="BE114" s="198">
        <f>IF(N114="základní",J114,0)</f>
        <v>0</v>
      </c>
      <c r="BF114" s="198">
        <f>IF(N114="snížená",J114,0)</f>
        <v>0</v>
      </c>
      <c r="BG114" s="198">
        <f>IF(N114="zákl. přenesená",J114,0)</f>
        <v>0</v>
      </c>
      <c r="BH114" s="198">
        <f>IF(N114="sníž. přenesená",J114,0)</f>
        <v>0</v>
      </c>
      <c r="BI114" s="198">
        <f>IF(N114="nulová",J114,0)</f>
        <v>0</v>
      </c>
      <c r="BJ114" s="16" t="s">
        <v>14</v>
      </c>
      <c r="BK114" s="198">
        <f>ROUND(I114*H114,2)</f>
        <v>0</v>
      </c>
      <c r="BL114" s="16" t="s">
        <v>127</v>
      </c>
      <c r="BM114" s="197" t="s">
        <v>3553</v>
      </c>
    </row>
    <row r="115" s="2" customFormat="1" ht="44.25" customHeight="1">
      <c r="A115" s="37"/>
      <c r="B115" s="38"/>
      <c r="C115" s="185" t="s">
        <v>180</v>
      </c>
      <c r="D115" s="185" t="s">
        <v>123</v>
      </c>
      <c r="E115" s="186" t="s">
        <v>3554</v>
      </c>
      <c r="F115" s="187" t="s">
        <v>3555</v>
      </c>
      <c r="G115" s="188" t="s">
        <v>170</v>
      </c>
      <c r="H115" s="189">
        <v>4</v>
      </c>
      <c r="I115" s="190"/>
      <c r="J115" s="191">
        <f>ROUND(I115*H115,2)</f>
        <v>0</v>
      </c>
      <c r="K115" s="192"/>
      <c r="L115" s="43"/>
      <c r="M115" s="193" t="s">
        <v>19</v>
      </c>
      <c r="N115" s="194" t="s">
        <v>41</v>
      </c>
      <c r="O115" s="83"/>
      <c r="P115" s="195">
        <f>O115*H115</f>
        <v>0</v>
      </c>
      <c r="Q115" s="195">
        <v>0</v>
      </c>
      <c r="R115" s="195">
        <f>Q115*H115</f>
        <v>0</v>
      </c>
      <c r="S115" s="195">
        <v>0</v>
      </c>
      <c r="T115" s="196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7" t="s">
        <v>127</v>
      </c>
      <c r="AT115" s="197" t="s">
        <v>123</v>
      </c>
      <c r="AU115" s="197" t="s">
        <v>78</v>
      </c>
      <c r="AY115" s="16" t="s">
        <v>128</v>
      </c>
      <c r="BE115" s="198">
        <f>IF(N115="základní",J115,0)</f>
        <v>0</v>
      </c>
      <c r="BF115" s="198">
        <f>IF(N115="snížená",J115,0)</f>
        <v>0</v>
      </c>
      <c r="BG115" s="198">
        <f>IF(N115="zákl. přenesená",J115,0)</f>
        <v>0</v>
      </c>
      <c r="BH115" s="198">
        <f>IF(N115="sníž. přenesená",J115,0)</f>
        <v>0</v>
      </c>
      <c r="BI115" s="198">
        <f>IF(N115="nulová",J115,0)</f>
        <v>0</v>
      </c>
      <c r="BJ115" s="16" t="s">
        <v>14</v>
      </c>
      <c r="BK115" s="198">
        <f>ROUND(I115*H115,2)</f>
        <v>0</v>
      </c>
      <c r="BL115" s="16" t="s">
        <v>127</v>
      </c>
      <c r="BM115" s="197" t="s">
        <v>3556</v>
      </c>
    </row>
    <row r="116" s="2" customFormat="1" ht="49.05" customHeight="1">
      <c r="A116" s="37"/>
      <c r="B116" s="38"/>
      <c r="C116" s="185" t="s">
        <v>8</v>
      </c>
      <c r="D116" s="185" t="s">
        <v>123</v>
      </c>
      <c r="E116" s="186" t="s">
        <v>3557</v>
      </c>
      <c r="F116" s="187" t="s">
        <v>3558</v>
      </c>
      <c r="G116" s="188" t="s">
        <v>170</v>
      </c>
      <c r="H116" s="189">
        <v>4</v>
      </c>
      <c r="I116" s="190"/>
      <c r="J116" s="191">
        <f>ROUND(I116*H116,2)</f>
        <v>0</v>
      </c>
      <c r="K116" s="192"/>
      <c r="L116" s="43"/>
      <c r="M116" s="193" t="s">
        <v>19</v>
      </c>
      <c r="N116" s="194" t="s">
        <v>41</v>
      </c>
      <c r="O116" s="83"/>
      <c r="P116" s="195">
        <f>O116*H116</f>
        <v>0</v>
      </c>
      <c r="Q116" s="195">
        <v>0</v>
      </c>
      <c r="R116" s="195">
        <f>Q116*H116</f>
        <v>0</v>
      </c>
      <c r="S116" s="195">
        <v>0</v>
      </c>
      <c r="T116" s="196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97" t="s">
        <v>127</v>
      </c>
      <c r="AT116" s="197" t="s">
        <v>123</v>
      </c>
      <c r="AU116" s="197" t="s">
        <v>78</v>
      </c>
      <c r="AY116" s="16" t="s">
        <v>128</v>
      </c>
      <c r="BE116" s="198">
        <f>IF(N116="základní",J116,0)</f>
        <v>0</v>
      </c>
      <c r="BF116" s="198">
        <f>IF(N116="snížená",J116,0)</f>
        <v>0</v>
      </c>
      <c r="BG116" s="198">
        <f>IF(N116="zákl. přenesená",J116,0)</f>
        <v>0</v>
      </c>
      <c r="BH116" s="198">
        <f>IF(N116="sníž. přenesená",J116,0)</f>
        <v>0</v>
      </c>
      <c r="BI116" s="198">
        <f>IF(N116="nulová",J116,0)</f>
        <v>0</v>
      </c>
      <c r="BJ116" s="16" t="s">
        <v>14</v>
      </c>
      <c r="BK116" s="198">
        <f>ROUND(I116*H116,2)</f>
        <v>0</v>
      </c>
      <c r="BL116" s="16" t="s">
        <v>127</v>
      </c>
      <c r="BM116" s="197" t="s">
        <v>3559</v>
      </c>
    </row>
    <row r="117" s="2" customFormat="1" ht="24.15" customHeight="1">
      <c r="A117" s="37"/>
      <c r="B117" s="38"/>
      <c r="C117" s="185" t="s">
        <v>188</v>
      </c>
      <c r="D117" s="185" t="s">
        <v>123</v>
      </c>
      <c r="E117" s="186" t="s">
        <v>3560</v>
      </c>
      <c r="F117" s="187" t="s">
        <v>3561</v>
      </c>
      <c r="G117" s="188" t="s">
        <v>170</v>
      </c>
      <c r="H117" s="189">
        <v>6</v>
      </c>
      <c r="I117" s="190"/>
      <c r="J117" s="191">
        <f>ROUND(I117*H117,2)</f>
        <v>0</v>
      </c>
      <c r="K117" s="192"/>
      <c r="L117" s="43"/>
      <c r="M117" s="193" t="s">
        <v>19</v>
      </c>
      <c r="N117" s="194" t="s">
        <v>41</v>
      </c>
      <c r="O117" s="83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97" t="s">
        <v>127</v>
      </c>
      <c r="AT117" s="197" t="s">
        <v>123</v>
      </c>
      <c r="AU117" s="197" t="s">
        <v>78</v>
      </c>
      <c r="AY117" s="16" t="s">
        <v>128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6" t="s">
        <v>14</v>
      </c>
      <c r="BK117" s="198">
        <f>ROUND(I117*H117,2)</f>
        <v>0</v>
      </c>
      <c r="BL117" s="16" t="s">
        <v>127</v>
      </c>
      <c r="BM117" s="197" t="s">
        <v>3562</v>
      </c>
    </row>
    <row r="118" s="2" customFormat="1">
      <c r="A118" s="37"/>
      <c r="B118" s="38"/>
      <c r="C118" s="39"/>
      <c r="D118" s="263" t="s">
        <v>3508</v>
      </c>
      <c r="E118" s="39"/>
      <c r="F118" s="264" t="s">
        <v>3563</v>
      </c>
      <c r="G118" s="39"/>
      <c r="H118" s="39"/>
      <c r="I118" s="201"/>
      <c r="J118" s="39"/>
      <c r="K118" s="39"/>
      <c r="L118" s="43"/>
      <c r="M118" s="202"/>
      <c r="N118" s="203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3508</v>
      </c>
      <c r="AU118" s="16" t="s">
        <v>78</v>
      </c>
    </row>
    <row r="119" s="2" customFormat="1" ht="24.15" customHeight="1">
      <c r="A119" s="37"/>
      <c r="B119" s="38"/>
      <c r="C119" s="185" t="s">
        <v>193</v>
      </c>
      <c r="D119" s="185" t="s">
        <v>123</v>
      </c>
      <c r="E119" s="186" t="s">
        <v>3564</v>
      </c>
      <c r="F119" s="187" t="s">
        <v>3565</v>
      </c>
      <c r="G119" s="188" t="s">
        <v>170</v>
      </c>
      <c r="H119" s="189">
        <v>6</v>
      </c>
      <c r="I119" s="190"/>
      <c r="J119" s="191">
        <f>ROUND(I119*H119,2)</f>
        <v>0</v>
      </c>
      <c r="K119" s="192"/>
      <c r="L119" s="43"/>
      <c r="M119" s="193" t="s">
        <v>19</v>
      </c>
      <c r="N119" s="194" t="s">
        <v>41</v>
      </c>
      <c r="O119" s="83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97" t="s">
        <v>127</v>
      </c>
      <c r="AT119" s="197" t="s">
        <v>123</v>
      </c>
      <c r="AU119" s="197" t="s">
        <v>78</v>
      </c>
      <c r="AY119" s="16" t="s">
        <v>128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6" t="s">
        <v>14</v>
      </c>
      <c r="BK119" s="198">
        <f>ROUND(I119*H119,2)</f>
        <v>0</v>
      </c>
      <c r="BL119" s="16" t="s">
        <v>127</v>
      </c>
      <c r="BM119" s="197" t="s">
        <v>3566</v>
      </c>
    </row>
    <row r="120" s="2" customFormat="1">
      <c r="A120" s="37"/>
      <c r="B120" s="38"/>
      <c r="C120" s="39"/>
      <c r="D120" s="263" t="s">
        <v>3508</v>
      </c>
      <c r="E120" s="39"/>
      <c r="F120" s="264" t="s">
        <v>3567</v>
      </c>
      <c r="G120" s="39"/>
      <c r="H120" s="39"/>
      <c r="I120" s="201"/>
      <c r="J120" s="39"/>
      <c r="K120" s="39"/>
      <c r="L120" s="43"/>
      <c r="M120" s="202"/>
      <c r="N120" s="203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3508</v>
      </c>
      <c r="AU120" s="16" t="s">
        <v>78</v>
      </c>
    </row>
    <row r="121" s="13" customFormat="1" ht="22.8" customHeight="1">
      <c r="A121" s="13"/>
      <c r="B121" s="247"/>
      <c r="C121" s="248"/>
      <c r="D121" s="249" t="s">
        <v>69</v>
      </c>
      <c r="E121" s="261" t="s">
        <v>141</v>
      </c>
      <c r="F121" s="261" t="s">
        <v>3568</v>
      </c>
      <c r="G121" s="248"/>
      <c r="H121" s="248"/>
      <c r="I121" s="251"/>
      <c r="J121" s="262">
        <f>BK121</f>
        <v>0</v>
      </c>
      <c r="K121" s="248"/>
      <c r="L121" s="253"/>
      <c r="M121" s="254"/>
      <c r="N121" s="255"/>
      <c r="O121" s="255"/>
      <c r="P121" s="256">
        <f>SUM(P122:P124)</f>
        <v>0</v>
      </c>
      <c r="Q121" s="255"/>
      <c r="R121" s="256">
        <f>SUM(R122:R124)</f>
        <v>190</v>
      </c>
      <c r="S121" s="255"/>
      <c r="T121" s="257">
        <f>SUM(T122:T124)</f>
        <v>0</v>
      </c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R121" s="258" t="s">
        <v>14</v>
      </c>
      <c r="AT121" s="259" t="s">
        <v>69</v>
      </c>
      <c r="AU121" s="259" t="s">
        <v>14</v>
      </c>
      <c r="AY121" s="258" t="s">
        <v>128</v>
      </c>
      <c r="BK121" s="260">
        <f>SUM(BK122:BK124)</f>
        <v>0</v>
      </c>
    </row>
    <row r="122" s="2" customFormat="1" ht="24.15" customHeight="1">
      <c r="A122" s="37"/>
      <c r="B122" s="38"/>
      <c r="C122" s="209" t="s">
        <v>197</v>
      </c>
      <c r="D122" s="209" t="s">
        <v>2932</v>
      </c>
      <c r="E122" s="210" t="s">
        <v>3569</v>
      </c>
      <c r="F122" s="211" t="s">
        <v>3570</v>
      </c>
      <c r="G122" s="212" t="s">
        <v>1806</v>
      </c>
      <c r="H122" s="213">
        <v>45</v>
      </c>
      <c r="I122" s="214"/>
      <c r="J122" s="215">
        <f>ROUND(I122*H122,2)</f>
        <v>0</v>
      </c>
      <c r="K122" s="216"/>
      <c r="L122" s="217"/>
      <c r="M122" s="218" t="s">
        <v>19</v>
      </c>
      <c r="N122" s="219" t="s">
        <v>41</v>
      </c>
      <c r="O122" s="83"/>
      <c r="P122" s="195">
        <f>O122*H122</f>
        <v>0</v>
      </c>
      <c r="Q122" s="195">
        <v>1</v>
      </c>
      <c r="R122" s="195">
        <f>Q122*H122</f>
        <v>45</v>
      </c>
      <c r="S122" s="195">
        <v>0</v>
      </c>
      <c r="T122" s="196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97" t="s">
        <v>153</v>
      </c>
      <c r="AT122" s="197" t="s">
        <v>2932</v>
      </c>
      <c r="AU122" s="197" t="s">
        <v>78</v>
      </c>
      <c r="AY122" s="16" t="s">
        <v>128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16" t="s">
        <v>14</v>
      </c>
      <c r="BK122" s="198">
        <f>ROUND(I122*H122,2)</f>
        <v>0</v>
      </c>
      <c r="BL122" s="16" t="s">
        <v>127</v>
      </c>
      <c r="BM122" s="197" t="s">
        <v>3571</v>
      </c>
    </row>
    <row r="123" s="2" customFormat="1" ht="24.15" customHeight="1">
      <c r="A123" s="37"/>
      <c r="B123" s="38"/>
      <c r="C123" s="209" t="s">
        <v>201</v>
      </c>
      <c r="D123" s="209" t="s">
        <v>2932</v>
      </c>
      <c r="E123" s="210" t="s">
        <v>3572</v>
      </c>
      <c r="F123" s="211" t="s">
        <v>3573</v>
      </c>
      <c r="G123" s="212" t="s">
        <v>1806</v>
      </c>
      <c r="H123" s="213">
        <v>100</v>
      </c>
      <c r="I123" s="214"/>
      <c r="J123" s="215">
        <f>ROUND(I123*H123,2)</f>
        <v>0</v>
      </c>
      <c r="K123" s="216"/>
      <c r="L123" s="217"/>
      <c r="M123" s="218" t="s">
        <v>19</v>
      </c>
      <c r="N123" s="219" t="s">
        <v>41</v>
      </c>
      <c r="O123" s="83"/>
      <c r="P123" s="195">
        <f>O123*H123</f>
        <v>0</v>
      </c>
      <c r="Q123" s="195">
        <v>1</v>
      </c>
      <c r="R123" s="195">
        <f>Q123*H123</f>
        <v>100</v>
      </c>
      <c r="S123" s="195">
        <v>0</v>
      </c>
      <c r="T123" s="19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97" t="s">
        <v>153</v>
      </c>
      <c r="AT123" s="197" t="s">
        <v>2932</v>
      </c>
      <c r="AU123" s="197" t="s">
        <v>78</v>
      </c>
      <c r="AY123" s="16" t="s">
        <v>128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6" t="s">
        <v>14</v>
      </c>
      <c r="BK123" s="198">
        <f>ROUND(I123*H123,2)</f>
        <v>0</v>
      </c>
      <c r="BL123" s="16" t="s">
        <v>127</v>
      </c>
      <c r="BM123" s="197" t="s">
        <v>3574</v>
      </c>
    </row>
    <row r="124" s="2" customFormat="1" ht="24.15" customHeight="1">
      <c r="A124" s="37"/>
      <c r="B124" s="38"/>
      <c r="C124" s="209" t="s">
        <v>205</v>
      </c>
      <c r="D124" s="209" t="s">
        <v>2932</v>
      </c>
      <c r="E124" s="210" t="s">
        <v>3575</v>
      </c>
      <c r="F124" s="211" t="s">
        <v>3576</v>
      </c>
      <c r="G124" s="212" t="s">
        <v>1806</v>
      </c>
      <c r="H124" s="213">
        <v>45</v>
      </c>
      <c r="I124" s="214"/>
      <c r="J124" s="215">
        <f>ROUND(I124*H124,2)</f>
        <v>0</v>
      </c>
      <c r="K124" s="216"/>
      <c r="L124" s="217"/>
      <c r="M124" s="218" t="s">
        <v>19</v>
      </c>
      <c r="N124" s="219" t="s">
        <v>41</v>
      </c>
      <c r="O124" s="83"/>
      <c r="P124" s="195">
        <f>O124*H124</f>
        <v>0</v>
      </c>
      <c r="Q124" s="195">
        <v>1</v>
      </c>
      <c r="R124" s="195">
        <f>Q124*H124</f>
        <v>45</v>
      </c>
      <c r="S124" s="195">
        <v>0</v>
      </c>
      <c r="T124" s="196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97" t="s">
        <v>153</v>
      </c>
      <c r="AT124" s="197" t="s">
        <v>2932</v>
      </c>
      <c r="AU124" s="197" t="s">
        <v>78</v>
      </c>
      <c r="AY124" s="16" t="s">
        <v>128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6" t="s">
        <v>14</v>
      </c>
      <c r="BK124" s="198">
        <f>ROUND(I124*H124,2)</f>
        <v>0</v>
      </c>
      <c r="BL124" s="16" t="s">
        <v>127</v>
      </c>
      <c r="BM124" s="197" t="s">
        <v>3577</v>
      </c>
    </row>
    <row r="125" s="13" customFormat="1" ht="22.8" customHeight="1">
      <c r="A125" s="13"/>
      <c r="B125" s="247"/>
      <c r="C125" s="248"/>
      <c r="D125" s="249" t="s">
        <v>69</v>
      </c>
      <c r="E125" s="261" t="s">
        <v>159</v>
      </c>
      <c r="F125" s="261" t="s">
        <v>3578</v>
      </c>
      <c r="G125" s="248"/>
      <c r="H125" s="248"/>
      <c r="I125" s="251"/>
      <c r="J125" s="262">
        <f>BK125</f>
        <v>0</v>
      </c>
      <c r="K125" s="248"/>
      <c r="L125" s="253"/>
      <c r="M125" s="254"/>
      <c r="N125" s="255"/>
      <c r="O125" s="255"/>
      <c r="P125" s="256">
        <f>P126+SUM(P127:P132)</f>
        <v>0</v>
      </c>
      <c r="Q125" s="255"/>
      <c r="R125" s="256">
        <f>R126+SUM(R127:R132)</f>
        <v>0.00024000000000000003</v>
      </c>
      <c r="S125" s="255"/>
      <c r="T125" s="257">
        <f>T126+SUM(T127:T132)</f>
        <v>0</v>
      </c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R125" s="258" t="s">
        <v>14</v>
      </c>
      <c r="AT125" s="259" t="s">
        <v>69</v>
      </c>
      <c r="AU125" s="259" t="s">
        <v>14</v>
      </c>
      <c r="AY125" s="258" t="s">
        <v>128</v>
      </c>
      <c r="BK125" s="260">
        <f>BK126+SUM(BK127:BK132)</f>
        <v>0</v>
      </c>
    </row>
    <row r="126" s="2" customFormat="1" ht="16.5" customHeight="1">
      <c r="A126" s="37"/>
      <c r="B126" s="38"/>
      <c r="C126" s="185" t="s">
        <v>7</v>
      </c>
      <c r="D126" s="185" t="s">
        <v>123</v>
      </c>
      <c r="E126" s="186" t="s">
        <v>3579</v>
      </c>
      <c r="F126" s="187" t="s">
        <v>3580</v>
      </c>
      <c r="G126" s="188" t="s">
        <v>426</v>
      </c>
      <c r="H126" s="189">
        <v>24</v>
      </c>
      <c r="I126" s="190"/>
      <c r="J126" s="191">
        <f>ROUND(I126*H126,2)</f>
        <v>0</v>
      </c>
      <c r="K126" s="192"/>
      <c r="L126" s="43"/>
      <c r="M126" s="193" t="s">
        <v>19</v>
      </c>
      <c r="N126" s="194" t="s">
        <v>41</v>
      </c>
      <c r="O126" s="83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7" t="s">
        <v>127</v>
      </c>
      <c r="AT126" s="197" t="s">
        <v>123</v>
      </c>
      <c r="AU126" s="197" t="s">
        <v>78</v>
      </c>
      <c r="AY126" s="16" t="s">
        <v>128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6" t="s">
        <v>14</v>
      </c>
      <c r="BK126" s="198">
        <f>ROUND(I126*H126,2)</f>
        <v>0</v>
      </c>
      <c r="BL126" s="16" t="s">
        <v>127</v>
      </c>
      <c r="BM126" s="197" t="s">
        <v>3581</v>
      </c>
    </row>
    <row r="127" s="2" customFormat="1">
      <c r="A127" s="37"/>
      <c r="B127" s="38"/>
      <c r="C127" s="39"/>
      <c r="D127" s="263" t="s">
        <v>3508</v>
      </c>
      <c r="E127" s="39"/>
      <c r="F127" s="264" t="s">
        <v>3582</v>
      </c>
      <c r="G127" s="39"/>
      <c r="H127" s="39"/>
      <c r="I127" s="201"/>
      <c r="J127" s="39"/>
      <c r="K127" s="39"/>
      <c r="L127" s="43"/>
      <c r="M127" s="202"/>
      <c r="N127" s="203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3508</v>
      </c>
      <c r="AU127" s="16" t="s">
        <v>78</v>
      </c>
    </row>
    <row r="128" s="2" customFormat="1" ht="16.5" customHeight="1">
      <c r="A128" s="37"/>
      <c r="B128" s="38"/>
      <c r="C128" s="185" t="s">
        <v>212</v>
      </c>
      <c r="D128" s="185" t="s">
        <v>123</v>
      </c>
      <c r="E128" s="186" t="s">
        <v>3583</v>
      </c>
      <c r="F128" s="187" t="s">
        <v>3584</v>
      </c>
      <c r="G128" s="188" t="s">
        <v>426</v>
      </c>
      <c r="H128" s="189">
        <v>24</v>
      </c>
      <c r="I128" s="190"/>
      <c r="J128" s="191">
        <f>ROUND(I128*H128,2)</f>
        <v>0</v>
      </c>
      <c r="K128" s="192"/>
      <c r="L128" s="43"/>
      <c r="M128" s="193" t="s">
        <v>19</v>
      </c>
      <c r="N128" s="194" t="s">
        <v>41</v>
      </c>
      <c r="O128" s="83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7" t="s">
        <v>127</v>
      </c>
      <c r="AT128" s="197" t="s">
        <v>123</v>
      </c>
      <c r="AU128" s="197" t="s">
        <v>78</v>
      </c>
      <c r="AY128" s="16" t="s">
        <v>128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6" t="s">
        <v>14</v>
      </c>
      <c r="BK128" s="198">
        <f>ROUND(I128*H128,2)</f>
        <v>0</v>
      </c>
      <c r="BL128" s="16" t="s">
        <v>127</v>
      </c>
      <c r="BM128" s="197" t="s">
        <v>3585</v>
      </c>
    </row>
    <row r="129" s="2" customFormat="1">
      <c r="A129" s="37"/>
      <c r="B129" s="38"/>
      <c r="C129" s="39"/>
      <c r="D129" s="263" t="s">
        <v>3508</v>
      </c>
      <c r="E129" s="39"/>
      <c r="F129" s="264" t="s">
        <v>3586</v>
      </c>
      <c r="G129" s="39"/>
      <c r="H129" s="39"/>
      <c r="I129" s="201"/>
      <c r="J129" s="39"/>
      <c r="K129" s="39"/>
      <c r="L129" s="43"/>
      <c r="M129" s="202"/>
      <c r="N129" s="203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3508</v>
      </c>
      <c r="AU129" s="16" t="s">
        <v>78</v>
      </c>
    </row>
    <row r="130" s="2" customFormat="1" ht="16.5" customHeight="1">
      <c r="A130" s="37"/>
      <c r="B130" s="38"/>
      <c r="C130" s="185" t="s">
        <v>216</v>
      </c>
      <c r="D130" s="185" t="s">
        <v>123</v>
      </c>
      <c r="E130" s="186" t="s">
        <v>3587</v>
      </c>
      <c r="F130" s="187" t="s">
        <v>3588</v>
      </c>
      <c r="G130" s="188" t="s">
        <v>426</v>
      </c>
      <c r="H130" s="189">
        <v>24</v>
      </c>
      <c r="I130" s="190"/>
      <c r="J130" s="191">
        <f>ROUND(I130*H130,2)</f>
        <v>0</v>
      </c>
      <c r="K130" s="192"/>
      <c r="L130" s="43"/>
      <c r="M130" s="193" t="s">
        <v>19</v>
      </c>
      <c r="N130" s="194" t="s">
        <v>41</v>
      </c>
      <c r="O130" s="83"/>
      <c r="P130" s="195">
        <f>O130*H130</f>
        <v>0</v>
      </c>
      <c r="Q130" s="195">
        <v>1.0000000000000001E-05</v>
      </c>
      <c r="R130" s="195">
        <f>Q130*H130</f>
        <v>0.00024000000000000003</v>
      </c>
      <c r="S130" s="195">
        <v>0</v>
      </c>
      <c r="T130" s="19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7" t="s">
        <v>127</v>
      </c>
      <c r="AT130" s="197" t="s">
        <v>123</v>
      </c>
      <c r="AU130" s="197" t="s">
        <v>78</v>
      </c>
      <c r="AY130" s="16" t="s">
        <v>128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6" t="s">
        <v>14</v>
      </c>
      <c r="BK130" s="198">
        <f>ROUND(I130*H130,2)</f>
        <v>0</v>
      </c>
      <c r="BL130" s="16" t="s">
        <v>127</v>
      </c>
      <c r="BM130" s="197" t="s">
        <v>3589</v>
      </c>
    </row>
    <row r="131" s="2" customFormat="1">
      <c r="A131" s="37"/>
      <c r="B131" s="38"/>
      <c r="C131" s="39"/>
      <c r="D131" s="263" t="s">
        <v>3508</v>
      </c>
      <c r="E131" s="39"/>
      <c r="F131" s="264" t="s">
        <v>3590</v>
      </c>
      <c r="G131" s="39"/>
      <c r="H131" s="39"/>
      <c r="I131" s="201"/>
      <c r="J131" s="39"/>
      <c r="K131" s="39"/>
      <c r="L131" s="43"/>
      <c r="M131" s="202"/>
      <c r="N131" s="203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3508</v>
      </c>
      <c r="AU131" s="16" t="s">
        <v>78</v>
      </c>
    </row>
    <row r="132" s="13" customFormat="1" ht="20.88" customHeight="1">
      <c r="A132" s="13"/>
      <c r="B132" s="247"/>
      <c r="C132" s="248"/>
      <c r="D132" s="249" t="s">
        <v>69</v>
      </c>
      <c r="E132" s="261" t="s">
        <v>532</v>
      </c>
      <c r="F132" s="261" t="s">
        <v>3591</v>
      </c>
      <c r="G132" s="248"/>
      <c r="H132" s="248"/>
      <c r="I132" s="251"/>
      <c r="J132" s="262">
        <f>BK132</f>
        <v>0</v>
      </c>
      <c r="K132" s="248"/>
      <c r="L132" s="253"/>
      <c r="M132" s="254"/>
      <c r="N132" s="255"/>
      <c r="O132" s="255"/>
      <c r="P132" s="256">
        <f>SUM(P133:P146)</f>
        <v>0</v>
      </c>
      <c r="Q132" s="255"/>
      <c r="R132" s="256">
        <f>SUM(R133:R146)</f>
        <v>0</v>
      </c>
      <c r="S132" s="255"/>
      <c r="T132" s="257">
        <f>SUM(T133:T146)</f>
        <v>0</v>
      </c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R132" s="258" t="s">
        <v>14</v>
      </c>
      <c r="AT132" s="259" t="s">
        <v>69</v>
      </c>
      <c r="AU132" s="259" t="s">
        <v>78</v>
      </c>
      <c r="AY132" s="258" t="s">
        <v>128</v>
      </c>
      <c r="BK132" s="260">
        <f>SUM(BK133:BK146)</f>
        <v>0</v>
      </c>
    </row>
    <row r="133" s="2" customFormat="1" ht="24.15" customHeight="1">
      <c r="A133" s="37"/>
      <c r="B133" s="38"/>
      <c r="C133" s="185" t="s">
        <v>221</v>
      </c>
      <c r="D133" s="185" t="s">
        <v>123</v>
      </c>
      <c r="E133" s="186" t="s">
        <v>3592</v>
      </c>
      <c r="F133" s="187" t="s">
        <v>3593</v>
      </c>
      <c r="G133" s="188" t="s">
        <v>1806</v>
      </c>
      <c r="H133" s="189">
        <v>40</v>
      </c>
      <c r="I133" s="190"/>
      <c r="J133" s="191">
        <f>ROUND(I133*H133,2)</f>
        <v>0</v>
      </c>
      <c r="K133" s="192"/>
      <c r="L133" s="43"/>
      <c r="M133" s="193" t="s">
        <v>19</v>
      </c>
      <c r="N133" s="194" t="s">
        <v>41</v>
      </c>
      <c r="O133" s="83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7" t="s">
        <v>127</v>
      </c>
      <c r="AT133" s="197" t="s">
        <v>123</v>
      </c>
      <c r="AU133" s="197" t="s">
        <v>134</v>
      </c>
      <c r="AY133" s="16" t="s">
        <v>128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6" t="s">
        <v>14</v>
      </c>
      <c r="BK133" s="198">
        <f>ROUND(I133*H133,2)</f>
        <v>0</v>
      </c>
      <c r="BL133" s="16" t="s">
        <v>127</v>
      </c>
      <c r="BM133" s="197" t="s">
        <v>3594</v>
      </c>
    </row>
    <row r="134" s="2" customFormat="1">
      <c r="A134" s="37"/>
      <c r="B134" s="38"/>
      <c r="C134" s="39"/>
      <c r="D134" s="263" t="s">
        <v>3508</v>
      </c>
      <c r="E134" s="39"/>
      <c r="F134" s="264" t="s">
        <v>3595</v>
      </c>
      <c r="G134" s="39"/>
      <c r="H134" s="39"/>
      <c r="I134" s="201"/>
      <c r="J134" s="39"/>
      <c r="K134" s="39"/>
      <c r="L134" s="43"/>
      <c r="M134" s="202"/>
      <c r="N134" s="203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3508</v>
      </c>
      <c r="AU134" s="16" t="s">
        <v>134</v>
      </c>
    </row>
    <row r="135" s="2" customFormat="1" ht="24.15" customHeight="1">
      <c r="A135" s="37"/>
      <c r="B135" s="38"/>
      <c r="C135" s="185" t="s">
        <v>225</v>
      </c>
      <c r="D135" s="185" t="s">
        <v>123</v>
      </c>
      <c r="E135" s="186" t="s">
        <v>3596</v>
      </c>
      <c r="F135" s="187" t="s">
        <v>3597</v>
      </c>
      <c r="G135" s="188" t="s">
        <v>1806</v>
      </c>
      <c r="H135" s="189">
        <v>400</v>
      </c>
      <c r="I135" s="190"/>
      <c r="J135" s="191">
        <f>ROUND(I135*H135,2)</f>
        <v>0</v>
      </c>
      <c r="K135" s="192"/>
      <c r="L135" s="43"/>
      <c r="M135" s="193" t="s">
        <v>19</v>
      </c>
      <c r="N135" s="194" t="s">
        <v>41</v>
      </c>
      <c r="O135" s="83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7" t="s">
        <v>127</v>
      </c>
      <c r="AT135" s="197" t="s">
        <v>123</v>
      </c>
      <c r="AU135" s="197" t="s">
        <v>134</v>
      </c>
      <c r="AY135" s="16" t="s">
        <v>128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6" t="s">
        <v>14</v>
      </c>
      <c r="BK135" s="198">
        <f>ROUND(I135*H135,2)</f>
        <v>0</v>
      </c>
      <c r="BL135" s="16" t="s">
        <v>127</v>
      </c>
      <c r="BM135" s="197" t="s">
        <v>3598</v>
      </c>
    </row>
    <row r="136" s="2" customFormat="1">
      <c r="A136" s="37"/>
      <c r="B136" s="38"/>
      <c r="C136" s="39"/>
      <c r="D136" s="263" t="s">
        <v>3508</v>
      </c>
      <c r="E136" s="39"/>
      <c r="F136" s="264" t="s">
        <v>3599</v>
      </c>
      <c r="G136" s="39"/>
      <c r="H136" s="39"/>
      <c r="I136" s="201"/>
      <c r="J136" s="39"/>
      <c r="K136" s="39"/>
      <c r="L136" s="43"/>
      <c r="M136" s="202"/>
      <c r="N136" s="203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3508</v>
      </c>
      <c r="AU136" s="16" t="s">
        <v>134</v>
      </c>
    </row>
    <row r="137" s="2" customFormat="1" ht="24.15" customHeight="1">
      <c r="A137" s="37"/>
      <c r="B137" s="38"/>
      <c r="C137" s="185" t="s">
        <v>230</v>
      </c>
      <c r="D137" s="185" t="s">
        <v>123</v>
      </c>
      <c r="E137" s="186" t="s">
        <v>3600</v>
      </c>
      <c r="F137" s="187" t="s">
        <v>3601</v>
      </c>
      <c r="G137" s="188" t="s">
        <v>1806</v>
      </c>
      <c r="H137" s="189">
        <v>40</v>
      </c>
      <c r="I137" s="190"/>
      <c r="J137" s="191">
        <f>ROUND(I137*H137,2)</f>
        <v>0</v>
      </c>
      <c r="K137" s="192"/>
      <c r="L137" s="43"/>
      <c r="M137" s="193" t="s">
        <v>19</v>
      </c>
      <c r="N137" s="194" t="s">
        <v>41</v>
      </c>
      <c r="O137" s="83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7" t="s">
        <v>127</v>
      </c>
      <c r="AT137" s="197" t="s">
        <v>123</v>
      </c>
      <c r="AU137" s="197" t="s">
        <v>134</v>
      </c>
      <c r="AY137" s="16" t="s">
        <v>128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6" t="s">
        <v>14</v>
      </c>
      <c r="BK137" s="198">
        <f>ROUND(I137*H137,2)</f>
        <v>0</v>
      </c>
      <c r="BL137" s="16" t="s">
        <v>127</v>
      </c>
      <c r="BM137" s="197" t="s">
        <v>3602</v>
      </c>
    </row>
    <row r="138" s="2" customFormat="1">
      <c r="A138" s="37"/>
      <c r="B138" s="38"/>
      <c r="C138" s="39"/>
      <c r="D138" s="263" t="s">
        <v>3508</v>
      </c>
      <c r="E138" s="39"/>
      <c r="F138" s="264" t="s">
        <v>3603</v>
      </c>
      <c r="G138" s="39"/>
      <c r="H138" s="39"/>
      <c r="I138" s="201"/>
      <c r="J138" s="39"/>
      <c r="K138" s="39"/>
      <c r="L138" s="43"/>
      <c r="M138" s="202"/>
      <c r="N138" s="203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3508</v>
      </c>
      <c r="AU138" s="16" t="s">
        <v>134</v>
      </c>
    </row>
    <row r="139" s="2" customFormat="1" ht="24.15" customHeight="1">
      <c r="A139" s="37"/>
      <c r="B139" s="38"/>
      <c r="C139" s="185" t="s">
        <v>235</v>
      </c>
      <c r="D139" s="185" t="s">
        <v>123</v>
      </c>
      <c r="E139" s="186" t="s">
        <v>3604</v>
      </c>
      <c r="F139" s="187" t="s">
        <v>3597</v>
      </c>
      <c r="G139" s="188" t="s">
        <v>1806</v>
      </c>
      <c r="H139" s="189">
        <v>400</v>
      </c>
      <c r="I139" s="190"/>
      <c r="J139" s="191">
        <f>ROUND(I139*H139,2)</f>
        <v>0</v>
      </c>
      <c r="K139" s="192"/>
      <c r="L139" s="43"/>
      <c r="M139" s="193" t="s">
        <v>19</v>
      </c>
      <c r="N139" s="194" t="s">
        <v>41</v>
      </c>
      <c r="O139" s="83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7" t="s">
        <v>127</v>
      </c>
      <c r="AT139" s="197" t="s">
        <v>123</v>
      </c>
      <c r="AU139" s="197" t="s">
        <v>134</v>
      </c>
      <c r="AY139" s="16" t="s">
        <v>128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6" t="s">
        <v>14</v>
      </c>
      <c r="BK139" s="198">
        <f>ROUND(I139*H139,2)</f>
        <v>0</v>
      </c>
      <c r="BL139" s="16" t="s">
        <v>127</v>
      </c>
      <c r="BM139" s="197" t="s">
        <v>3605</v>
      </c>
    </row>
    <row r="140" s="2" customFormat="1">
      <c r="A140" s="37"/>
      <c r="B140" s="38"/>
      <c r="C140" s="39"/>
      <c r="D140" s="263" t="s">
        <v>3508</v>
      </c>
      <c r="E140" s="39"/>
      <c r="F140" s="264" t="s">
        <v>3606</v>
      </c>
      <c r="G140" s="39"/>
      <c r="H140" s="39"/>
      <c r="I140" s="201"/>
      <c r="J140" s="39"/>
      <c r="K140" s="39"/>
      <c r="L140" s="43"/>
      <c r="M140" s="202"/>
      <c r="N140" s="203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3508</v>
      </c>
      <c r="AU140" s="16" t="s">
        <v>134</v>
      </c>
    </row>
    <row r="141" s="2" customFormat="1" ht="16.5" customHeight="1">
      <c r="A141" s="37"/>
      <c r="B141" s="38"/>
      <c r="C141" s="185" t="s">
        <v>240</v>
      </c>
      <c r="D141" s="185" t="s">
        <v>123</v>
      </c>
      <c r="E141" s="186" t="s">
        <v>3607</v>
      </c>
      <c r="F141" s="187" t="s">
        <v>3608</v>
      </c>
      <c r="G141" s="188" t="s">
        <v>1806</v>
      </c>
      <c r="H141" s="189">
        <v>40</v>
      </c>
      <c r="I141" s="190"/>
      <c r="J141" s="191">
        <f>ROUND(I141*H141,2)</f>
        <v>0</v>
      </c>
      <c r="K141" s="192"/>
      <c r="L141" s="43"/>
      <c r="M141" s="193" t="s">
        <v>19</v>
      </c>
      <c r="N141" s="194" t="s">
        <v>41</v>
      </c>
      <c r="O141" s="83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7" t="s">
        <v>127</v>
      </c>
      <c r="AT141" s="197" t="s">
        <v>123</v>
      </c>
      <c r="AU141" s="197" t="s">
        <v>134</v>
      </c>
      <c r="AY141" s="16" t="s">
        <v>128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6" t="s">
        <v>14</v>
      </c>
      <c r="BK141" s="198">
        <f>ROUND(I141*H141,2)</f>
        <v>0</v>
      </c>
      <c r="BL141" s="16" t="s">
        <v>127</v>
      </c>
      <c r="BM141" s="197" t="s">
        <v>3609</v>
      </c>
    </row>
    <row r="142" s="2" customFormat="1">
      <c r="A142" s="37"/>
      <c r="B142" s="38"/>
      <c r="C142" s="39"/>
      <c r="D142" s="263" t="s">
        <v>3508</v>
      </c>
      <c r="E142" s="39"/>
      <c r="F142" s="264" t="s">
        <v>3610</v>
      </c>
      <c r="G142" s="39"/>
      <c r="H142" s="39"/>
      <c r="I142" s="201"/>
      <c r="J142" s="39"/>
      <c r="K142" s="39"/>
      <c r="L142" s="43"/>
      <c r="M142" s="202"/>
      <c r="N142" s="203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3508</v>
      </c>
      <c r="AU142" s="16" t="s">
        <v>134</v>
      </c>
    </row>
    <row r="143" s="2" customFormat="1" ht="16.5" customHeight="1">
      <c r="A143" s="37"/>
      <c r="B143" s="38"/>
      <c r="C143" s="185" t="s">
        <v>245</v>
      </c>
      <c r="D143" s="185" t="s">
        <v>123</v>
      </c>
      <c r="E143" s="186" t="s">
        <v>3611</v>
      </c>
      <c r="F143" s="187" t="s">
        <v>3612</v>
      </c>
      <c r="G143" s="188" t="s">
        <v>1806</v>
      </c>
      <c r="H143" s="189">
        <v>60</v>
      </c>
      <c r="I143" s="190"/>
      <c r="J143" s="191">
        <f>ROUND(I143*H143,2)</f>
        <v>0</v>
      </c>
      <c r="K143" s="192"/>
      <c r="L143" s="43"/>
      <c r="M143" s="193" t="s">
        <v>19</v>
      </c>
      <c r="N143" s="194" t="s">
        <v>41</v>
      </c>
      <c r="O143" s="83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7" t="s">
        <v>127</v>
      </c>
      <c r="AT143" s="197" t="s">
        <v>123</v>
      </c>
      <c r="AU143" s="197" t="s">
        <v>134</v>
      </c>
      <c r="AY143" s="16" t="s">
        <v>128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6" t="s">
        <v>14</v>
      </c>
      <c r="BK143" s="198">
        <f>ROUND(I143*H143,2)</f>
        <v>0</v>
      </c>
      <c r="BL143" s="16" t="s">
        <v>127</v>
      </c>
      <c r="BM143" s="197" t="s">
        <v>3613</v>
      </c>
    </row>
    <row r="144" s="2" customFormat="1">
      <c r="A144" s="37"/>
      <c r="B144" s="38"/>
      <c r="C144" s="39"/>
      <c r="D144" s="263" t="s">
        <v>3508</v>
      </c>
      <c r="E144" s="39"/>
      <c r="F144" s="264" t="s">
        <v>3614</v>
      </c>
      <c r="G144" s="39"/>
      <c r="H144" s="39"/>
      <c r="I144" s="201"/>
      <c r="J144" s="39"/>
      <c r="K144" s="39"/>
      <c r="L144" s="43"/>
      <c r="M144" s="202"/>
      <c r="N144" s="203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3508</v>
      </c>
      <c r="AU144" s="16" t="s">
        <v>134</v>
      </c>
    </row>
    <row r="145" s="2" customFormat="1" ht="16.5" customHeight="1">
      <c r="A145" s="37"/>
      <c r="B145" s="38"/>
      <c r="C145" s="185" t="s">
        <v>250</v>
      </c>
      <c r="D145" s="185" t="s">
        <v>123</v>
      </c>
      <c r="E145" s="186" t="s">
        <v>3615</v>
      </c>
      <c r="F145" s="187" t="s">
        <v>3616</v>
      </c>
      <c r="G145" s="188" t="s">
        <v>1806</v>
      </c>
      <c r="H145" s="189">
        <v>200</v>
      </c>
      <c r="I145" s="190"/>
      <c r="J145" s="191">
        <f>ROUND(I145*H145,2)</f>
        <v>0</v>
      </c>
      <c r="K145" s="192"/>
      <c r="L145" s="43"/>
      <c r="M145" s="193" t="s">
        <v>19</v>
      </c>
      <c r="N145" s="194" t="s">
        <v>41</v>
      </c>
      <c r="O145" s="83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7" t="s">
        <v>127</v>
      </c>
      <c r="AT145" s="197" t="s">
        <v>123</v>
      </c>
      <c r="AU145" s="197" t="s">
        <v>134</v>
      </c>
      <c r="AY145" s="16" t="s">
        <v>128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6" t="s">
        <v>14</v>
      </c>
      <c r="BK145" s="198">
        <f>ROUND(I145*H145,2)</f>
        <v>0</v>
      </c>
      <c r="BL145" s="16" t="s">
        <v>127</v>
      </c>
      <c r="BM145" s="197" t="s">
        <v>3617</v>
      </c>
    </row>
    <row r="146" s="2" customFormat="1" ht="16.5" customHeight="1">
      <c r="A146" s="37"/>
      <c r="B146" s="38"/>
      <c r="C146" s="185" t="s">
        <v>255</v>
      </c>
      <c r="D146" s="185" t="s">
        <v>123</v>
      </c>
      <c r="E146" s="186" t="s">
        <v>3618</v>
      </c>
      <c r="F146" s="187" t="s">
        <v>3619</v>
      </c>
      <c r="G146" s="188" t="s">
        <v>1806</v>
      </c>
      <c r="H146" s="189">
        <v>174</v>
      </c>
      <c r="I146" s="190"/>
      <c r="J146" s="191">
        <f>ROUND(I146*H146,2)</f>
        <v>0</v>
      </c>
      <c r="K146" s="192"/>
      <c r="L146" s="43"/>
      <c r="M146" s="204" t="s">
        <v>19</v>
      </c>
      <c r="N146" s="205" t="s">
        <v>41</v>
      </c>
      <c r="O146" s="206"/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7" t="s">
        <v>127</v>
      </c>
      <c r="AT146" s="197" t="s">
        <v>123</v>
      </c>
      <c r="AU146" s="197" t="s">
        <v>134</v>
      </c>
      <c r="AY146" s="16" t="s">
        <v>128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6" t="s">
        <v>14</v>
      </c>
      <c r="BK146" s="198">
        <f>ROUND(I146*H146,2)</f>
        <v>0</v>
      </c>
      <c r="BL146" s="16" t="s">
        <v>127</v>
      </c>
      <c r="BM146" s="197" t="s">
        <v>3620</v>
      </c>
    </row>
    <row r="147" s="2" customFormat="1" ht="6.96" customHeight="1">
      <c r="A147" s="37"/>
      <c r="B147" s="58"/>
      <c r="C147" s="59"/>
      <c r="D147" s="59"/>
      <c r="E147" s="59"/>
      <c r="F147" s="59"/>
      <c r="G147" s="59"/>
      <c r="H147" s="59"/>
      <c r="I147" s="59"/>
      <c r="J147" s="59"/>
      <c r="K147" s="59"/>
      <c r="L147" s="43"/>
      <c r="M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</sheetData>
  <sheetProtection sheet="1" autoFilter="0" formatColumns="0" formatRows="0" objects="1" scenarios="1" spinCount="100000" saltValue="STYnlbcp2NFXkEJNNXYcKrk5/cdsRVPvpIN4/7ZnSG+Yz7O+DccewPq2W8p+Jv27C3VHXrOuF8OyF6hHe+8LcQ==" hashValue="INcE8Oni5Dk6cpbSc42ucp4S55ptuJALqjSDUOHLVuhouDNzlfgqiSP21Z8YyQObhWUyHHVtp8wFnCJTgqCYZw==" algorithmName="SHA-512" password="CC35"/>
  <autoFilter ref="C89:K14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4" r:id="rId1" display="https://podminky.urs.cz/item/CS_URS_2021_02/113107112"/>
    <hyperlink ref="F96" r:id="rId2" display="https://podminky.urs.cz/item/CS_URS_2021_02/113107113"/>
    <hyperlink ref="F98" r:id="rId3" display="https://podminky.urs.cz/item/CS_URS_2021_02/113107143"/>
    <hyperlink ref="F100" r:id="rId4" display="https://podminky.urs.cz/item/CS_URS_2021_02/113107144"/>
    <hyperlink ref="F102" r:id="rId5" display="https://podminky.urs.cz/item/CS_URS_2021_02/113154113"/>
    <hyperlink ref="F104" r:id="rId6" display="https://podminky.urs.cz/item/CS_URS_2021_02/113154114"/>
    <hyperlink ref="F106" r:id="rId7" display="https://podminky.urs.cz/item/CS_URS_2021_02/131212501"/>
    <hyperlink ref="F108" r:id="rId8" display="https://podminky.urs.cz/item/CS_URS_2021_02/131212502"/>
    <hyperlink ref="F112" r:id="rId9" display="https://podminky.urs.cz/item/CS_URS_2021_02/131312501"/>
    <hyperlink ref="F118" r:id="rId10" display="https://podminky.urs.cz/item/CS_URS_2021_02/174101101"/>
    <hyperlink ref="F120" r:id="rId11" display="https://podminky.urs.cz/item/CS_URS_2021_02/174201101"/>
    <hyperlink ref="F127" r:id="rId12" display="https://podminky.urs.cz/item/CS_URS_2021_02/919735113"/>
    <hyperlink ref="F129" r:id="rId13" display="https://podminky.urs.cz/item/CS_URS_2021_02/919735114"/>
    <hyperlink ref="F131" r:id="rId14" display="https://podminky.urs.cz/item/CS_URS_2021_02/919735115"/>
    <hyperlink ref="F134" r:id="rId15" display="https://podminky.urs.cz/item/CS_URS_2021_02/997221551"/>
    <hyperlink ref="F136" r:id="rId16" display="https://podminky.urs.cz/item/CS_URS_2021_02/997221559"/>
    <hyperlink ref="F138" r:id="rId17" display="https://podminky.urs.cz/item/CS_URS_2021_02/997221561"/>
    <hyperlink ref="F140" r:id="rId18" display="https://podminky.urs.cz/item/CS_URS_2021_02/997221569"/>
    <hyperlink ref="F142" r:id="rId19" display="https://podminky.urs.cz/item/CS_URS_2021_02/997221611"/>
    <hyperlink ref="F144" r:id="rId20" display="https://podminky.urs.cz/item/CS_URS_2021_02/9972216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78</v>
      </c>
    </row>
    <row r="4" s="1" customFormat="1" ht="24.96" customHeight="1">
      <c r="B4" s="19"/>
      <c r="D4" s="139" t="s">
        <v>101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zakázky'!K6</f>
        <v>Údržba, opravy a odstraňování závad u ST OŘ UNL 2022 - 2023 - OBLAST č.1</v>
      </c>
      <c r="F7" s="141"/>
      <c r="G7" s="141"/>
      <c r="H7" s="141"/>
      <c r="L7" s="19"/>
    </row>
    <row r="8" s="1" customFormat="1" ht="12" customHeight="1">
      <c r="B8" s="19"/>
      <c r="D8" s="141" t="s">
        <v>102</v>
      </c>
      <c r="L8" s="19"/>
    </row>
    <row r="9" s="2" customFormat="1" ht="16.5" customHeight="1">
      <c r="A9" s="37"/>
      <c r="B9" s="43"/>
      <c r="C9" s="37"/>
      <c r="D9" s="37"/>
      <c r="E9" s="142" t="s">
        <v>3621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104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3622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zakázky'!AN8</f>
        <v>25. 8. 2021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tr">
        <f>IF('Rekapitulace zakázky'!AN10="","",'Rekapitulace zakázky'!AN10)</f>
        <v/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tr">
        <f>IF('Rekapitulace zakázky'!E11="","",'Rekapitulace zakázky'!E11)</f>
        <v xml:space="preserve"> </v>
      </c>
      <c r="F17" s="37"/>
      <c r="G17" s="37"/>
      <c r="H17" s="37"/>
      <c r="I17" s="141" t="s">
        <v>27</v>
      </c>
      <c r="J17" s="132" t="str">
        <f>IF('Rekapitulace zakázky'!AN11="","",'Rekapitulace zakázky'!AN11)</f>
        <v/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28</v>
      </c>
      <c r="E19" s="37"/>
      <c r="F19" s="37"/>
      <c r="G19" s="37"/>
      <c r="H19" s="37"/>
      <c r="I19" s="141" t="s">
        <v>26</v>
      </c>
      <c r="J19" s="32" t="str">
        <f>'Rekapitulace zakázky'!AN13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zakázky'!E14</f>
        <v>Vyplň údaj</v>
      </c>
      <c r="F20" s="132"/>
      <c r="G20" s="132"/>
      <c r="H20" s="132"/>
      <c r="I20" s="141" t="s">
        <v>27</v>
      </c>
      <c r="J20" s="32" t="str">
        <f>'Rekapitulace zakázky'!AN14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30</v>
      </c>
      <c r="E22" s="37"/>
      <c r="F22" s="37"/>
      <c r="G22" s="37"/>
      <c r="H22" s="37"/>
      <c r="I22" s="141" t="s">
        <v>26</v>
      </c>
      <c r="J22" s="132" t="str">
        <f>IF('Rekapitulace zakázky'!AN16="","",'Rekapitulace zakázky'!AN16)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zakázky'!E17="","",'Rekapitulace zakázky'!E17)</f>
        <v xml:space="preserve"> </v>
      </c>
      <c r="F23" s="37"/>
      <c r="G23" s="37"/>
      <c r="H23" s="37"/>
      <c r="I23" s="141" t="s">
        <v>27</v>
      </c>
      <c r="J23" s="132" t="str">
        <f>IF('Rekapitulace zakázky'!AN17="","",'Rekapitulace zakázky'!AN17)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32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33</v>
      </c>
      <c r="F26" s="37"/>
      <c r="G26" s="37"/>
      <c r="H26" s="37"/>
      <c r="I26" s="141" t="s">
        <v>27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34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36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38</v>
      </c>
      <c r="G34" s="37"/>
      <c r="H34" s="37"/>
      <c r="I34" s="153" t="s">
        <v>37</v>
      </c>
      <c r="J34" s="153" t="s">
        <v>39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40</v>
      </c>
      <c r="E35" s="141" t="s">
        <v>41</v>
      </c>
      <c r="F35" s="155">
        <f>ROUND((SUM(BE85:BE135)),  2)</f>
        <v>0</v>
      </c>
      <c r="G35" s="37"/>
      <c r="H35" s="37"/>
      <c r="I35" s="156">
        <v>0.20999999999999999</v>
      </c>
      <c r="J35" s="155">
        <f>ROUND(((SUM(BE85:BE135))*I35),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42</v>
      </c>
      <c r="F36" s="155">
        <f>ROUND((SUM(BF85:BF135)),  2)</f>
        <v>0</v>
      </c>
      <c r="G36" s="37"/>
      <c r="H36" s="37"/>
      <c r="I36" s="156">
        <v>0.14999999999999999</v>
      </c>
      <c r="J36" s="155">
        <f>ROUND(((SUM(BF85:BF135))*I36),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43</v>
      </c>
      <c r="F37" s="155">
        <f>ROUND((SUM(BG85:BG135)),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44</v>
      </c>
      <c r="F38" s="155">
        <f>ROUND((SUM(BH85:BH135)),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45</v>
      </c>
      <c r="F39" s="155">
        <f>ROUND((SUM(BI85:BI135)),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46</v>
      </c>
      <c r="E41" s="159"/>
      <c r="F41" s="159"/>
      <c r="G41" s="160" t="s">
        <v>47</v>
      </c>
      <c r="H41" s="161" t="s">
        <v>48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Údržba, opravy a odstraňování závad u ST OŘ UNL 2022 - 2023 - OBLAST č.1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3621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104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04 - Mimostaveništní doprava materiálu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25. 8. 2021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 xml:space="preserve"> </v>
      </c>
      <c r="G58" s="39"/>
      <c r="H58" s="39"/>
      <c r="I58" s="31" t="s">
        <v>30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28</v>
      </c>
      <c r="D59" s="39"/>
      <c r="E59" s="39"/>
      <c r="F59" s="26" t="str">
        <f>IF(E20="","",E20)</f>
        <v>Vyplň údaj</v>
      </c>
      <c r="G59" s="39"/>
      <c r="H59" s="39"/>
      <c r="I59" s="31" t="s">
        <v>32</v>
      </c>
      <c r="J59" s="35" t="str">
        <f>E26</f>
        <v>Věra Trnková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107</v>
      </c>
      <c r="D61" s="170"/>
      <c r="E61" s="170"/>
      <c r="F61" s="170"/>
      <c r="G61" s="170"/>
      <c r="H61" s="170"/>
      <c r="I61" s="170"/>
      <c r="J61" s="171" t="s">
        <v>108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68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109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110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Údržba, opravy a odstraňování závad u ST OŘ UNL 2022 - 2023 - OBLAST č.1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102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3621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104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04 - Mimostaveništní doprava materiálu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 xml:space="preserve"> </v>
      </c>
      <c r="G79" s="39"/>
      <c r="H79" s="39"/>
      <c r="I79" s="31" t="s">
        <v>23</v>
      </c>
      <c r="J79" s="71" t="str">
        <f>IF(J14="","",J14)</f>
        <v>25. 8. 2021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E17</f>
        <v xml:space="preserve"> </v>
      </c>
      <c r="G81" s="39"/>
      <c r="H81" s="39"/>
      <c r="I81" s="31" t="s">
        <v>30</v>
      </c>
      <c r="J81" s="35" t="str">
        <f>E23</f>
        <v xml:space="preserve">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28</v>
      </c>
      <c r="D82" s="39"/>
      <c r="E82" s="39"/>
      <c r="F82" s="26" t="str">
        <f>IF(E20="","",E20)</f>
        <v>Vyplň údaj</v>
      </c>
      <c r="G82" s="39"/>
      <c r="H82" s="39"/>
      <c r="I82" s="31" t="s">
        <v>32</v>
      </c>
      <c r="J82" s="35" t="str">
        <f>E26</f>
        <v>Věra Trnková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111</v>
      </c>
      <c r="D84" s="176" t="s">
        <v>55</v>
      </c>
      <c r="E84" s="176" t="s">
        <v>51</v>
      </c>
      <c r="F84" s="176" t="s">
        <v>52</v>
      </c>
      <c r="G84" s="176" t="s">
        <v>112</v>
      </c>
      <c r="H84" s="176" t="s">
        <v>113</v>
      </c>
      <c r="I84" s="176" t="s">
        <v>114</v>
      </c>
      <c r="J84" s="177" t="s">
        <v>108</v>
      </c>
      <c r="K84" s="178" t="s">
        <v>115</v>
      </c>
      <c r="L84" s="179"/>
      <c r="M84" s="91" t="s">
        <v>19</v>
      </c>
      <c r="N84" s="92" t="s">
        <v>40</v>
      </c>
      <c r="O84" s="92" t="s">
        <v>116</v>
      </c>
      <c r="P84" s="92" t="s">
        <v>117</v>
      </c>
      <c r="Q84" s="92" t="s">
        <v>118</v>
      </c>
      <c r="R84" s="92" t="s">
        <v>119</v>
      </c>
      <c r="S84" s="92" t="s">
        <v>120</v>
      </c>
      <c r="T84" s="93" t="s">
        <v>121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122</v>
      </c>
      <c r="D85" s="39"/>
      <c r="E85" s="39"/>
      <c r="F85" s="39"/>
      <c r="G85" s="39"/>
      <c r="H85" s="39"/>
      <c r="I85" s="39"/>
      <c r="J85" s="180">
        <f>BK85</f>
        <v>0</v>
      </c>
      <c r="K85" s="39"/>
      <c r="L85" s="43"/>
      <c r="M85" s="94"/>
      <c r="N85" s="181"/>
      <c r="O85" s="95"/>
      <c r="P85" s="182">
        <f>SUM(P86:P135)</f>
        <v>0</v>
      </c>
      <c r="Q85" s="95"/>
      <c r="R85" s="182">
        <f>SUM(R86:R135)</f>
        <v>0</v>
      </c>
      <c r="S85" s="95"/>
      <c r="T85" s="183">
        <f>SUM(T86:T135)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69</v>
      </c>
      <c r="AU85" s="16" t="s">
        <v>109</v>
      </c>
      <c r="BK85" s="184">
        <f>SUM(BK86:BK135)</f>
        <v>0</v>
      </c>
    </row>
    <row r="86" s="2" customFormat="1" ht="44.25" customHeight="1">
      <c r="A86" s="37"/>
      <c r="B86" s="38"/>
      <c r="C86" s="185" t="s">
        <v>14</v>
      </c>
      <c r="D86" s="185" t="s">
        <v>123</v>
      </c>
      <c r="E86" s="186" t="s">
        <v>3623</v>
      </c>
      <c r="F86" s="187" t="s">
        <v>3624</v>
      </c>
      <c r="G86" s="188" t="s">
        <v>1806</v>
      </c>
      <c r="H86" s="189">
        <v>1000</v>
      </c>
      <c r="I86" s="190"/>
      <c r="J86" s="191">
        <f>ROUND(I86*H86,2)</f>
        <v>0</v>
      </c>
      <c r="K86" s="192"/>
      <c r="L86" s="43"/>
      <c r="M86" s="193" t="s">
        <v>19</v>
      </c>
      <c r="N86" s="194" t="s">
        <v>41</v>
      </c>
      <c r="O86" s="83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7" t="s">
        <v>127</v>
      </c>
      <c r="AT86" s="197" t="s">
        <v>123</v>
      </c>
      <c r="AU86" s="197" t="s">
        <v>70</v>
      </c>
      <c r="AY86" s="16" t="s">
        <v>128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6" t="s">
        <v>14</v>
      </c>
      <c r="BK86" s="198">
        <f>ROUND(I86*H86,2)</f>
        <v>0</v>
      </c>
      <c r="BL86" s="16" t="s">
        <v>127</v>
      </c>
      <c r="BM86" s="197" t="s">
        <v>3625</v>
      </c>
    </row>
    <row r="87" s="2" customFormat="1" ht="44.25" customHeight="1">
      <c r="A87" s="37"/>
      <c r="B87" s="38"/>
      <c r="C87" s="185" t="s">
        <v>78</v>
      </c>
      <c r="D87" s="185" t="s">
        <v>123</v>
      </c>
      <c r="E87" s="186" t="s">
        <v>3626</v>
      </c>
      <c r="F87" s="187" t="s">
        <v>3627</v>
      </c>
      <c r="G87" s="188" t="s">
        <v>1806</v>
      </c>
      <c r="H87" s="189">
        <v>300</v>
      </c>
      <c r="I87" s="190"/>
      <c r="J87" s="191">
        <f>ROUND(I87*H87,2)</f>
        <v>0</v>
      </c>
      <c r="K87" s="192"/>
      <c r="L87" s="43"/>
      <c r="M87" s="193" t="s">
        <v>19</v>
      </c>
      <c r="N87" s="194" t="s">
        <v>41</v>
      </c>
      <c r="O87" s="83"/>
      <c r="P87" s="195">
        <f>O87*H87</f>
        <v>0</v>
      </c>
      <c r="Q87" s="195">
        <v>0</v>
      </c>
      <c r="R87" s="195">
        <f>Q87*H87</f>
        <v>0</v>
      </c>
      <c r="S87" s="195">
        <v>0</v>
      </c>
      <c r="T87" s="196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97" t="s">
        <v>127</v>
      </c>
      <c r="AT87" s="197" t="s">
        <v>123</v>
      </c>
      <c r="AU87" s="197" t="s">
        <v>70</v>
      </c>
      <c r="AY87" s="16" t="s">
        <v>128</v>
      </c>
      <c r="BE87" s="198">
        <f>IF(N87="základní",J87,0)</f>
        <v>0</v>
      </c>
      <c r="BF87" s="198">
        <f>IF(N87="snížená",J87,0)</f>
        <v>0</v>
      </c>
      <c r="BG87" s="198">
        <f>IF(N87="zákl. přenesená",J87,0)</f>
        <v>0</v>
      </c>
      <c r="BH87" s="198">
        <f>IF(N87="sníž. přenesená",J87,0)</f>
        <v>0</v>
      </c>
      <c r="BI87" s="198">
        <f>IF(N87="nulová",J87,0)</f>
        <v>0</v>
      </c>
      <c r="BJ87" s="16" t="s">
        <v>14</v>
      </c>
      <c r="BK87" s="198">
        <f>ROUND(I87*H87,2)</f>
        <v>0</v>
      </c>
      <c r="BL87" s="16" t="s">
        <v>127</v>
      </c>
      <c r="BM87" s="197" t="s">
        <v>3628</v>
      </c>
    </row>
    <row r="88" s="2" customFormat="1" ht="24.15" customHeight="1">
      <c r="A88" s="37"/>
      <c r="B88" s="38"/>
      <c r="C88" s="185" t="s">
        <v>134</v>
      </c>
      <c r="D88" s="185" t="s">
        <v>123</v>
      </c>
      <c r="E88" s="186" t="s">
        <v>3629</v>
      </c>
      <c r="F88" s="187" t="s">
        <v>3630</v>
      </c>
      <c r="G88" s="188" t="s">
        <v>1806</v>
      </c>
      <c r="H88" s="189">
        <v>500</v>
      </c>
      <c r="I88" s="190"/>
      <c r="J88" s="191">
        <f>ROUND(I88*H88,2)</f>
        <v>0</v>
      </c>
      <c r="K88" s="192"/>
      <c r="L88" s="43"/>
      <c r="M88" s="193" t="s">
        <v>19</v>
      </c>
      <c r="N88" s="194" t="s">
        <v>41</v>
      </c>
      <c r="O88" s="83"/>
      <c r="P88" s="195">
        <f>O88*H88</f>
        <v>0</v>
      </c>
      <c r="Q88" s="195">
        <v>0</v>
      </c>
      <c r="R88" s="195">
        <f>Q88*H88</f>
        <v>0</v>
      </c>
      <c r="S88" s="195">
        <v>0</v>
      </c>
      <c r="T88" s="196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97" t="s">
        <v>127</v>
      </c>
      <c r="AT88" s="197" t="s">
        <v>123</v>
      </c>
      <c r="AU88" s="197" t="s">
        <v>70</v>
      </c>
      <c r="AY88" s="16" t="s">
        <v>128</v>
      </c>
      <c r="BE88" s="198">
        <f>IF(N88="základní",J88,0)</f>
        <v>0</v>
      </c>
      <c r="BF88" s="198">
        <f>IF(N88="snížená",J88,0)</f>
        <v>0</v>
      </c>
      <c r="BG88" s="198">
        <f>IF(N88="zákl. přenesená",J88,0)</f>
        <v>0</v>
      </c>
      <c r="BH88" s="198">
        <f>IF(N88="sníž. přenesená",J88,0)</f>
        <v>0</v>
      </c>
      <c r="BI88" s="198">
        <f>IF(N88="nulová",J88,0)</f>
        <v>0</v>
      </c>
      <c r="BJ88" s="16" t="s">
        <v>14</v>
      </c>
      <c r="BK88" s="198">
        <f>ROUND(I88*H88,2)</f>
        <v>0</v>
      </c>
      <c r="BL88" s="16" t="s">
        <v>127</v>
      </c>
      <c r="BM88" s="197" t="s">
        <v>3631</v>
      </c>
    </row>
    <row r="89" s="2" customFormat="1" ht="24.15" customHeight="1">
      <c r="A89" s="37"/>
      <c r="B89" s="38"/>
      <c r="C89" s="185" t="s">
        <v>127</v>
      </c>
      <c r="D89" s="185" t="s">
        <v>123</v>
      </c>
      <c r="E89" s="186" t="s">
        <v>3632</v>
      </c>
      <c r="F89" s="187" t="s">
        <v>3633</v>
      </c>
      <c r="G89" s="188" t="s">
        <v>1806</v>
      </c>
      <c r="H89" s="189">
        <v>200</v>
      </c>
      <c r="I89" s="190"/>
      <c r="J89" s="191">
        <f>ROUND(I89*H89,2)</f>
        <v>0</v>
      </c>
      <c r="K89" s="192"/>
      <c r="L89" s="43"/>
      <c r="M89" s="193" t="s">
        <v>19</v>
      </c>
      <c r="N89" s="194" t="s">
        <v>41</v>
      </c>
      <c r="O89" s="83"/>
      <c r="P89" s="195">
        <f>O89*H89</f>
        <v>0</v>
      </c>
      <c r="Q89" s="195">
        <v>0</v>
      </c>
      <c r="R89" s="195">
        <f>Q89*H89</f>
        <v>0</v>
      </c>
      <c r="S89" s="195">
        <v>0</v>
      </c>
      <c r="T89" s="196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7" t="s">
        <v>127</v>
      </c>
      <c r="AT89" s="197" t="s">
        <v>123</v>
      </c>
      <c r="AU89" s="197" t="s">
        <v>70</v>
      </c>
      <c r="AY89" s="16" t="s">
        <v>128</v>
      </c>
      <c r="BE89" s="198">
        <f>IF(N89="základní",J89,0)</f>
        <v>0</v>
      </c>
      <c r="BF89" s="198">
        <f>IF(N89="snížená",J89,0)</f>
        <v>0</v>
      </c>
      <c r="BG89" s="198">
        <f>IF(N89="zákl. přenesená",J89,0)</f>
        <v>0</v>
      </c>
      <c r="BH89" s="198">
        <f>IF(N89="sníž. přenesená",J89,0)</f>
        <v>0</v>
      </c>
      <c r="BI89" s="198">
        <f>IF(N89="nulová",J89,0)</f>
        <v>0</v>
      </c>
      <c r="BJ89" s="16" t="s">
        <v>14</v>
      </c>
      <c r="BK89" s="198">
        <f>ROUND(I89*H89,2)</f>
        <v>0</v>
      </c>
      <c r="BL89" s="16" t="s">
        <v>127</v>
      </c>
      <c r="BM89" s="197" t="s">
        <v>3634</v>
      </c>
    </row>
    <row r="90" s="2" customFormat="1" ht="66.75" customHeight="1">
      <c r="A90" s="37"/>
      <c r="B90" s="38"/>
      <c r="C90" s="185" t="s">
        <v>141</v>
      </c>
      <c r="D90" s="185" t="s">
        <v>123</v>
      </c>
      <c r="E90" s="186" t="s">
        <v>3635</v>
      </c>
      <c r="F90" s="187" t="s">
        <v>3636</v>
      </c>
      <c r="G90" s="188" t="s">
        <v>132</v>
      </c>
      <c r="H90" s="189">
        <v>10</v>
      </c>
      <c r="I90" s="190"/>
      <c r="J90" s="191">
        <f>ROUND(I90*H90,2)</f>
        <v>0</v>
      </c>
      <c r="K90" s="192"/>
      <c r="L90" s="43"/>
      <c r="M90" s="193" t="s">
        <v>19</v>
      </c>
      <c r="N90" s="194" t="s">
        <v>41</v>
      </c>
      <c r="O90" s="83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7" t="s">
        <v>127</v>
      </c>
      <c r="AT90" s="197" t="s">
        <v>123</v>
      </c>
      <c r="AU90" s="197" t="s">
        <v>70</v>
      </c>
      <c r="AY90" s="16" t="s">
        <v>128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6" t="s">
        <v>14</v>
      </c>
      <c r="BK90" s="198">
        <f>ROUND(I90*H90,2)</f>
        <v>0</v>
      </c>
      <c r="BL90" s="16" t="s">
        <v>127</v>
      </c>
      <c r="BM90" s="197" t="s">
        <v>3637</v>
      </c>
    </row>
    <row r="91" s="2" customFormat="1">
      <c r="A91" s="37"/>
      <c r="B91" s="38"/>
      <c r="C91" s="39"/>
      <c r="D91" s="199" t="s">
        <v>157</v>
      </c>
      <c r="E91" s="39"/>
      <c r="F91" s="200" t="s">
        <v>3638</v>
      </c>
      <c r="G91" s="39"/>
      <c r="H91" s="39"/>
      <c r="I91" s="201"/>
      <c r="J91" s="39"/>
      <c r="K91" s="39"/>
      <c r="L91" s="43"/>
      <c r="M91" s="202"/>
      <c r="N91" s="203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157</v>
      </c>
      <c r="AU91" s="16" t="s">
        <v>70</v>
      </c>
    </row>
    <row r="92" s="2" customFormat="1" ht="66.75" customHeight="1">
      <c r="A92" s="37"/>
      <c r="B92" s="38"/>
      <c r="C92" s="185" t="s">
        <v>145</v>
      </c>
      <c r="D92" s="185" t="s">
        <v>123</v>
      </c>
      <c r="E92" s="186" t="s">
        <v>3639</v>
      </c>
      <c r="F92" s="187" t="s">
        <v>3640</v>
      </c>
      <c r="G92" s="188" t="s">
        <v>132</v>
      </c>
      <c r="H92" s="189">
        <v>10</v>
      </c>
      <c r="I92" s="190"/>
      <c r="J92" s="191">
        <f>ROUND(I92*H92,2)</f>
        <v>0</v>
      </c>
      <c r="K92" s="192"/>
      <c r="L92" s="43"/>
      <c r="M92" s="193" t="s">
        <v>19</v>
      </c>
      <c r="N92" s="194" t="s">
        <v>41</v>
      </c>
      <c r="O92" s="83"/>
      <c r="P92" s="195">
        <f>O92*H92</f>
        <v>0</v>
      </c>
      <c r="Q92" s="195">
        <v>0</v>
      </c>
      <c r="R92" s="195">
        <f>Q92*H92</f>
        <v>0</v>
      </c>
      <c r="S92" s="195">
        <v>0</v>
      </c>
      <c r="T92" s="196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7" t="s">
        <v>127</v>
      </c>
      <c r="AT92" s="197" t="s">
        <v>123</v>
      </c>
      <c r="AU92" s="197" t="s">
        <v>70</v>
      </c>
      <c r="AY92" s="16" t="s">
        <v>128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6" t="s">
        <v>14</v>
      </c>
      <c r="BK92" s="198">
        <f>ROUND(I92*H92,2)</f>
        <v>0</v>
      </c>
      <c r="BL92" s="16" t="s">
        <v>127</v>
      </c>
      <c r="BM92" s="197" t="s">
        <v>3641</v>
      </c>
    </row>
    <row r="93" s="2" customFormat="1">
      <c r="A93" s="37"/>
      <c r="B93" s="38"/>
      <c r="C93" s="39"/>
      <c r="D93" s="199" t="s">
        <v>157</v>
      </c>
      <c r="E93" s="39"/>
      <c r="F93" s="200" t="s">
        <v>3638</v>
      </c>
      <c r="G93" s="39"/>
      <c r="H93" s="39"/>
      <c r="I93" s="201"/>
      <c r="J93" s="39"/>
      <c r="K93" s="39"/>
      <c r="L93" s="43"/>
      <c r="M93" s="202"/>
      <c r="N93" s="203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157</v>
      </c>
      <c r="AU93" s="16" t="s">
        <v>70</v>
      </c>
    </row>
    <row r="94" s="2" customFormat="1" ht="66.75" customHeight="1">
      <c r="A94" s="37"/>
      <c r="B94" s="38"/>
      <c r="C94" s="185" t="s">
        <v>149</v>
      </c>
      <c r="D94" s="185" t="s">
        <v>123</v>
      </c>
      <c r="E94" s="186" t="s">
        <v>3642</v>
      </c>
      <c r="F94" s="187" t="s">
        <v>3643</v>
      </c>
      <c r="G94" s="188" t="s">
        <v>132</v>
      </c>
      <c r="H94" s="189">
        <v>10</v>
      </c>
      <c r="I94" s="190"/>
      <c r="J94" s="191">
        <f>ROUND(I94*H94,2)</f>
        <v>0</v>
      </c>
      <c r="K94" s="192"/>
      <c r="L94" s="43"/>
      <c r="M94" s="193" t="s">
        <v>19</v>
      </c>
      <c r="N94" s="194" t="s">
        <v>41</v>
      </c>
      <c r="O94" s="83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7" t="s">
        <v>127</v>
      </c>
      <c r="AT94" s="197" t="s">
        <v>123</v>
      </c>
      <c r="AU94" s="197" t="s">
        <v>70</v>
      </c>
      <c r="AY94" s="16" t="s">
        <v>128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6" t="s">
        <v>14</v>
      </c>
      <c r="BK94" s="198">
        <f>ROUND(I94*H94,2)</f>
        <v>0</v>
      </c>
      <c r="BL94" s="16" t="s">
        <v>127</v>
      </c>
      <c r="BM94" s="197" t="s">
        <v>3644</v>
      </c>
    </row>
    <row r="95" s="2" customFormat="1">
      <c r="A95" s="37"/>
      <c r="B95" s="38"/>
      <c r="C95" s="39"/>
      <c r="D95" s="199" t="s">
        <v>157</v>
      </c>
      <c r="E95" s="39"/>
      <c r="F95" s="200" t="s">
        <v>3645</v>
      </c>
      <c r="G95" s="39"/>
      <c r="H95" s="39"/>
      <c r="I95" s="201"/>
      <c r="J95" s="39"/>
      <c r="K95" s="39"/>
      <c r="L95" s="43"/>
      <c r="M95" s="202"/>
      <c r="N95" s="203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157</v>
      </c>
      <c r="AU95" s="16" t="s">
        <v>70</v>
      </c>
    </row>
    <row r="96" s="2" customFormat="1" ht="66.75" customHeight="1">
      <c r="A96" s="37"/>
      <c r="B96" s="38"/>
      <c r="C96" s="185" t="s">
        <v>153</v>
      </c>
      <c r="D96" s="185" t="s">
        <v>123</v>
      </c>
      <c r="E96" s="186" t="s">
        <v>3646</v>
      </c>
      <c r="F96" s="187" t="s">
        <v>3647</v>
      </c>
      <c r="G96" s="188" t="s">
        <v>132</v>
      </c>
      <c r="H96" s="189">
        <v>10</v>
      </c>
      <c r="I96" s="190"/>
      <c r="J96" s="191">
        <f>ROUND(I96*H96,2)</f>
        <v>0</v>
      </c>
      <c r="K96" s="192"/>
      <c r="L96" s="43"/>
      <c r="M96" s="193" t="s">
        <v>19</v>
      </c>
      <c r="N96" s="194" t="s">
        <v>41</v>
      </c>
      <c r="O96" s="83"/>
      <c r="P96" s="195">
        <f>O96*H96</f>
        <v>0</v>
      </c>
      <c r="Q96" s="195">
        <v>0</v>
      </c>
      <c r="R96" s="195">
        <f>Q96*H96</f>
        <v>0</v>
      </c>
      <c r="S96" s="195">
        <v>0</v>
      </c>
      <c r="T96" s="196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97" t="s">
        <v>127</v>
      </c>
      <c r="AT96" s="197" t="s">
        <v>123</v>
      </c>
      <c r="AU96" s="197" t="s">
        <v>70</v>
      </c>
      <c r="AY96" s="16" t="s">
        <v>128</v>
      </c>
      <c r="BE96" s="198">
        <f>IF(N96="základní",J96,0)</f>
        <v>0</v>
      </c>
      <c r="BF96" s="198">
        <f>IF(N96="snížená",J96,0)</f>
        <v>0</v>
      </c>
      <c r="BG96" s="198">
        <f>IF(N96="zákl. přenesená",J96,0)</f>
        <v>0</v>
      </c>
      <c r="BH96" s="198">
        <f>IF(N96="sníž. přenesená",J96,0)</f>
        <v>0</v>
      </c>
      <c r="BI96" s="198">
        <f>IF(N96="nulová",J96,0)</f>
        <v>0</v>
      </c>
      <c r="BJ96" s="16" t="s">
        <v>14</v>
      </c>
      <c r="BK96" s="198">
        <f>ROUND(I96*H96,2)</f>
        <v>0</v>
      </c>
      <c r="BL96" s="16" t="s">
        <v>127</v>
      </c>
      <c r="BM96" s="197" t="s">
        <v>3648</v>
      </c>
    </row>
    <row r="97" s="2" customFormat="1">
      <c r="A97" s="37"/>
      <c r="B97" s="38"/>
      <c r="C97" s="39"/>
      <c r="D97" s="199" t="s">
        <v>157</v>
      </c>
      <c r="E97" s="39"/>
      <c r="F97" s="200" t="s">
        <v>3645</v>
      </c>
      <c r="G97" s="39"/>
      <c r="H97" s="39"/>
      <c r="I97" s="201"/>
      <c r="J97" s="39"/>
      <c r="K97" s="39"/>
      <c r="L97" s="43"/>
      <c r="M97" s="202"/>
      <c r="N97" s="203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157</v>
      </c>
      <c r="AU97" s="16" t="s">
        <v>70</v>
      </c>
    </row>
    <row r="98" s="2" customFormat="1" ht="66.75" customHeight="1">
      <c r="A98" s="37"/>
      <c r="B98" s="38"/>
      <c r="C98" s="185" t="s">
        <v>159</v>
      </c>
      <c r="D98" s="185" t="s">
        <v>123</v>
      </c>
      <c r="E98" s="186" t="s">
        <v>3649</v>
      </c>
      <c r="F98" s="187" t="s">
        <v>3650</v>
      </c>
      <c r="G98" s="188" t="s">
        <v>132</v>
      </c>
      <c r="H98" s="189">
        <v>10</v>
      </c>
      <c r="I98" s="190"/>
      <c r="J98" s="191">
        <f>ROUND(I98*H98,2)</f>
        <v>0</v>
      </c>
      <c r="K98" s="192"/>
      <c r="L98" s="43"/>
      <c r="M98" s="193" t="s">
        <v>19</v>
      </c>
      <c r="N98" s="194" t="s">
        <v>41</v>
      </c>
      <c r="O98" s="83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7" t="s">
        <v>127</v>
      </c>
      <c r="AT98" s="197" t="s">
        <v>123</v>
      </c>
      <c r="AU98" s="197" t="s">
        <v>70</v>
      </c>
      <c r="AY98" s="16" t="s">
        <v>128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6" t="s">
        <v>14</v>
      </c>
      <c r="BK98" s="198">
        <f>ROUND(I98*H98,2)</f>
        <v>0</v>
      </c>
      <c r="BL98" s="16" t="s">
        <v>127</v>
      </c>
      <c r="BM98" s="197" t="s">
        <v>3651</v>
      </c>
    </row>
    <row r="99" s="2" customFormat="1">
      <c r="A99" s="37"/>
      <c r="B99" s="38"/>
      <c r="C99" s="39"/>
      <c r="D99" s="199" t="s">
        <v>157</v>
      </c>
      <c r="E99" s="39"/>
      <c r="F99" s="200" t="s">
        <v>3652</v>
      </c>
      <c r="G99" s="39"/>
      <c r="H99" s="39"/>
      <c r="I99" s="201"/>
      <c r="J99" s="39"/>
      <c r="K99" s="39"/>
      <c r="L99" s="43"/>
      <c r="M99" s="202"/>
      <c r="N99" s="203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157</v>
      </c>
      <c r="AU99" s="16" t="s">
        <v>70</v>
      </c>
    </row>
    <row r="100" s="2" customFormat="1" ht="66.75" customHeight="1">
      <c r="A100" s="37"/>
      <c r="B100" s="38"/>
      <c r="C100" s="185" t="s">
        <v>163</v>
      </c>
      <c r="D100" s="185" t="s">
        <v>123</v>
      </c>
      <c r="E100" s="186" t="s">
        <v>3653</v>
      </c>
      <c r="F100" s="187" t="s">
        <v>3654</v>
      </c>
      <c r="G100" s="188" t="s">
        <v>132</v>
      </c>
      <c r="H100" s="189">
        <v>6</v>
      </c>
      <c r="I100" s="190"/>
      <c r="J100" s="191">
        <f>ROUND(I100*H100,2)</f>
        <v>0</v>
      </c>
      <c r="K100" s="192"/>
      <c r="L100" s="43"/>
      <c r="M100" s="193" t="s">
        <v>19</v>
      </c>
      <c r="N100" s="194" t="s">
        <v>41</v>
      </c>
      <c r="O100" s="83"/>
      <c r="P100" s="195">
        <f>O100*H100</f>
        <v>0</v>
      </c>
      <c r="Q100" s="195">
        <v>0</v>
      </c>
      <c r="R100" s="195">
        <f>Q100*H100</f>
        <v>0</v>
      </c>
      <c r="S100" s="195">
        <v>0</v>
      </c>
      <c r="T100" s="196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7" t="s">
        <v>127</v>
      </c>
      <c r="AT100" s="197" t="s">
        <v>123</v>
      </c>
      <c r="AU100" s="197" t="s">
        <v>70</v>
      </c>
      <c r="AY100" s="16" t="s">
        <v>128</v>
      </c>
      <c r="BE100" s="198">
        <f>IF(N100="základní",J100,0)</f>
        <v>0</v>
      </c>
      <c r="BF100" s="198">
        <f>IF(N100="snížená",J100,0)</f>
        <v>0</v>
      </c>
      <c r="BG100" s="198">
        <f>IF(N100="zákl. přenesená",J100,0)</f>
        <v>0</v>
      </c>
      <c r="BH100" s="198">
        <f>IF(N100="sníž. přenesená",J100,0)</f>
        <v>0</v>
      </c>
      <c r="BI100" s="198">
        <f>IF(N100="nulová",J100,0)</f>
        <v>0</v>
      </c>
      <c r="BJ100" s="16" t="s">
        <v>14</v>
      </c>
      <c r="BK100" s="198">
        <f>ROUND(I100*H100,2)</f>
        <v>0</v>
      </c>
      <c r="BL100" s="16" t="s">
        <v>127</v>
      </c>
      <c r="BM100" s="197" t="s">
        <v>3655</v>
      </c>
    </row>
    <row r="101" s="2" customFormat="1">
      <c r="A101" s="37"/>
      <c r="B101" s="38"/>
      <c r="C101" s="39"/>
      <c r="D101" s="199" t="s">
        <v>157</v>
      </c>
      <c r="E101" s="39"/>
      <c r="F101" s="200" t="s">
        <v>3652</v>
      </c>
      <c r="G101" s="39"/>
      <c r="H101" s="39"/>
      <c r="I101" s="201"/>
      <c r="J101" s="39"/>
      <c r="K101" s="39"/>
      <c r="L101" s="43"/>
      <c r="M101" s="202"/>
      <c r="N101" s="203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157</v>
      </c>
      <c r="AU101" s="16" t="s">
        <v>70</v>
      </c>
    </row>
    <row r="102" s="2" customFormat="1" ht="62.7" customHeight="1">
      <c r="A102" s="37"/>
      <c r="B102" s="38"/>
      <c r="C102" s="185" t="s">
        <v>167</v>
      </c>
      <c r="D102" s="185" t="s">
        <v>123</v>
      </c>
      <c r="E102" s="186" t="s">
        <v>3656</v>
      </c>
      <c r="F102" s="187" t="s">
        <v>3657</v>
      </c>
      <c r="G102" s="188" t="s">
        <v>1806</v>
      </c>
      <c r="H102" s="189">
        <v>200</v>
      </c>
      <c r="I102" s="190"/>
      <c r="J102" s="191">
        <f>ROUND(I102*H102,2)</f>
        <v>0</v>
      </c>
      <c r="K102" s="192"/>
      <c r="L102" s="43"/>
      <c r="M102" s="193" t="s">
        <v>19</v>
      </c>
      <c r="N102" s="194" t="s">
        <v>41</v>
      </c>
      <c r="O102" s="83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97" t="s">
        <v>127</v>
      </c>
      <c r="AT102" s="197" t="s">
        <v>123</v>
      </c>
      <c r="AU102" s="197" t="s">
        <v>70</v>
      </c>
      <c r="AY102" s="16" t="s">
        <v>128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6" t="s">
        <v>14</v>
      </c>
      <c r="BK102" s="198">
        <f>ROUND(I102*H102,2)</f>
        <v>0</v>
      </c>
      <c r="BL102" s="16" t="s">
        <v>127</v>
      </c>
      <c r="BM102" s="197" t="s">
        <v>3658</v>
      </c>
    </row>
    <row r="103" s="2" customFormat="1" ht="62.7" customHeight="1">
      <c r="A103" s="37"/>
      <c r="B103" s="38"/>
      <c r="C103" s="185" t="s">
        <v>172</v>
      </c>
      <c r="D103" s="185" t="s">
        <v>123</v>
      </c>
      <c r="E103" s="186" t="s">
        <v>3659</v>
      </c>
      <c r="F103" s="187" t="s">
        <v>3660</v>
      </c>
      <c r="G103" s="188" t="s">
        <v>1806</v>
      </c>
      <c r="H103" s="189">
        <v>200</v>
      </c>
      <c r="I103" s="190"/>
      <c r="J103" s="191">
        <f>ROUND(I103*H103,2)</f>
        <v>0</v>
      </c>
      <c r="K103" s="192"/>
      <c r="L103" s="43"/>
      <c r="M103" s="193" t="s">
        <v>19</v>
      </c>
      <c r="N103" s="194" t="s">
        <v>41</v>
      </c>
      <c r="O103" s="83"/>
      <c r="P103" s="195">
        <f>O103*H103</f>
        <v>0</v>
      </c>
      <c r="Q103" s="195">
        <v>0</v>
      </c>
      <c r="R103" s="195">
        <f>Q103*H103</f>
        <v>0</v>
      </c>
      <c r="S103" s="195">
        <v>0</v>
      </c>
      <c r="T103" s="196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7" t="s">
        <v>127</v>
      </c>
      <c r="AT103" s="197" t="s">
        <v>123</v>
      </c>
      <c r="AU103" s="197" t="s">
        <v>70</v>
      </c>
      <c r="AY103" s="16" t="s">
        <v>128</v>
      </c>
      <c r="BE103" s="198">
        <f>IF(N103="základní",J103,0)</f>
        <v>0</v>
      </c>
      <c r="BF103" s="198">
        <f>IF(N103="snížená",J103,0)</f>
        <v>0</v>
      </c>
      <c r="BG103" s="198">
        <f>IF(N103="zákl. přenesená",J103,0)</f>
        <v>0</v>
      </c>
      <c r="BH103" s="198">
        <f>IF(N103="sníž. přenesená",J103,0)</f>
        <v>0</v>
      </c>
      <c r="BI103" s="198">
        <f>IF(N103="nulová",J103,0)</f>
        <v>0</v>
      </c>
      <c r="BJ103" s="16" t="s">
        <v>14</v>
      </c>
      <c r="BK103" s="198">
        <f>ROUND(I103*H103,2)</f>
        <v>0</v>
      </c>
      <c r="BL103" s="16" t="s">
        <v>127</v>
      </c>
      <c r="BM103" s="197" t="s">
        <v>3661</v>
      </c>
    </row>
    <row r="104" s="2" customFormat="1" ht="62.7" customHeight="1">
      <c r="A104" s="37"/>
      <c r="B104" s="38"/>
      <c r="C104" s="185" t="s">
        <v>176</v>
      </c>
      <c r="D104" s="185" t="s">
        <v>123</v>
      </c>
      <c r="E104" s="186" t="s">
        <v>3662</v>
      </c>
      <c r="F104" s="187" t="s">
        <v>3663</v>
      </c>
      <c r="G104" s="188" t="s">
        <v>1806</v>
      </c>
      <c r="H104" s="189">
        <v>200</v>
      </c>
      <c r="I104" s="190"/>
      <c r="J104" s="191">
        <f>ROUND(I104*H104,2)</f>
        <v>0</v>
      </c>
      <c r="K104" s="192"/>
      <c r="L104" s="43"/>
      <c r="M104" s="193" t="s">
        <v>19</v>
      </c>
      <c r="N104" s="194" t="s">
        <v>41</v>
      </c>
      <c r="O104" s="83"/>
      <c r="P104" s="195">
        <f>O104*H104</f>
        <v>0</v>
      </c>
      <c r="Q104" s="195">
        <v>0</v>
      </c>
      <c r="R104" s="195">
        <f>Q104*H104</f>
        <v>0</v>
      </c>
      <c r="S104" s="195">
        <v>0</v>
      </c>
      <c r="T104" s="19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7" t="s">
        <v>127</v>
      </c>
      <c r="AT104" s="197" t="s">
        <v>123</v>
      </c>
      <c r="AU104" s="197" t="s">
        <v>70</v>
      </c>
      <c r="AY104" s="16" t="s">
        <v>128</v>
      </c>
      <c r="BE104" s="198">
        <f>IF(N104="základní",J104,0)</f>
        <v>0</v>
      </c>
      <c r="BF104" s="198">
        <f>IF(N104="snížená",J104,0)</f>
        <v>0</v>
      </c>
      <c r="BG104" s="198">
        <f>IF(N104="zákl. přenesená",J104,0)</f>
        <v>0</v>
      </c>
      <c r="BH104" s="198">
        <f>IF(N104="sníž. přenesená",J104,0)</f>
        <v>0</v>
      </c>
      <c r="BI104" s="198">
        <f>IF(N104="nulová",J104,0)</f>
        <v>0</v>
      </c>
      <c r="BJ104" s="16" t="s">
        <v>14</v>
      </c>
      <c r="BK104" s="198">
        <f>ROUND(I104*H104,2)</f>
        <v>0</v>
      </c>
      <c r="BL104" s="16" t="s">
        <v>127</v>
      </c>
      <c r="BM104" s="197" t="s">
        <v>3664</v>
      </c>
    </row>
    <row r="105" s="2" customFormat="1" ht="62.7" customHeight="1">
      <c r="A105" s="37"/>
      <c r="B105" s="38"/>
      <c r="C105" s="185" t="s">
        <v>180</v>
      </c>
      <c r="D105" s="185" t="s">
        <v>123</v>
      </c>
      <c r="E105" s="186" t="s">
        <v>3665</v>
      </c>
      <c r="F105" s="187" t="s">
        <v>3666</v>
      </c>
      <c r="G105" s="188" t="s">
        <v>1806</v>
      </c>
      <c r="H105" s="189">
        <v>200</v>
      </c>
      <c r="I105" s="190"/>
      <c r="J105" s="191">
        <f>ROUND(I105*H105,2)</f>
        <v>0</v>
      </c>
      <c r="K105" s="192"/>
      <c r="L105" s="43"/>
      <c r="M105" s="193" t="s">
        <v>19</v>
      </c>
      <c r="N105" s="194" t="s">
        <v>41</v>
      </c>
      <c r="O105" s="83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7" t="s">
        <v>127</v>
      </c>
      <c r="AT105" s="197" t="s">
        <v>123</v>
      </c>
      <c r="AU105" s="197" t="s">
        <v>70</v>
      </c>
      <c r="AY105" s="16" t="s">
        <v>128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6" t="s">
        <v>14</v>
      </c>
      <c r="BK105" s="198">
        <f>ROUND(I105*H105,2)</f>
        <v>0</v>
      </c>
      <c r="BL105" s="16" t="s">
        <v>127</v>
      </c>
      <c r="BM105" s="197" t="s">
        <v>3667</v>
      </c>
    </row>
    <row r="106" s="2" customFormat="1">
      <c r="A106" s="37"/>
      <c r="B106" s="38"/>
      <c r="C106" s="39"/>
      <c r="D106" s="199" t="s">
        <v>157</v>
      </c>
      <c r="E106" s="39"/>
      <c r="F106" s="200" t="s">
        <v>3668</v>
      </c>
      <c r="G106" s="39"/>
      <c r="H106" s="39"/>
      <c r="I106" s="201"/>
      <c r="J106" s="39"/>
      <c r="K106" s="39"/>
      <c r="L106" s="43"/>
      <c r="M106" s="202"/>
      <c r="N106" s="203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157</v>
      </c>
      <c r="AU106" s="16" t="s">
        <v>70</v>
      </c>
    </row>
    <row r="107" s="2" customFormat="1" ht="62.7" customHeight="1">
      <c r="A107" s="37"/>
      <c r="B107" s="38"/>
      <c r="C107" s="185" t="s">
        <v>8</v>
      </c>
      <c r="D107" s="185" t="s">
        <v>123</v>
      </c>
      <c r="E107" s="186" t="s">
        <v>3669</v>
      </c>
      <c r="F107" s="187" t="s">
        <v>3670</v>
      </c>
      <c r="G107" s="188" t="s">
        <v>1806</v>
      </c>
      <c r="H107" s="189">
        <v>200</v>
      </c>
      <c r="I107" s="190"/>
      <c r="J107" s="191">
        <f>ROUND(I107*H107,2)</f>
        <v>0</v>
      </c>
      <c r="K107" s="192"/>
      <c r="L107" s="43"/>
      <c r="M107" s="193" t="s">
        <v>19</v>
      </c>
      <c r="N107" s="194" t="s">
        <v>41</v>
      </c>
      <c r="O107" s="83"/>
      <c r="P107" s="195">
        <f>O107*H107</f>
        <v>0</v>
      </c>
      <c r="Q107" s="195">
        <v>0</v>
      </c>
      <c r="R107" s="195">
        <f>Q107*H107</f>
        <v>0</v>
      </c>
      <c r="S107" s="195">
        <v>0</v>
      </c>
      <c r="T107" s="196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7" t="s">
        <v>127</v>
      </c>
      <c r="AT107" s="197" t="s">
        <v>123</v>
      </c>
      <c r="AU107" s="197" t="s">
        <v>70</v>
      </c>
      <c r="AY107" s="16" t="s">
        <v>128</v>
      </c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16" t="s">
        <v>14</v>
      </c>
      <c r="BK107" s="198">
        <f>ROUND(I107*H107,2)</f>
        <v>0</v>
      </c>
      <c r="BL107" s="16" t="s">
        <v>127</v>
      </c>
      <c r="BM107" s="197" t="s">
        <v>3671</v>
      </c>
    </row>
    <row r="108" s="2" customFormat="1" ht="62.7" customHeight="1">
      <c r="A108" s="37"/>
      <c r="B108" s="38"/>
      <c r="C108" s="185" t="s">
        <v>188</v>
      </c>
      <c r="D108" s="185" t="s">
        <v>123</v>
      </c>
      <c r="E108" s="186" t="s">
        <v>3672</v>
      </c>
      <c r="F108" s="187" t="s">
        <v>3673</v>
      </c>
      <c r="G108" s="188" t="s">
        <v>1806</v>
      </c>
      <c r="H108" s="189">
        <v>200</v>
      </c>
      <c r="I108" s="190"/>
      <c r="J108" s="191">
        <f>ROUND(I108*H108,2)</f>
        <v>0</v>
      </c>
      <c r="K108" s="192"/>
      <c r="L108" s="43"/>
      <c r="M108" s="193" t="s">
        <v>19</v>
      </c>
      <c r="N108" s="194" t="s">
        <v>41</v>
      </c>
      <c r="O108" s="83"/>
      <c r="P108" s="195">
        <f>O108*H108</f>
        <v>0</v>
      </c>
      <c r="Q108" s="195">
        <v>0</v>
      </c>
      <c r="R108" s="195">
        <f>Q108*H108</f>
        <v>0</v>
      </c>
      <c r="S108" s="195">
        <v>0</v>
      </c>
      <c r="T108" s="19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7" t="s">
        <v>127</v>
      </c>
      <c r="AT108" s="197" t="s">
        <v>123</v>
      </c>
      <c r="AU108" s="197" t="s">
        <v>70</v>
      </c>
      <c r="AY108" s="16" t="s">
        <v>128</v>
      </c>
      <c r="BE108" s="198">
        <f>IF(N108="základní",J108,0)</f>
        <v>0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16" t="s">
        <v>14</v>
      </c>
      <c r="BK108" s="198">
        <f>ROUND(I108*H108,2)</f>
        <v>0</v>
      </c>
      <c r="BL108" s="16" t="s">
        <v>127</v>
      </c>
      <c r="BM108" s="197" t="s">
        <v>3674</v>
      </c>
    </row>
    <row r="109" s="2" customFormat="1" ht="66.75" customHeight="1">
      <c r="A109" s="37"/>
      <c r="B109" s="38"/>
      <c r="C109" s="185" t="s">
        <v>193</v>
      </c>
      <c r="D109" s="185" t="s">
        <v>123</v>
      </c>
      <c r="E109" s="186" t="s">
        <v>3675</v>
      </c>
      <c r="F109" s="187" t="s">
        <v>3676</v>
      </c>
      <c r="G109" s="188" t="s">
        <v>1806</v>
      </c>
      <c r="H109" s="189">
        <v>150</v>
      </c>
      <c r="I109" s="190"/>
      <c r="J109" s="191">
        <f>ROUND(I109*H109,2)</f>
        <v>0</v>
      </c>
      <c r="K109" s="192"/>
      <c r="L109" s="43"/>
      <c r="M109" s="193" t="s">
        <v>19</v>
      </c>
      <c r="N109" s="194" t="s">
        <v>41</v>
      </c>
      <c r="O109" s="83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7" t="s">
        <v>127</v>
      </c>
      <c r="AT109" s="197" t="s">
        <v>123</v>
      </c>
      <c r="AU109" s="197" t="s">
        <v>70</v>
      </c>
      <c r="AY109" s="16" t="s">
        <v>128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16" t="s">
        <v>14</v>
      </c>
      <c r="BK109" s="198">
        <f>ROUND(I109*H109,2)</f>
        <v>0</v>
      </c>
      <c r="BL109" s="16" t="s">
        <v>127</v>
      </c>
      <c r="BM109" s="197" t="s">
        <v>3677</v>
      </c>
    </row>
    <row r="110" s="2" customFormat="1" ht="66.75" customHeight="1">
      <c r="A110" s="37"/>
      <c r="B110" s="38"/>
      <c r="C110" s="185" t="s">
        <v>197</v>
      </c>
      <c r="D110" s="185" t="s">
        <v>123</v>
      </c>
      <c r="E110" s="186" t="s">
        <v>3678</v>
      </c>
      <c r="F110" s="187" t="s">
        <v>3679</v>
      </c>
      <c r="G110" s="188" t="s">
        <v>1806</v>
      </c>
      <c r="H110" s="189">
        <v>150</v>
      </c>
      <c r="I110" s="190"/>
      <c r="J110" s="191">
        <f>ROUND(I110*H110,2)</f>
        <v>0</v>
      </c>
      <c r="K110" s="192"/>
      <c r="L110" s="43"/>
      <c r="M110" s="193" t="s">
        <v>19</v>
      </c>
      <c r="N110" s="194" t="s">
        <v>41</v>
      </c>
      <c r="O110" s="83"/>
      <c r="P110" s="195">
        <f>O110*H110</f>
        <v>0</v>
      </c>
      <c r="Q110" s="195">
        <v>0</v>
      </c>
      <c r="R110" s="195">
        <f>Q110*H110</f>
        <v>0</v>
      </c>
      <c r="S110" s="195">
        <v>0</v>
      </c>
      <c r="T110" s="19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7" t="s">
        <v>127</v>
      </c>
      <c r="AT110" s="197" t="s">
        <v>123</v>
      </c>
      <c r="AU110" s="197" t="s">
        <v>70</v>
      </c>
      <c r="AY110" s="16" t="s">
        <v>128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16" t="s">
        <v>14</v>
      </c>
      <c r="BK110" s="198">
        <f>ROUND(I110*H110,2)</f>
        <v>0</v>
      </c>
      <c r="BL110" s="16" t="s">
        <v>127</v>
      </c>
      <c r="BM110" s="197" t="s">
        <v>3680</v>
      </c>
    </row>
    <row r="111" s="2" customFormat="1" ht="66.75" customHeight="1">
      <c r="A111" s="37"/>
      <c r="B111" s="38"/>
      <c r="C111" s="185" t="s">
        <v>201</v>
      </c>
      <c r="D111" s="185" t="s">
        <v>123</v>
      </c>
      <c r="E111" s="186" t="s">
        <v>3681</v>
      </c>
      <c r="F111" s="187" t="s">
        <v>3682</v>
      </c>
      <c r="G111" s="188" t="s">
        <v>1806</v>
      </c>
      <c r="H111" s="189">
        <v>150</v>
      </c>
      <c r="I111" s="190"/>
      <c r="J111" s="191">
        <f>ROUND(I111*H111,2)</f>
        <v>0</v>
      </c>
      <c r="K111" s="192"/>
      <c r="L111" s="43"/>
      <c r="M111" s="193" t="s">
        <v>19</v>
      </c>
      <c r="N111" s="194" t="s">
        <v>41</v>
      </c>
      <c r="O111" s="83"/>
      <c r="P111" s="195">
        <f>O111*H111</f>
        <v>0</v>
      </c>
      <c r="Q111" s="195">
        <v>0</v>
      </c>
      <c r="R111" s="195">
        <f>Q111*H111</f>
        <v>0</v>
      </c>
      <c r="S111" s="195">
        <v>0</v>
      </c>
      <c r="T111" s="196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7" t="s">
        <v>127</v>
      </c>
      <c r="AT111" s="197" t="s">
        <v>123</v>
      </c>
      <c r="AU111" s="197" t="s">
        <v>70</v>
      </c>
      <c r="AY111" s="16" t="s">
        <v>128</v>
      </c>
      <c r="BE111" s="198">
        <f>IF(N111="základní",J111,0)</f>
        <v>0</v>
      </c>
      <c r="BF111" s="198">
        <f>IF(N111="snížená",J111,0)</f>
        <v>0</v>
      </c>
      <c r="BG111" s="198">
        <f>IF(N111="zákl. přenesená",J111,0)</f>
        <v>0</v>
      </c>
      <c r="BH111" s="198">
        <f>IF(N111="sníž. přenesená",J111,0)</f>
        <v>0</v>
      </c>
      <c r="BI111" s="198">
        <f>IF(N111="nulová",J111,0)</f>
        <v>0</v>
      </c>
      <c r="BJ111" s="16" t="s">
        <v>14</v>
      </c>
      <c r="BK111" s="198">
        <f>ROUND(I111*H111,2)</f>
        <v>0</v>
      </c>
      <c r="BL111" s="16" t="s">
        <v>127</v>
      </c>
      <c r="BM111" s="197" t="s">
        <v>3683</v>
      </c>
    </row>
    <row r="112" s="2" customFormat="1" ht="66.75" customHeight="1">
      <c r="A112" s="37"/>
      <c r="B112" s="38"/>
      <c r="C112" s="185" t="s">
        <v>205</v>
      </c>
      <c r="D112" s="185" t="s">
        <v>123</v>
      </c>
      <c r="E112" s="186" t="s">
        <v>3684</v>
      </c>
      <c r="F112" s="187" t="s">
        <v>3685</v>
      </c>
      <c r="G112" s="188" t="s">
        <v>1806</v>
      </c>
      <c r="H112" s="189">
        <v>150</v>
      </c>
      <c r="I112" s="190"/>
      <c r="J112" s="191">
        <f>ROUND(I112*H112,2)</f>
        <v>0</v>
      </c>
      <c r="K112" s="192"/>
      <c r="L112" s="43"/>
      <c r="M112" s="193" t="s">
        <v>19</v>
      </c>
      <c r="N112" s="194" t="s">
        <v>41</v>
      </c>
      <c r="O112" s="83"/>
      <c r="P112" s="195">
        <f>O112*H112</f>
        <v>0</v>
      </c>
      <c r="Q112" s="195">
        <v>0</v>
      </c>
      <c r="R112" s="195">
        <f>Q112*H112</f>
        <v>0</v>
      </c>
      <c r="S112" s="195">
        <v>0</v>
      </c>
      <c r="T112" s="196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97" t="s">
        <v>127</v>
      </c>
      <c r="AT112" s="197" t="s">
        <v>123</v>
      </c>
      <c r="AU112" s="197" t="s">
        <v>70</v>
      </c>
      <c r="AY112" s="16" t="s">
        <v>128</v>
      </c>
      <c r="BE112" s="198">
        <f>IF(N112="základní",J112,0)</f>
        <v>0</v>
      </c>
      <c r="BF112" s="198">
        <f>IF(N112="snížená",J112,0)</f>
        <v>0</v>
      </c>
      <c r="BG112" s="198">
        <f>IF(N112="zákl. přenesená",J112,0)</f>
        <v>0</v>
      </c>
      <c r="BH112" s="198">
        <f>IF(N112="sníž. přenesená",J112,0)</f>
        <v>0</v>
      </c>
      <c r="BI112" s="198">
        <f>IF(N112="nulová",J112,0)</f>
        <v>0</v>
      </c>
      <c r="BJ112" s="16" t="s">
        <v>14</v>
      </c>
      <c r="BK112" s="198">
        <f>ROUND(I112*H112,2)</f>
        <v>0</v>
      </c>
      <c r="BL112" s="16" t="s">
        <v>127</v>
      </c>
      <c r="BM112" s="197" t="s">
        <v>3686</v>
      </c>
    </row>
    <row r="113" s="2" customFormat="1" ht="66.75" customHeight="1">
      <c r="A113" s="37"/>
      <c r="B113" s="38"/>
      <c r="C113" s="185" t="s">
        <v>7</v>
      </c>
      <c r="D113" s="185" t="s">
        <v>123</v>
      </c>
      <c r="E113" s="186" t="s">
        <v>3687</v>
      </c>
      <c r="F113" s="187" t="s">
        <v>3688</v>
      </c>
      <c r="G113" s="188" t="s">
        <v>1806</v>
      </c>
      <c r="H113" s="189">
        <v>150</v>
      </c>
      <c r="I113" s="190"/>
      <c r="J113" s="191">
        <f>ROUND(I113*H113,2)</f>
        <v>0</v>
      </c>
      <c r="K113" s="192"/>
      <c r="L113" s="43"/>
      <c r="M113" s="193" t="s">
        <v>19</v>
      </c>
      <c r="N113" s="194" t="s">
        <v>41</v>
      </c>
      <c r="O113" s="83"/>
      <c r="P113" s="195">
        <f>O113*H113</f>
        <v>0</v>
      </c>
      <c r="Q113" s="195">
        <v>0</v>
      </c>
      <c r="R113" s="195">
        <f>Q113*H113</f>
        <v>0</v>
      </c>
      <c r="S113" s="195">
        <v>0</v>
      </c>
      <c r="T113" s="196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7" t="s">
        <v>127</v>
      </c>
      <c r="AT113" s="197" t="s">
        <v>123</v>
      </c>
      <c r="AU113" s="197" t="s">
        <v>70</v>
      </c>
      <c r="AY113" s="16" t="s">
        <v>128</v>
      </c>
      <c r="BE113" s="198">
        <f>IF(N113="základní",J113,0)</f>
        <v>0</v>
      </c>
      <c r="BF113" s="198">
        <f>IF(N113="snížená",J113,0)</f>
        <v>0</v>
      </c>
      <c r="BG113" s="198">
        <f>IF(N113="zákl. přenesená",J113,0)</f>
        <v>0</v>
      </c>
      <c r="BH113" s="198">
        <f>IF(N113="sníž. přenesená",J113,0)</f>
        <v>0</v>
      </c>
      <c r="BI113" s="198">
        <f>IF(N113="nulová",J113,0)</f>
        <v>0</v>
      </c>
      <c r="BJ113" s="16" t="s">
        <v>14</v>
      </c>
      <c r="BK113" s="198">
        <f>ROUND(I113*H113,2)</f>
        <v>0</v>
      </c>
      <c r="BL113" s="16" t="s">
        <v>127</v>
      </c>
      <c r="BM113" s="197" t="s">
        <v>3689</v>
      </c>
    </row>
    <row r="114" s="2" customFormat="1" ht="66.75" customHeight="1">
      <c r="A114" s="37"/>
      <c r="B114" s="38"/>
      <c r="C114" s="185" t="s">
        <v>212</v>
      </c>
      <c r="D114" s="185" t="s">
        <v>123</v>
      </c>
      <c r="E114" s="186" t="s">
        <v>3690</v>
      </c>
      <c r="F114" s="187" t="s">
        <v>3691</v>
      </c>
      <c r="G114" s="188" t="s">
        <v>1806</v>
      </c>
      <c r="H114" s="189">
        <v>100</v>
      </c>
      <c r="I114" s="190"/>
      <c r="J114" s="191">
        <f>ROUND(I114*H114,2)</f>
        <v>0</v>
      </c>
      <c r="K114" s="192"/>
      <c r="L114" s="43"/>
      <c r="M114" s="193" t="s">
        <v>19</v>
      </c>
      <c r="N114" s="194" t="s">
        <v>41</v>
      </c>
      <c r="O114" s="83"/>
      <c r="P114" s="195">
        <f>O114*H114</f>
        <v>0</v>
      </c>
      <c r="Q114" s="195">
        <v>0</v>
      </c>
      <c r="R114" s="195">
        <f>Q114*H114</f>
        <v>0</v>
      </c>
      <c r="S114" s="195">
        <v>0</v>
      </c>
      <c r="T114" s="196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97" t="s">
        <v>127</v>
      </c>
      <c r="AT114" s="197" t="s">
        <v>123</v>
      </c>
      <c r="AU114" s="197" t="s">
        <v>70</v>
      </c>
      <c r="AY114" s="16" t="s">
        <v>128</v>
      </c>
      <c r="BE114" s="198">
        <f>IF(N114="základní",J114,0)</f>
        <v>0</v>
      </c>
      <c r="BF114" s="198">
        <f>IF(N114="snížená",J114,0)</f>
        <v>0</v>
      </c>
      <c r="BG114" s="198">
        <f>IF(N114="zákl. přenesená",J114,0)</f>
        <v>0</v>
      </c>
      <c r="BH114" s="198">
        <f>IF(N114="sníž. přenesená",J114,0)</f>
        <v>0</v>
      </c>
      <c r="BI114" s="198">
        <f>IF(N114="nulová",J114,0)</f>
        <v>0</v>
      </c>
      <c r="BJ114" s="16" t="s">
        <v>14</v>
      </c>
      <c r="BK114" s="198">
        <f>ROUND(I114*H114,2)</f>
        <v>0</v>
      </c>
      <c r="BL114" s="16" t="s">
        <v>127</v>
      </c>
      <c r="BM114" s="197" t="s">
        <v>3692</v>
      </c>
    </row>
    <row r="115" s="2" customFormat="1" ht="66.75" customHeight="1">
      <c r="A115" s="37"/>
      <c r="B115" s="38"/>
      <c r="C115" s="185" t="s">
        <v>216</v>
      </c>
      <c r="D115" s="185" t="s">
        <v>123</v>
      </c>
      <c r="E115" s="186" t="s">
        <v>3693</v>
      </c>
      <c r="F115" s="187" t="s">
        <v>3694</v>
      </c>
      <c r="G115" s="188" t="s">
        <v>1806</v>
      </c>
      <c r="H115" s="189">
        <v>100</v>
      </c>
      <c r="I115" s="190"/>
      <c r="J115" s="191">
        <f>ROUND(I115*H115,2)</f>
        <v>0</v>
      </c>
      <c r="K115" s="192"/>
      <c r="L115" s="43"/>
      <c r="M115" s="193" t="s">
        <v>19</v>
      </c>
      <c r="N115" s="194" t="s">
        <v>41</v>
      </c>
      <c r="O115" s="83"/>
      <c r="P115" s="195">
        <f>O115*H115</f>
        <v>0</v>
      </c>
      <c r="Q115" s="195">
        <v>0</v>
      </c>
      <c r="R115" s="195">
        <f>Q115*H115</f>
        <v>0</v>
      </c>
      <c r="S115" s="195">
        <v>0</v>
      </c>
      <c r="T115" s="196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7" t="s">
        <v>127</v>
      </c>
      <c r="AT115" s="197" t="s">
        <v>123</v>
      </c>
      <c r="AU115" s="197" t="s">
        <v>70</v>
      </c>
      <c r="AY115" s="16" t="s">
        <v>128</v>
      </c>
      <c r="BE115" s="198">
        <f>IF(N115="základní",J115,0)</f>
        <v>0</v>
      </c>
      <c r="BF115" s="198">
        <f>IF(N115="snížená",J115,0)</f>
        <v>0</v>
      </c>
      <c r="BG115" s="198">
        <f>IF(N115="zákl. přenesená",J115,0)</f>
        <v>0</v>
      </c>
      <c r="BH115" s="198">
        <f>IF(N115="sníž. přenesená",J115,0)</f>
        <v>0</v>
      </c>
      <c r="BI115" s="198">
        <f>IF(N115="nulová",J115,0)</f>
        <v>0</v>
      </c>
      <c r="BJ115" s="16" t="s">
        <v>14</v>
      </c>
      <c r="BK115" s="198">
        <f>ROUND(I115*H115,2)</f>
        <v>0</v>
      </c>
      <c r="BL115" s="16" t="s">
        <v>127</v>
      </c>
      <c r="BM115" s="197" t="s">
        <v>3695</v>
      </c>
    </row>
    <row r="116" s="2" customFormat="1" ht="66.75" customHeight="1">
      <c r="A116" s="37"/>
      <c r="B116" s="38"/>
      <c r="C116" s="185" t="s">
        <v>221</v>
      </c>
      <c r="D116" s="185" t="s">
        <v>123</v>
      </c>
      <c r="E116" s="186" t="s">
        <v>3696</v>
      </c>
      <c r="F116" s="187" t="s">
        <v>3697</v>
      </c>
      <c r="G116" s="188" t="s">
        <v>1806</v>
      </c>
      <c r="H116" s="189">
        <v>100</v>
      </c>
      <c r="I116" s="190"/>
      <c r="J116" s="191">
        <f>ROUND(I116*H116,2)</f>
        <v>0</v>
      </c>
      <c r="K116" s="192"/>
      <c r="L116" s="43"/>
      <c r="M116" s="193" t="s">
        <v>19</v>
      </c>
      <c r="N116" s="194" t="s">
        <v>41</v>
      </c>
      <c r="O116" s="83"/>
      <c r="P116" s="195">
        <f>O116*H116</f>
        <v>0</v>
      </c>
      <c r="Q116" s="195">
        <v>0</v>
      </c>
      <c r="R116" s="195">
        <f>Q116*H116</f>
        <v>0</v>
      </c>
      <c r="S116" s="195">
        <v>0</v>
      </c>
      <c r="T116" s="196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97" t="s">
        <v>127</v>
      </c>
      <c r="AT116" s="197" t="s">
        <v>123</v>
      </c>
      <c r="AU116" s="197" t="s">
        <v>70</v>
      </c>
      <c r="AY116" s="16" t="s">
        <v>128</v>
      </c>
      <c r="BE116" s="198">
        <f>IF(N116="základní",J116,0)</f>
        <v>0</v>
      </c>
      <c r="BF116" s="198">
        <f>IF(N116="snížená",J116,0)</f>
        <v>0</v>
      </c>
      <c r="BG116" s="198">
        <f>IF(N116="zákl. přenesená",J116,0)</f>
        <v>0</v>
      </c>
      <c r="BH116" s="198">
        <f>IF(N116="sníž. přenesená",J116,0)</f>
        <v>0</v>
      </c>
      <c r="BI116" s="198">
        <f>IF(N116="nulová",J116,0)</f>
        <v>0</v>
      </c>
      <c r="BJ116" s="16" t="s">
        <v>14</v>
      </c>
      <c r="BK116" s="198">
        <f>ROUND(I116*H116,2)</f>
        <v>0</v>
      </c>
      <c r="BL116" s="16" t="s">
        <v>127</v>
      </c>
      <c r="BM116" s="197" t="s">
        <v>3698</v>
      </c>
    </row>
    <row r="117" s="2" customFormat="1" ht="66.75" customHeight="1">
      <c r="A117" s="37"/>
      <c r="B117" s="38"/>
      <c r="C117" s="185" t="s">
        <v>225</v>
      </c>
      <c r="D117" s="185" t="s">
        <v>123</v>
      </c>
      <c r="E117" s="186" t="s">
        <v>3699</v>
      </c>
      <c r="F117" s="187" t="s">
        <v>3700</v>
      </c>
      <c r="G117" s="188" t="s">
        <v>1806</v>
      </c>
      <c r="H117" s="189">
        <v>100</v>
      </c>
      <c r="I117" s="190"/>
      <c r="J117" s="191">
        <f>ROUND(I117*H117,2)</f>
        <v>0</v>
      </c>
      <c r="K117" s="192"/>
      <c r="L117" s="43"/>
      <c r="M117" s="193" t="s">
        <v>19</v>
      </c>
      <c r="N117" s="194" t="s">
        <v>41</v>
      </c>
      <c r="O117" s="83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97" t="s">
        <v>127</v>
      </c>
      <c r="AT117" s="197" t="s">
        <v>123</v>
      </c>
      <c r="AU117" s="197" t="s">
        <v>70</v>
      </c>
      <c r="AY117" s="16" t="s">
        <v>128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6" t="s">
        <v>14</v>
      </c>
      <c r="BK117" s="198">
        <f>ROUND(I117*H117,2)</f>
        <v>0</v>
      </c>
      <c r="BL117" s="16" t="s">
        <v>127</v>
      </c>
      <c r="BM117" s="197" t="s">
        <v>3701</v>
      </c>
    </row>
    <row r="118" s="2" customFormat="1" ht="66.75" customHeight="1">
      <c r="A118" s="37"/>
      <c r="B118" s="38"/>
      <c r="C118" s="185" t="s">
        <v>230</v>
      </c>
      <c r="D118" s="185" t="s">
        <v>123</v>
      </c>
      <c r="E118" s="186" t="s">
        <v>3702</v>
      </c>
      <c r="F118" s="187" t="s">
        <v>3703</v>
      </c>
      <c r="G118" s="188" t="s">
        <v>1806</v>
      </c>
      <c r="H118" s="189">
        <v>4000</v>
      </c>
      <c r="I118" s="190"/>
      <c r="J118" s="191">
        <f>ROUND(I118*H118,2)</f>
        <v>0</v>
      </c>
      <c r="K118" s="192"/>
      <c r="L118" s="43"/>
      <c r="M118" s="193" t="s">
        <v>19</v>
      </c>
      <c r="N118" s="194" t="s">
        <v>41</v>
      </c>
      <c r="O118" s="83"/>
      <c r="P118" s="195">
        <f>O118*H118</f>
        <v>0</v>
      </c>
      <c r="Q118" s="195">
        <v>0</v>
      </c>
      <c r="R118" s="195">
        <f>Q118*H118</f>
        <v>0</v>
      </c>
      <c r="S118" s="195">
        <v>0</v>
      </c>
      <c r="T118" s="196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97" t="s">
        <v>127</v>
      </c>
      <c r="AT118" s="197" t="s">
        <v>123</v>
      </c>
      <c r="AU118" s="197" t="s">
        <v>70</v>
      </c>
      <c r="AY118" s="16" t="s">
        <v>128</v>
      </c>
      <c r="BE118" s="198">
        <f>IF(N118="základní",J118,0)</f>
        <v>0</v>
      </c>
      <c r="BF118" s="198">
        <f>IF(N118="snížená",J118,0)</f>
        <v>0</v>
      </c>
      <c r="BG118" s="198">
        <f>IF(N118="zákl. přenesená",J118,0)</f>
        <v>0</v>
      </c>
      <c r="BH118" s="198">
        <f>IF(N118="sníž. přenesená",J118,0)</f>
        <v>0</v>
      </c>
      <c r="BI118" s="198">
        <f>IF(N118="nulová",J118,0)</f>
        <v>0</v>
      </c>
      <c r="BJ118" s="16" t="s">
        <v>14</v>
      </c>
      <c r="BK118" s="198">
        <f>ROUND(I118*H118,2)</f>
        <v>0</v>
      </c>
      <c r="BL118" s="16" t="s">
        <v>127</v>
      </c>
      <c r="BM118" s="197" t="s">
        <v>3704</v>
      </c>
    </row>
    <row r="119" s="2" customFormat="1" ht="78" customHeight="1">
      <c r="A119" s="37"/>
      <c r="B119" s="38"/>
      <c r="C119" s="185" t="s">
        <v>235</v>
      </c>
      <c r="D119" s="185" t="s">
        <v>123</v>
      </c>
      <c r="E119" s="186" t="s">
        <v>3705</v>
      </c>
      <c r="F119" s="187" t="s">
        <v>3706</v>
      </c>
      <c r="G119" s="188" t="s">
        <v>1806</v>
      </c>
      <c r="H119" s="189">
        <v>100</v>
      </c>
      <c r="I119" s="190"/>
      <c r="J119" s="191">
        <f>ROUND(I119*H119,2)</f>
        <v>0</v>
      </c>
      <c r="K119" s="192"/>
      <c r="L119" s="43"/>
      <c r="M119" s="193" t="s">
        <v>19</v>
      </c>
      <c r="N119" s="194" t="s">
        <v>41</v>
      </c>
      <c r="O119" s="83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97" t="s">
        <v>2213</v>
      </c>
      <c r="AT119" s="197" t="s">
        <v>123</v>
      </c>
      <c r="AU119" s="197" t="s">
        <v>70</v>
      </c>
      <c r="AY119" s="16" t="s">
        <v>128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6" t="s">
        <v>14</v>
      </c>
      <c r="BK119" s="198">
        <f>ROUND(I119*H119,2)</f>
        <v>0</v>
      </c>
      <c r="BL119" s="16" t="s">
        <v>2213</v>
      </c>
      <c r="BM119" s="197" t="s">
        <v>3707</v>
      </c>
    </row>
    <row r="120" s="2" customFormat="1" ht="78" customHeight="1">
      <c r="A120" s="37"/>
      <c r="B120" s="38"/>
      <c r="C120" s="185" t="s">
        <v>240</v>
      </c>
      <c r="D120" s="185" t="s">
        <v>123</v>
      </c>
      <c r="E120" s="186" t="s">
        <v>3708</v>
      </c>
      <c r="F120" s="187" t="s">
        <v>3709</v>
      </c>
      <c r="G120" s="188" t="s">
        <v>1806</v>
      </c>
      <c r="H120" s="189">
        <v>100</v>
      </c>
      <c r="I120" s="190"/>
      <c r="J120" s="191">
        <f>ROUND(I120*H120,2)</f>
        <v>0</v>
      </c>
      <c r="K120" s="192"/>
      <c r="L120" s="43"/>
      <c r="M120" s="193" t="s">
        <v>19</v>
      </c>
      <c r="N120" s="194" t="s">
        <v>41</v>
      </c>
      <c r="O120" s="83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97" t="s">
        <v>2213</v>
      </c>
      <c r="AT120" s="197" t="s">
        <v>123</v>
      </c>
      <c r="AU120" s="197" t="s">
        <v>70</v>
      </c>
      <c r="AY120" s="16" t="s">
        <v>128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6" t="s">
        <v>14</v>
      </c>
      <c r="BK120" s="198">
        <f>ROUND(I120*H120,2)</f>
        <v>0</v>
      </c>
      <c r="BL120" s="16" t="s">
        <v>2213</v>
      </c>
      <c r="BM120" s="197" t="s">
        <v>3710</v>
      </c>
    </row>
    <row r="121" s="2" customFormat="1" ht="78" customHeight="1">
      <c r="A121" s="37"/>
      <c r="B121" s="38"/>
      <c r="C121" s="185" t="s">
        <v>245</v>
      </c>
      <c r="D121" s="185" t="s">
        <v>123</v>
      </c>
      <c r="E121" s="186" t="s">
        <v>3711</v>
      </c>
      <c r="F121" s="187" t="s">
        <v>3712</v>
      </c>
      <c r="G121" s="188" t="s">
        <v>1806</v>
      </c>
      <c r="H121" s="189">
        <v>100</v>
      </c>
      <c r="I121" s="190"/>
      <c r="J121" s="191">
        <f>ROUND(I121*H121,2)</f>
        <v>0</v>
      </c>
      <c r="K121" s="192"/>
      <c r="L121" s="43"/>
      <c r="M121" s="193" t="s">
        <v>19</v>
      </c>
      <c r="N121" s="194" t="s">
        <v>41</v>
      </c>
      <c r="O121" s="83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97" t="s">
        <v>2213</v>
      </c>
      <c r="AT121" s="197" t="s">
        <v>123</v>
      </c>
      <c r="AU121" s="197" t="s">
        <v>70</v>
      </c>
      <c r="AY121" s="16" t="s">
        <v>128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6" t="s">
        <v>14</v>
      </c>
      <c r="BK121" s="198">
        <f>ROUND(I121*H121,2)</f>
        <v>0</v>
      </c>
      <c r="BL121" s="16" t="s">
        <v>2213</v>
      </c>
      <c r="BM121" s="197" t="s">
        <v>3713</v>
      </c>
    </row>
    <row r="122" s="2" customFormat="1" ht="78" customHeight="1">
      <c r="A122" s="37"/>
      <c r="B122" s="38"/>
      <c r="C122" s="185" t="s">
        <v>250</v>
      </c>
      <c r="D122" s="185" t="s">
        <v>123</v>
      </c>
      <c r="E122" s="186" t="s">
        <v>3714</v>
      </c>
      <c r="F122" s="187" t="s">
        <v>3715</v>
      </c>
      <c r="G122" s="188" t="s">
        <v>1806</v>
      </c>
      <c r="H122" s="189">
        <v>100</v>
      </c>
      <c r="I122" s="190"/>
      <c r="J122" s="191">
        <f>ROUND(I122*H122,2)</f>
        <v>0</v>
      </c>
      <c r="K122" s="192"/>
      <c r="L122" s="43"/>
      <c r="M122" s="193" t="s">
        <v>19</v>
      </c>
      <c r="N122" s="194" t="s">
        <v>41</v>
      </c>
      <c r="O122" s="83"/>
      <c r="P122" s="195">
        <f>O122*H122</f>
        <v>0</v>
      </c>
      <c r="Q122" s="195">
        <v>0</v>
      </c>
      <c r="R122" s="195">
        <f>Q122*H122</f>
        <v>0</v>
      </c>
      <c r="S122" s="195">
        <v>0</v>
      </c>
      <c r="T122" s="196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97" t="s">
        <v>2213</v>
      </c>
      <c r="AT122" s="197" t="s">
        <v>123</v>
      </c>
      <c r="AU122" s="197" t="s">
        <v>70</v>
      </c>
      <c r="AY122" s="16" t="s">
        <v>128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16" t="s">
        <v>14</v>
      </c>
      <c r="BK122" s="198">
        <f>ROUND(I122*H122,2)</f>
        <v>0</v>
      </c>
      <c r="BL122" s="16" t="s">
        <v>2213</v>
      </c>
      <c r="BM122" s="197" t="s">
        <v>3716</v>
      </c>
    </row>
    <row r="123" s="2" customFormat="1" ht="78" customHeight="1">
      <c r="A123" s="37"/>
      <c r="B123" s="38"/>
      <c r="C123" s="185" t="s">
        <v>255</v>
      </c>
      <c r="D123" s="185" t="s">
        <v>123</v>
      </c>
      <c r="E123" s="186" t="s">
        <v>3717</v>
      </c>
      <c r="F123" s="187" t="s">
        <v>3718</v>
      </c>
      <c r="G123" s="188" t="s">
        <v>1806</v>
      </c>
      <c r="H123" s="189">
        <v>100</v>
      </c>
      <c r="I123" s="190"/>
      <c r="J123" s="191">
        <f>ROUND(I123*H123,2)</f>
        <v>0</v>
      </c>
      <c r="K123" s="192"/>
      <c r="L123" s="43"/>
      <c r="M123" s="193" t="s">
        <v>19</v>
      </c>
      <c r="N123" s="194" t="s">
        <v>41</v>
      </c>
      <c r="O123" s="83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97" t="s">
        <v>2213</v>
      </c>
      <c r="AT123" s="197" t="s">
        <v>123</v>
      </c>
      <c r="AU123" s="197" t="s">
        <v>70</v>
      </c>
      <c r="AY123" s="16" t="s">
        <v>128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6" t="s">
        <v>14</v>
      </c>
      <c r="BK123" s="198">
        <f>ROUND(I123*H123,2)</f>
        <v>0</v>
      </c>
      <c r="BL123" s="16" t="s">
        <v>2213</v>
      </c>
      <c r="BM123" s="197" t="s">
        <v>3719</v>
      </c>
    </row>
    <row r="124" s="2" customFormat="1" ht="78" customHeight="1">
      <c r="A124" s="37"/>
      <c r="B124" s="38"/>
      <c r="C124" s="185" t="s">
        <v>259</v>
      </c>
      <c r="D124" s="185" t="s">
        <v>123</v>
      </c>
      <c r="E124" s="186" t="s">
        <v>3720</v>
      </c>
      <c r="F124" s="187" t="s">
        <v>3721</v>
      </c>
      <c r="G124" s="188" t="s">
        <v>1806</v>
      </c>
      <c r="H124" s="189">
        <v>100</v>
      </c>
      <c r="I124" s="190"/>
      <c r="J124" s="191">
        <f>ROUND(I124*H124,2)</f>
        <v>0</v>
      </c>
      <c r="K124" s="192"/>
      <c r="L124" s="43"/>
      <c r="M124" s="193" t="s">
        <v>19</v>
      </c>
      <c r="N124" s="194" t="s">
        <v>41</v>
      </c>
      <c r="O124" s="83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97" t="s">
        <v>2213</v>
      </c>
      <c r="AT124" s="197" t="s">
        <v>123</v>
      </c>
      <c r="AU124" s="197" t="s">
        <v>70</v>
      </c>
      <c r="AY124" s="16" t="s">
        <v>128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6" t="s">
        <v>14</v>
      </c>
      <c r="BK124" s="198">
        <f>ROUND(I124*H124,2)</f>
        <v>0</v>
      </c>
      <c r="BL124" s="16" t="s">
        <v>2213</v>
      </c>
      <c r="BM124" s="197" t="s">
        <v>3722</v>
      </c>
    </row>
    <row r="125" s="2" customFormat="1" ht="78" customHeight="1">
      <c r="A125" s="37"/>
      <c r="B125" s="38"/>
      <c r="C125" s="185" t="s">
        <v>263</v>
      </c>
      <c r="D125" s="185" t="s">
        <v>123</v>
      </c>
      <c r="E125" s="186" t="s">
        <v>3723</v>
      </c>
      <c r="F125" s="187" t="s">
        <v>3724</v>
      </c>
      <c r="G125" s="188" t="s">
        <v>1806</v>
      </c>
      <c r="H125" s="189">
        <v>100</v>
      </c>
      <c r="I125" s="190"/>
      <c r="J125" s="191">
        <f>ROUND(I125*H125,2)</f>
        <v>0</v>
      </c>
      <c r="K125" s="192"/>
      <c r="L125" s="43"/>
      <c r="M125" s="193" t="s">
        <v>19</v>
      </c>
      <c r="N125" s="194" t="s">
        <v>41</v>
      </c>
      <c r="O125" s="83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7" t="s">
        <v>2213</v>
      </c>
      <c r="AT125" s="197" t="s">
        <v>123</v>
      </c>
      <c r="AU125" s="197" t="s">
        <v>70</v>
      </c>
      <c r="AY125" s="16" t="s">
        <v>128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6" t="s">
        <v>14</v>
      </c>
      <c r="BK125" s="198">
        <f>ROUND(I125*H125,2)</f>
        <v>0</v>
      </c>
      <c r="BL125" s="16" t="s">
        <v>2213</v>
      </c>
      <c r="BM125" s="197" t="s">
        <v>3725</v>
      </c>
    </row>
    <row r="126" s="2" customFormat="1" ht="90" customHeight="1">
      <c r="A126" s="37"/>
      <c r="B126" s="38"/>
      <c r="C126" s="185" t="s">
        <v>267</v>
      </c>
      <c r="D126" s="185" t="s">
        <v>123</v>
      </c>
      <c r="E126" s="186" t="s">
        <v>3726</v>
      </c>
      <c r="F126" s="187" t="s">
        <v>3727</v>
      </c>
      <c r="G126" s="188" t="s">
        <v>1806</v>
      </c>
      <c r="H126" s="189">
        <v>100</v>
      </c>
      <c r="I126" s="190"/>
      <c r="J126" s="191">
        <f>ROUND(I126*H126,2)</f>
        <v>0</v>
      </c>
      <c r="K126" s="192"/>
      <c r="L126" s="43"/>
      <c r="M126" s="193" t="s">
        <v>19</v>
      </c>
      <c r="N126" s="194" t="s">
        <v>41</v>
      </c>
      <c r="O126" s="83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7" t="s">
        <v>2213</v>
      </c>
      <c r="AT126" s="197" t="s">
        <v>123</v>
      </c>
      <c r="AU126" s="197" t="s">
        <v>70</v>
      </c>
      <c r="AY126" s="16" t="s">
        <v>128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6" t="s">
        <v>14</v>
      </c>
      <c r="BK126" s="198">
        <f>ROUND(I126*H126,2)</f>
        <v>0</v>
      </c>
      <c r="BL126" s="16" t="s">
        <v>2213</v>
      </c>
      <c r="BM126" s="197" t="s">
        <v>3728</v>
      </c>
    </row>
    <row r="127" s="2" customFormat="1" ht="90" customHeight="1">
      <c r="A127" s="37"/>
      <c r="B127" s="38"/>
      <c r="C127" s="185" t="s">
        <v>271</v>
      </c>
      <c r="D127" s="185" t="s">
        <v>123</v>
      </c>
      <c r="E127" s="186" t="s">
        <v>3729</v>
      </c>
      <c r="F127" s="187" t="s">
        <v>3730</v>
      </c>
      <c r="G127" s="188" t="s">
        <v>1806</v>
      </c>
      <c r="H127" s="189">
        <v>100</v>
      </c>
      <c r="I127" s="190"/>
      <c r="J127" s="191">
        <f>ROUND(I127*H127,2)</f>
        <v>0</v>
      </c>
      <c r="K127" s="192"/>
      <c r="L127" s="43"/>
      <c r="M127" s="193" t="s">
        <v>19</v>
      </c>
      <c r="N127" s="194" t="s">
        <v>41</v>
      </c>
      <c r="O127" s="83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7" t="s">
        <v>2213</v>
      </c>
      <c r="AT127" s="197" t="s">
        <v>123</v>
      </c>
      <c r="AU127" s="197" t="s">
        <v>70</v>
      </c>
      <c r="AY127" s="16" t="s">
        <v>128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6" t="s">
        <v>14</v>
      </c>
      <c r="BK127" s="198">
        <f>ROUND(I127*H127,2)</f>
        <v>0</v>
      </c>
      <c r="BL127" s="16" t="s">
        <v>2213</v>
      </c>
      <c r="BM127" s="197" t="s">
        <v>3731</v>
      </c>
    </row>
    <row r="128" s="2" customFormat="1" ht="90" customHeight="1">
      <c r="A128" s="37"/>
      <c r="B128" s="38"/>
      <c r="C128" s="185" t="s">
        <v>275</v>
      </c>
      <c r="D128" s="185" t="s">
        <v>123</v>
      </c>
      <c r="E128" s="186" t="s">
        <v>3732</v>
      </c>
      <c r="F128" s="187" t="s">
        <v>3733</v>
      </c>
      <c r="G128" s="188" t="s">
        <v>1806</v>
      </c>
      <c r="H128" s="189">
        <v>100</v>
      </c>
      <c r="I128" s="190"/>
      <c r="J128" s="191">
        <f>ROUND(I128*H128,2)</f>
        <v>0</v>
      </c>
      <c r="K128" s="192"/>
      <c r="L128" s="43"/>
      <c r="M128" s="193" t="s">
        <v>19</v>
      </c>
      <c r="N128" s="194" t="s">
        <v>41</v>
      </c>
      <c r="O128" s="83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7" t="s">
        <v>2213</v>
      </c>
      <c r="AT128" s="197" t="s">
        <v>123</v>
      </c>
      <c r="AU128" s="197" t="s">
        <v>70</v>
      </c>
      <c r="AY128" s="16" t="s">
        <v>128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6" t="s">
        <v>14</v>
      </c>
      <c r="BK128" s="198">
        <f>ROUND(I128*H128,2)</f>
        <v>0</v>
      </c>
      <c r="BL128" s="16" t="s">
        <v>2213</v>
      </c>
      <c r="BM128" s="197" t="s">
        <v>3734</v>
      </c>
    </row>
    <row r="129" s="2" customFormat="1" ht="90" customHeight="1">
      <c r="A129" s="37"/>
      <c r="B129" s="38"/>
      <c r="C129" s="185" t="s">
        <v>279</v>
      </c>
      <c r="D129" s="185" t="s">
        <v>123</v>
      </c>
      <c r="E129" s="186" t="s">
        <v>3735</v>
      </c>
      <c r="F129" s="187" t="s">
        <v>3736</v>
      </c>
      <c r="G129" s="188" t="s">
        <v>1806</v>
      </c>
      <c r="H129" s="189">
        <v>100</v>
      </c>
      <c r="I129" s="190"/>
      <c r="J129" s="191">
        <f>ROUND(I129*H129,2)</f>
        <v>0</v>
      </c>
      <c r="K129" s="192"/>
      <c r="L129" s="43"/>
      <c r="M129" s="193" t="s">
        <v>19</v>
      </c>
      <c r="N129" s="194" t="s">
        <v>41</v>
      </c>
      <c r="O129" s="83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7" t="s">
        <v>2213</v>
      </c>
      <c r="AT129" s="197" t="s">
        <v>123</v>
      </c>
      <c r="AU129" s="197" t="s">
        <v>70</v>
      </c>
      <c r="AY129" s="16" t="s">
        <v>128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6" t="s">
        <v>14</v>
      </c>
      <c r="BK129" s="198">
        <f>ROUND(I129*H129,2)</f>
        <v>0</v>
      </c>
      <c r="BL129" s="16" t="s">
        <v>2213</v>
      </c>
      <c r="BM129" s="197" t="s">
        <v>3737</v>
      </c>
    </row>
    <row r="130" s="2" customFormat="1" ht="90" customHeight="1">
      <c r="A130" s="37"/>
      <c r="B130" s="38"/>
      <c r="C130" s="185" t="s">
        <v>283</v>
      </c>
      <c r="D130" s="185" t="s">
        <v>123</v>
      </c>
      <c r="E130" s="186" t="s">
        <v>3738</v>
      </c>
      <c r="F130" s="187" t="s">
        <v>3739</v>
      </c>
      <c r="G130" s="188" t="s">
        <v>1806</v>
      </c>
      <c r="H130" s="189">
        <v>100</v>
      </c>
      <c r="I130" s="190"/>
      <c r="J130" s="191">
        <f>ROUND(I130*H130,2)</f>
        <v>0</v>
      </c>
      <c r="K130" s="192"/>
      <c r="L130" s="43"/>
      <c r="M130" s="193" t="s">
        <v>19</v>
      </c>
      <c r="N130" s="194" t="s">
        <v>41</v>
      </c>
      <c r="O130" s="83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7" t="s">
        <v>2213</v>
      </c>
      <c r="AT130" s="197" t="s">
        <v>123</v>
      </c>
      <c r="AU130" s="197" t="s">
        <v>70</v>
      </c>
      <c r="AY130" s="16" t="s">
        <v>128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6" t="s">
        <v>14</v>
      </c>
      <c r="BK130" s="198">
        <f>ROUND(I130*H130,2)</f>
        <v>0</v>
      </c>
      <c r="BL130" s="16" t="s">
        <v>2213</v>
      </c>
      <c r="BM130" s="197" t="s">
        <v>3740</v>
      </c>
    </row>
    <row r="131" s="2" customFormat="1" ht="90" customHeight="1">
      <c r="A131" s="37"/>
      <c r="B131" s="38"/>
      <c r="C131" s="185" t="s">
        <v>287</v>
      </c>
      <c r="D131" s="185" t="s">
        <v>123</v>
      </c>
      <c r="E131" s="186" t="s">
        <v>3741</v>
      </c>
      <c r="F131" s="187" t="s">
        <v>3742</v>
      </c>
      <c r="G131" s="188" t="s">
        <v>1806</v>
      </c>
      <c r="H131" s="189">
        <v>100</v>
      </c>
      <c r="I131" s="190"/>
      <c r="J131" s="191">
        <f>ROUND(I131*H131,2)</f>
        <v>0</v>
      </c>
      <c r="K131" s="192"/>
      <c r="L131" s="43"/>
      <c r="M131" s="193" t="s">
        <v>19</v>
      </c>
      <c r="N131" s="194" t="s">
        <v>41</v>
      </c>
      <c r="O131" s="83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7" t="s">
        <v>2213</v>
      </c>
      <c r="AT131" s="197" t="s">
        <v>123</v>
      </c>
      <c r="AU131" s="197" t="s">
        <v>70</v>
      </c>
      <c r="AY131" s="16" t="s">
        <v>128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6" t="s">
        <v>14</v>
      </c>
      <c r="BK131" s="198">
        <f>ROUND(I131*H131,2)</f>
        <v>0</v>
      </c>
      <c r="BL131" s="16" t="s">
        <v>2213</v>
      </c>
      <c r="BM131" s="197" t="s">
        <v>3743</v>
      </c>
    </row>
    <row r="132" s="2" customFormat="1" ht="90" customHeight="1">
      <c r="A132" s="37"/>
      <c r="B132" s="38"/>
      <c r="C132" s="185" t="s">
        <v>291</v>
      </c>
      <c r="D132" s="185" t="s">
        <v>123</v>
      </c>
      <c r="E132" s="186" t="s">
        <v>3744</v>
      </c>
      <c r="F132" s="187" t="s">
        <v>3745</v>
      </c>
      <c r="G132" s="188" t="s">
        <v>1806</v>
      </c>
      <c r="H132" s="189">
        <v>100</v>
      </c>
      <c r="I132" s="190"/>
      <c r="J132" s="191">
        <f>ROUND(I132*H132,2)</f>
        <v>0</v>
      </c>
      <c r="K132" s="192"/>
      <c r="L132" s="43"/>
      <c r="M132" s="193" t="s">
        <v>19</v>
      </c>
      <c r="N132" s="194" t="s">
        <v>41</v>
      </c>
      <c r="O132" s="83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7" t="s">
        <v>2213</v>
      </c>
      <c r="AT132" s="197" t="s">
        <v>123</v>
      </c>
      <c r="AU132" s="197" t="s">
        <v>70</v>
      </c>
      <c r="AY132" s="16" t="s">
        <v>128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6" t="s">
        <v>14</v>
      </c>
      <c r="BK132" s="198">
        <f>ROUND(I132*H132,2)</f>
        <v>0</v>
      </c>
      <c r="BL132" s="16" t="s">
        <v>2213</v>
      </c>
      <c r="BM132" s="197" t="s">
        <v>3746</v>
      </c>
    </row>
    <row r="133" s="2" customFormat="1" ht="90" customHeight="1">
      <c r="A133" s="37"/>
      <c r="B133" s="38"/>
      <c r="C133" s="185" t="s">
        <v>295</v>
      </c>
      <c r="D133" s="185" t="s">
        <v>123</v>
      </c>
      <c r="E133" s="186" t="s">
        <v>3747</v>
      </c>
      <c r="F133" s="187" t="s">
        <v>3748</v>
      </c>
      <c r="G133" s="188" t="s">
        <v>1806</v>
      </c>
      <c r="H133" s="189">
        <v>100</v>
      </c>
      <c r="I133" s="190"/>
      <c r="J133" s="191">
        <f>ROUND(I133*H133,2)</f>
        <v>0</v>
      </c>
      <c r="K133" s="192"/>
      <c r="L133" s="43"/>
      <c r="M133" s="193" t="s">
        <v>19</v>
      </c>
      <c r="N133" s="194" t="s">
        <v>41</v>
      </c>
      <c r="O133" s="83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7" t="s">
        <v>2213</v>
      </c>
      <c r="AT133" s="197" t="s">
        <v>123</v>
      </c>
      <c r="AU133" s="197" t="s">
        <v>70</v>
      </c>
      <c r="AY133" s="16" t="s">
        <v>128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6" t="s">
        <v>14</v>
      </c>
      <c r="BK133" s="198">
        <f>ROUND(I133*H133,2)</f>
        <v>0</v>
      </c>
      <c r="BL133" s="16" t="s">
        <v>2213</v>
      </c>
      <c r="BM133" s="197" t="s">
        <v>3749</v>
      </c>
    </row>
    <row r="134" s="2" customFormat="1" ht="90" customHeight="1">
      <c r="A134" s="37"/>
      <c r="B134" s="38"/>
      <c r="C134" s="185" t="s">
        <v>299</v>
      </c>
      <c r="D134" s="185" t="s">
        <v>123</v>
      </c>
      <c r="E134" s="186" t="s">
        <v>3750</v>
      </c>
      <c r="F134" s="187" t="s">
        <v>3751</v>
      </c>
      <c r="G134" s="188" t="s">
        <v>1806</v>
      </c>
      <c r="H134" s="189">
        <v>250</v>
      </c>
      <c r="I134" s="190"/>
      <c r="J134" s="191">
        <f>ROUND(I134*H134,2)</f>
        <v>0</v>
      </c>
      <c r="K134" s="192"/>
      <c r="L134" s="43"/>
      <c r="M134" s="193" t="s">
        <v>19</v>
      </c>
      <c r="N134" s="194" t="s">
        <v>41</v>
      </c>
      <c r="O134" s="83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7" t="s">
        <v>2213</v>
      </c>
      <c r="AT134" s="197" t="s">
        <v>123</v>
      </c>
      <c r="AU134" s="197" t="s">
        <v>70</v>
      </c>
      <c r="AY134" s="16" t="s">
        <v>128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6" t="s">
        <v>14</v>
      </c>
      <c r="BK134" s="198">
        <f>ROUND(I134*H134,2)</f>
        <v>0</v>
      </c>
      <c r="BL134" s="16" t="s">
        <v>2213</v>
      </c>
      <c r="BM134" s="197" t="s">
        <v>3752</v>
      </c>
    </row>
    <row r="135" s="2" customFormat="1" ht="90" customHeight="1">
      <c r="A135" s="37"/>
      <c r="B135" s="38"/>
      <c r="C135" s="185" t="s">
        <v>303</v>
      </c>
      <c r="D135" s="185" t="s">
        <v>123</v>
      </c>
      <c r="E135" s="186" t="s">
        <v>3753</v>
      </c>
      <c r="F135" s="187" t="s">
        <v>3754</v>
      </c>
      <c r="G135" s="188" t="s">
        <v>1806</v>
      </c>
      <c r="H135" s="189">
        <v>1000</v>
      </c>
      <c r="I135" s="190"/>
      <c r="J135" s="191">
        <f>ROUND(I135*H135,2)</f>
        <v>0</v>
      </c>
      <c r="K135" s="192"/>
      <c r="L135" s="43"/>
      <c r="M135" s="204" t="s">
        <v>19</v>
      </c>
      <c r="N135" s="205" t="s">
        <v>41</v>
      </c>
      <c r="O135" s="206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7" t="s">
        <v>2213</v>
      </c>
      <c r="AT135" s="197" t="s">
        <v>123</v>
      </c>
      <c r="AU135" s="197" t="s">
        <v>70</v>
      </c>
      <c r="AY135" s="16" t="s">
        <v>128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6" t="s">
        <v>14</v>
      </c>
      <c r="BK135" s="198">
        <f>ROUND(I135*H135,2)</f>
        <v>0</v>
      </c>
      <c r="BL135" s="16" t="s">
        <v>2213</v>
      </c>
      <c r="BM135" s="197" t="s">
        <v>3755</v>
      </c>
    </row>
    <row r="136" s="2" customFormat="1" ht="6.96" customHeight="1">
      <c r="A136" s="37"/>
      <c r="B136" s="58"/>
      <c r="C136" s="59"/>
      <c r="D136" s="59"/>
      <c r="E136" s="59"/>
      <c r="F136" s="59"/>
      <c r="G136" s="59"/>
      <c r="H136" s="59"/>
      <c r="I136" s="59"/>
      <c r="J136" s="59"/>
      <c r="K136" s="59"/>
      <c r="L136" s="43"/>
      <c r="M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</sheetData>
  <sheetProtection sheet="1" autoFilter="0" formatColumns="0" formatRows="0" objects="1" scenarios="1" spinCount="100000" saltValue="n0h/pvo9s6XpRmZYbkVS5qeXy7tzT90cdAEkGhFUSeBBqbz7yBO+2BvPtcz9lbktzDe7p0srRzuvVZ+amxTgzg==" hashValue="jrDGZv5l2VqfX763nAZKbL7R+/EtwW9tSw6eoaNICQlYCCt+PAT8nmKE8W69/afsNFIvUKgVvmGiNP5I7J2a7Q==" algorithmName="SHA-512" password="CC35"/>
  <autoFilter ref="C84:K13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78</v>
      </c>
    </row>
    <row r="4" s="1" customFormat="1" ht="24.96" customHeight="1">
      <c r="B4" s="19"/>
      <c r="D4" s="139" t="s">
        <v>101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zakázky'!K6</f>
        <v>Údržba, opravy a odstraňování závad u ST OŘ UNL 2022 - 2023 - OBLAST č.1</v>
      </c>
      <c r="F7" s="141"/>
      <c r="G7" s="141"/>
      <c r="H7" s="141"/>
      <c r="L7" s="19"/>
    </row>
    <row r="8" s="1" customFormat="1" ht="12" customHeight="1">
      <c r="B8" s="19"/>
      <c r="D8" s="141" t="s">
        <v>102</v>
      </c>
      <c r="L8" s="19"/>
    </row>
    <row r="9" s="2" customFormat="1" ht="16.5" customHeight="1">
      <c r="A9" s="37"/>
      <c r="B9" s="43"/>
      <c r="C9" s="37"/>
      <c r="D9" s="37"/>
      <c r="E9" s="142" t="s">
        <v>3621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104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3756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zakázky'!AN8</f>
        <v>25. 8. 2021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tr">
        <f>IF('Rekapitulace zakázky'!AN10="","",'Rekapitulace zakázky'!AN10)</f>
        <v/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tr">
        <f>IF('Rekapitulace zakázky'!E11="","",'Rekapitulace zakázky'!E11)</f>
        <v xml:space="preserve"> </v>
      </c>
      <c r="F17" s="37"/>
      <c r="G17" s="37"/>
      <c r="H17" s="37"/>
      <c r="I17" s="141" t="s">
        <v>27</v>
      </c>
      <c r="J17" s="132" t="str">
        <f>IF('Rekapitulace zakázky'!AN11="","",'Rekapitulace zakázky'!AN11)</f>
        <v/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28</v>
      </c>
      <c r="E19" s="37"/>
      <c r="F19" s="37"/>
      <c r="G19" s="37"/>
      <c r="H19" s="37"/>
      <c r="I19" s="141" t="s">
        <v>26</v>
      </c>
      <c r="J19" s="32" t="str">
        <f>'Rekapitulace zakázky'!AN13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zakázky'!E14</f>
        <v>Vyplň údaj</v>
      </c>
      <c r="F20" s="132"/>
      <c r="G20" s="132"/>
      <c r="H20" s="132"/>
      <c r="I20" s="141" t="s">
        <v>27</v>
      </c>
      <c r="J20" s="32" t="str">
        <f>'Rekapitulace zakázky'!AN14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30</v>
      </c>
      <c r="E22" s="37"/>
      <c r="F22" s="37"/>
      <c r="G22" s="37"/>
      <c r="H22" s="37"/>
      <c r="I22" s="141" t="s">
        <v>26</v>
      </c>
      <c r="J22" s="132" t="str">
        <f>IF('Rekapitulace zakázky'!AN16="","",'Rekapitulace zakázky'!AN16)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zakázky'!E17="","",'Rekapitulace zakázky'!E17)</f>
        <v xml:space="preserve"> </v>
      </c>
      <c r="F23" s="37"/>
      <c r="G23" s="37"/>
      <c r="H23" s="37"/>
      <c r="I23" s="141" t="s">
        <v>27</v>
      </c>
      <c r="J23" s="132" t="str">
        <f>IF('Rekapitulace zakázky'!AN17="","",'Rekapitulace zakázky'!AN17)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32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33</v>
      </c>
      <c r="F26" s="37"/>
      <c r="G26" s="37"/>
      <c r="H26" s="37"/>
      <c r="I26" s="141" t="s">
        <v>27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34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36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38</v>
      </c>
      <c r="G34" s="37"/>
      <c r="H34" s="37"/>
      <c r="I34" s="153" t="s">
        <v>37</v>
      </c>
      <c r="J34" s="153" t="s">
        <v>39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40</v>
      </c>
      <c r="E35" s="141" t="s">
        <v>41</v>
      </c>
      <c r="F35" s="155">
        <f>ROUND((SUM(BE85:BE109)),  2)</f>
        <v>0</v>
      </c>
      <c r="G35" s="37"/>
      <c r="H35" s="37"/>
      <c r="I35" s="156">
        <v>0.20999999999999999</v>
      </c>
      <c r="J35" s="155">
        <f>ROUND(((SUM(BE85:BE109))*I35),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42</v>
      </c>
      <c r="F36" s="155">
        <f>ROUND((SUM(BF85:BF109)),  2)</f>
        <v>0</v>
      </c>
      <c r="G36" s="37"/>
      <c r="H36" s="37"/>
      <c r="I36" s="156">
        <v>0.14999999999999999</v>
      </c>
      <c r="J36" s="155">
        <f>ROUND(((SUM(BF85:BF109))*I36),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43</v>
      </c>
      <c r="F37" s="155">
        <f>ROUND((SUM(BG85:BG109)),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44</v>
      </c>
      <c r="F38" s="155">
        <f>ROUND((SUM(BH85:BH109)),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45</v>
      </c>
      <c r="F39" s="155">
        <f>ROUND((SUM(BI85:BI109)),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46</v>
      </c>
      <c r="E41" s="159"/>
      <c r="F41" s="159"/>
      <c r="G41" s="160" t="s">
        <v>47</v>
      </c>
      <c r="H41" s="161" t="s">
        <v>48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Údržba, opravy a odstraňování závad u ST OŘ UNL 2022 - 2023 - OBLAST č.1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3621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104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05 - VON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25. 8. 2021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 xml:space="preserve"> </v>
      </c>
      <c r="G58" s="39"/>
      <c r="H58" s="39"/>
      <c r="I58" s="31" t="s">
        <v>30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28</v>
      </c>
      <c r="D59" s="39"/>
      <c r="E59" s="39"/>
      <c r="F59" s="26" t="str">
        <f>IF(E20="","",E20)</f>
        <v>Vyplň údaj</v>
      </c>
      <c r="G59" s="39"/>
      <c r="H59" s="39"/>
      <c r="I59" s="31" t="s">
        <v>32</v>
      </c>
      <c r="J59" s="35" t="str">
        <f>E26</f>
        <v>Věra Trnková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107</v>
      </c>
      <c r="D61" s="170"/>
      <c r="E61" s="170"/>
      <c r="F61" s="170"/>
      <c r="G61" s="170"/>
      <c r="H61" s="170"/>
      <c r="I61" s="170"/>
      <c r="J61" s="171" t="s">
        <v>108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68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109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110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Údržba, opravy a odstraňování závad u ST OŘ UNL 2022 - 2023 - OBLAST č.1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102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3621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104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05 - VON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 xml:space="preserve"> </v>
      </c>
      <c r="G79" s="39"/>
      <c r="H79" s="39"/>
      <c r="I79" s="31" t="s">
        <v>23</v>
      </c>
      <c r="J79" s="71" t="str">
        <f>IF(J14="","",J14)</f>
        <v>25. 8. 2021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E17</f>
        <v xml:space="preserve"> </v>
      </c>
      <c r="G81" s="39"/>
      <c r="H81" s="39"/>
      <c r="I81" s="31" t="s">
        <v>30</v>
      </c>
      <c r="J81" s="35" t="str">
        <f>E23</f>
        <v xml:space="preserve">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28</v>
      </c>
      <c r="D82" s="39"/>
      <c r="E82" s="39"/>
      <c r="F82" s="26" t="str">
        <f>IF(E20="","",E20)</f>
        <v>Vyplň údaj</v>
      </c>
      <c r="G82" s="39"/>
      <c r="H82" s="39"/>
      <c r="I82" s="31" t="s">
        <v>32</v>
      </c>
      <c r="J82" s="35" t="str">
        <f>E26</f>
        <v>Věra Trnková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111</v>
      </c>
      <c r="D84" s="176" t="s">
        <v>55</v>
      </c>
      <c r="E84" s="176" t="s">
        <v>51</v>
      </c>
      <c r="F84" s="176" t="s">
        <v>52</v>
      </c>
      <c r="G84" s="176" t="s">
        <v>112</v>
      </c>
      <c r="H84" s="176" t="s">
        <v>113</v>
      </c>
      <c r="I84" s="176" t="s">
        <v>114</v>
      </c>
      <c r="J84" s="177" t="s">
        <v>108</v>
      </c>
      <c r="K84" s="178" t="s">
        <v>115</v>
      </c>
      <c r="L84" s="179"/>
      <c r="M84" s="91" t="s">
        <v>19</v>
      </c>
      <c r="N84" s="92" t="s">
        <v>40</v>
      </c>
      <c r="O84" s="92" t="s">
        <v>116</v>
      </c>
      <c r="P84" s="92" t="s">
        <v>117</v>
      </c>
      <c r="Q84" s="92" t="s">
        <v>118</v>
      </c>
      <c r="R84" s="92" t="s">
        <v>119</v>
      </c>
      <c r="S84" s="92" t="s">
        <v>120</v>
      </c>
      <c r="T84" s="93" t="s">
        <v>121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122</v>
      </c>
      <c r="D85" s="39"/>
      <c r="E85" s="39"/>
      <c r="F85" s="39"/>
      <c r="G85" s="39"/>
      <c r="H85" s="39"/>
      <c r="I85" s="39"/>
      <c r="J85" s="180">
        <f>BK85</f>
        <v>0</v>
      </c>
      <c r="K85" s="39"/>
      <c r="L85" s="43"/>
      <c r="M85" s="94"/>
      <c r="N85" s="181"/>
      <c r="O85" s="95"/>
      <c r="P85" s="182">
        <f>SUM(P86:P109)</f>
        <v>0</v>
      </c>
      <c r="Q85" s="95"/>
      <c r="R85" s="182">
        <f>SUM(R86:R109)</f>
        <v>0</v>
      </c>
      <c r="S85" s="95"/>
      <c r="T85" s="183">
        <f>SUM(T86:T109)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69</v>
      </c>
      <c r="AU85" s="16" t="s">
        <v>109</v>
      </c>
      <c r="BK85" s="184">
        <f>SUM(BK86:BK109)</f>
        <v>0</v>
      </c>
    </row>
    <row r="86" s="2" customFormat="1" ht="37.8" customHeight="1">
      <c r="A86" s="37"/>
      <c r="B86" s="38"/>
      <c r="C86" s="185" t="s">
        <v>14</v>
      </c>
      <c r="D86" s="185" t="s">
        <v>123</v>
      </c>
      <c r="E86" s="186" t="s">
        <v>3757</v>
      </c>
      <c r="F86" s="187" t="s">
        <v>3758</v>
      </c>
      <c r="G86" s="188" t="s">
        <v>219</v>
      </c>
      <c r="H86" s="189">
        <v>1</v>
      </c>
      <c r="I86" s="190"/>
      <c r="J86" s="191">
        <f>ROUND(I86*H86,2)</f>
        <v>0</v>
      </c>
      <c r="K86" s="192"/>
      <c r="L86" s="43"/>
      <c r="M86" s="193" t="s">
        <v>19</v>
      </c>
      <c r="N86" s="194" t="s">
        <v>41</v>
      </c>
      <c r="O86" s="83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7" t="s">
        <v>127</v>
      </c>
      <c r="AT86" s="197" t="s">
        <v>123</v>
      </c>
      <c r="AU86" s="197" t="s">
        <v>70</v>
      </c>
      <c r="AY86" s="16" t="s">
        <v>128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6" t="s">
        <v>14</v>
      </c>
      <c r="BK86" s="198">
        <f>ROUND(I86*H86,2)</f>
        <v>0</v>
      </c>
      <c r="BL86" s="16" t="s">
        <v>127</v>
      </c>
      <c r="BM86" s="197" t="s">
        <v>3759</v>
      </c>
    </row>
    <row r="87" s="2" customFormat="1" ht="16.5" customHeight="1">
      <c r="A87" s="37"/>
      <c r="B87" s="38"/>
      <c r="C87" s="185" t="s">
        <v>78</v>
      </c>
      <c r="D87" s="185" t="s">
        <v>123</v>
      </c>
      <c r="E87" s="186" t="s">
        <v>3760</v>
      </c>
      <c r="F87" s="187" t="s">
        <v>3761</v>
      </c>
      <c r="G87" s="188" t="s">
        <v>3285</v>
      </c>
      <c r="H87" s="189">
        <v>1</v>
      </c>
      <c r="I87" s="190"/>
      <c r="J87" s="191">
        <f>ROUND(I87*H87,2)</f>
        <v>0</v>
      </c>
      <c r="K87" s="192"/>
      <c r="L87" s="43"/>
      <c r="M87" s="193" t="s">
        <v>19</v>
      </c>
      <c r="N87" s="194" t="s">
        <v>41</v>
      </c>
      <c r="O87" s="83"/>
      <c r="P87" s="195">
        <f>O87*H87</f>
        <v>0</v>
      </c>
      <c r="Q87" s="195">
        <v>0</v>
      </c>
      <c r="R87" s="195">
        <f>Q87*H87</f>
        <v>0</v>
      </c>
      <c r="S87" s="195">
        <v>0</v>
      </c>
      <c r="T87" s="196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97" t="s">
        <v>127</v>
      </c>
      <c r="AT87" s="197" t="s">
        <v>123</v>
      </c>
      <c r="AU87" s="197" t="s">
        <v>70</v>
      </c>
      <c r="AY87" s="16" t="s">
        <v>128</v>
      </c>
      <c r="BE87" s="198">
        <f>IF(N87="základní",J87,0)</f>
        <v>0</v>
      </c>
      <c r="BF87" s="198">
        <f>IF(N87="snížená",J87,0)</f>
        <v>0</v>
      </c>
      <c r="BG87" s="198">
        <f>IF(N87="zákl. přenesená",J87,0)</f>
        <v>0</v>
      </c>
      <c r="BH87" s="198">
        <f>IF(N87="sníž. přenesená",J87,0)</f>
        <v>0</v>
      </c>
      <c r="BI87" s="198">
        <f>IF(N87="nulová",J87,0)</f>
        <v>0</v>
      </c>
      <c r="BJ87" s="16" t="s">
        <v>14</v>
      </c>
      <c r="BK87" s="198">
        <f>ROUND(I87*H87,2)</f>
        <v>0</v>
      </c>
      <c r="BL87" s="16" t="s">
        <v>127</v>
      </c>
      <c r="BM87" s="197" t="s">
        <v>3762</v>
      </c>
    </row>
    <row r="88" s="2" customFormat="1" ht="16.5" customHeight="1">
      <c r="A88" s="37"/>
      <c r="B88" s="38"/>
      <c r="C88" s="185" t="s">
        <v>134</v>
      </c>
      <c r="D88" s="185" t="s">
        <v>123</v>
      </c>
      <c r="E88" s="186" t="s">
        <v>3763</v>
      </c>
      <c r="F88" s="187" t="s">
        <v>3764</v>
      </c>
      <c r="G88" s="188" t="s">
        <v>3765</v>
      </c>
      <c r="H88" s="265"/>
      <c r="I88" s="190"/>
      <c r="J88" s="191">
        <f>ROUND(I88*H88,2)</f>
        <v>0</v>
      </c>
      <c r="K88" s="192"/>
      <c r="L88" s="43"/>
      <c r="M88" s="193" t="s">
        <v>19</v>
      </c>
      <c r="N88" s="194" t="s">
        <v>41</v>
      </c>
      <c r="O88" s="83"/>
      <c r="P88" s="195">
        <f>O88*H88</f>
        <v>0</v>
      </c>
      <c r="Q88" s="195">
        <v>0</v>
      </c>
      <c r="R88" s="195">
        <f>Q88*H88</f>
        <v>0</v>
      </c>
      <c r="S88" s="195">
        <v>0</v>
      </c>
      <c r="T88" s="196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97" t="s">
        <v>127</v>
      </c>
      <c r="AT88" s="197" t="s">
        <v>123</v>
      </c>
      <c r="AU88" s="197" t="s">
        <v>70</v>
      </c>
      <c r="AY88" s="16" t="s">
        <v>128</v>
      </c>
      <c r="BE88" s="198">
        <f>IF(N88="základní",J88,0)</f>
        <v>0</v>
      </c>
      <c r="BF88" s="198">
        <f>IF(N88="snížená",J88,0)</f>
        <v>0</v>
      </c>
      <c r="BG88" s="198">
        <f>IF(N88="zákl. přenesená",J88,0)</f>
        <v>0</v>
      </c>
      <c r="BH88" s="198">
        <f>IF(N88="sníž. přenesená",J88,0)</f>
        <v>0</v>
      </c>
      <c r="BI88" s="198">
        <f>IF(N88="nulová",J88,0)</f>
        <v>0</v>
      </c>
      <c r="BJ88" s="16" t="s">
        <v>14</v>
      </c>
      <c r="BK88" s="198">
        <f>ROUND(I88*H88,2)</f>
        <v>0</v>
      </c>
      <c r="BL88" s="16" t="s">
        <v>127</v>
      </c>
      <c r="BM88" s="197" t="s">
        <v>3766</v>
      </c>
    </row>
    <row r="89" s="2" customFormat="1">
      <c r="A89" s="37"/>
      <c r="B89" s="38"/>
      <c r="C89" s="39"/>
      <c r="D89" s="199" t="s">
        <v>157</v>
      </c>
      <c r="E89" s="39"/>
      <c r="F89" s="200" t="s">
        <v>3767</v>
      </c>
      <c r="G89" s="39"/>
      <c r="H89" s="39"/>
      <c r="I89" s="201"/>
      <c r="J89" s="39"/>
      <c r="K89" s="39"/>
      <c r="L89" s="43"/>
      <c r="M89" s="202"/>
      <c r="N89" s="203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157</v>
      </c>
      <c r="AU89" s="16" t="s">
        <v>70</v>
      </c>
    </row>
    <row r="90" s="2" customFormat="1" ht="16.5" customHeight="1">
      <c r="A90" s="37"/>
      <c r="B90" s="38"/>
      <c r="C90" s="185" t="s">
        <v>127</v>
      </c>
      <c r="D90" s="185" t="s">
        <v>123</v>
      </c>
      <c r="E90" s="186" t="s">
        <v>3768</v>
      </c>
      <c r="F90" s="187" t="s">
        <v>3769</v>
      </c>
      <c r="G90" s="188" t="s">
        <v>3765</v>
      </c>
      <c r="H90" s="265"/>
      <c r="I90" s="190"/>
      <c r="J90" s="191">
        <f>ROUND(I90*H90,2)</f>
        <v>0</v>
      </c>
      <c r="K90" s="192"/>
      <c r="L90" s="43"/>
      <c r="M90" s="193" t="s">
        <v>19</v>
      </c>
      <c r="N90" s="194" t="s">
        <v>41</v>
      </c>
      <c r="O90" s="83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7" t="s">
        <v>127</v>
      </c>
      <c r="AT90" s="197" t="s">
        <v>123</v>
      </c>
      <c r="AU90" s="197" t="s">
        <v>70</v>
      </c>
      <c r="AY90" s="16" t="s">
        <v>128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6" t="s">
        <v>14</v>
      </c>
      <c r="BK90" s="198">
        <f>ROUND(I90*H90,2)</f>
        <v>0</v>
      </c>
      <c r="BL90" s="16" t="s">
        <v>127</v>
      </c>
      <c r="BM90" s="197" t="s">
        <v>3770</v>
      </c>
    </row>
    <row r="91" s="2" customFormat="1">
      <c r="A91" s="37"/>
      <c r="B91" s="38"/>
      <c r="C91" s="39"/>
      <c r="D91" s="199" t="s">
        <v>157</v>
      </c>
      <c r="E91" s="39"/>
      <c r="F91" s="200" t="s">
        <v>3767</v>
      </c>
      <c r="G91" s="39"/>
      <c r="H91" s="39"/>
      <c r="I91" s="201"/>
      <c r="J91" s="39"/>
      <c r="K91" s="39"/>
      <c r="L91" s="43"/>
      <c r="M91" s="202"/>
      <c r="N91" s="203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157</v>
      </c>
      <c r="AU91" s="16" t="s">
        <v>70</v>
      </c>
    </row>
    <row r="92" s="2" customFormat="1" ht="16.5" customHeight="1">
      <c r="A92" s="37"/>
      <c r="B92" s="38"/>
      <c r="C92" s="185" t="s">
        <v>141</v>
      </c>
      <c r="D92" s="185" t="s">
        <v>123</v>
      </c>
      <c r="E92" s="186" t="s">
        <v>3771</v>
      </c>
      <c r="F92" s="187" t="s">
        <v>3772</v>
      </c>
      <c r="G92" s="188" t="s">
        <v>3765</v>
      </c>
      <c r="H92" s="265"/>
      <c r="I92" s="190"/>
      <c r="J92" s="191">
        <f>ROUND(I92*H92,2)</f>
        <v>0</v>
      </c>
      <c r="K92" s="192"/>
      <c r="L92" s="43"/>
      <c r="M92" s="193" t="s">
        <v>19</v>
      </c>
      <c r="N92" s="194" t="s">
        <v>41</v>
      </c>
      <c r="O92" s="83"/>
      <c r="P92" s="195">
        <f>O92*H92</f>
        <v>0</v>
      </c>
      <c r="Q92" s="195">
        <v>0</v>
      </c>
      <c r="R92" s="195">
        <f>Q92*H92</f>
        <v>0</v>
      </c>
      <c r="S92" s="195">
        <v>0</v>
      </c>
      <c r="T92" s="196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7" t="s">
        <v>127</v>
      </c>
      <c r="AT92" s="197" t="s">
        <v>123</v>
      </c>
      <c r="AU92" s="197" t="s">
        <v>70</v>
      </c>
      <c r="AY92" s="16" t="s">
        <v>128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6" t="s">
        <v>14</v>
      </c>
      <c r="BK92" s="198">
        <f>ROUND(I92*H92,2)</f>
        <v>0</v>
      </c>
      <c r="BL92" s="16" t="s">
        <v>127</v>
      </c>
      <c r="BM92" s="197" t="s">
        <v>3773</v>
      </c>
    </row>
    <row r="93" s="2" customFormat="1">
      <c r="A93" s="37"/>
      <c r="B93" s="38"/>
      <c r="C93" s="39"/>
      <c r="D93" s="199" t="s">
        <v>157</v>
      </c>
      <c r="E93" s="39"/>
      <c r="F93" s="200" t="s">
        <v>3767</v>
      </c>
      <c r="G93" s="39"/>
      <c r="H93" s="39"/>
      <c r="I93" s="201"/>
      <c r="J93" s="39"/>
      <c r="K93" s="39"/>
      <c r="L93" s="43"/>
      <c r="M93" s="202"/>
      <c r="N93" s="203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157</v>
      </c>
      <c r="AU93" s="16" t="s">
        <v>70</v>
      </c>
    </row>
    <row r="94" s="2" customFormat="1" ht="62.7" customHeight="1">
      <c r="A94" s="37"/>
      <c r="B94" s="38"/>
      <c r="C94" s="185" t="s">
        <v>145</v>
      </c>
      <c r="D94" s="185" t="s">
        <v>123</v>
      </c>
      <c r="E94" s="186" t="s">
        <v>3774</v>
      </c>
      <c r="F94" s="187" t="s">
        <v>3775</v>
      </c>
      <c r="G94" s="188" t="s">
        <v>219</v>
      </c>
      <c r="H94" s="189">
        <v>1</v>
      </c>
      <c r="I94" s="190"/>
      <c r="J94" s="191">
        <f>ROUND(I94*H94,2)</f>
        <v>0</v>
      </c>
      <c r="K94" s="192"/>
      <c r="L94" s="43"/>
      <c r="M94" s="193" t="s">
        <v>19</v>
      </c>
      <c r="N94" s="194" t="s">
        <v>41</v>
      </c>
      <c r="O94" s="83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7" t="s">
        <v>127</v>
      </c>
      <c r="AT94" s="197" t="s">
        <v>123</v>
      </c>
      <c r="AU94" s="197" t="s">
        <v>70</v>
      </c>
      <c r="AY94" s="16" t="s">
        <v>128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6" t="s">
        <v>14</v>
      </c>
      <c r="BK94" s="198">
        <f>ROUND(I94*H94,2)</f>
        <v>0</v>
      </c>
      <c r="BL94" s="16" t="s">
        <v>127</v>
      </c>
      <c r="BM94" s="197" t="s">
        <v>3776</v>
      </c>
    </row>
    <row r="95" s="2" customFormat="1" ht="62.7" customHeight="1">
      <c r="A95" s="37"/>
      <c r="B95" s="38"/>
      <c r="C95" s="185" t="s">
        <v>149</v>
      </c>
      <c r="D95" s="185" t="s">
        <v>123</v>
      </c>
      <c r="E95" s="186" t="s">
        <v>3777</v>
      </c>
      <c r="F95" s="187" t="s">
        <v>3778</v>
      </c>
      <c r="G95" s="188" t="s">
        <v>219</v>
      </c>
      <c r="H95" s="189">
        <v>1</v>
      </c>
      <c r="I95" s="190"/>
      <c r="J95" s="191">
        <f>ROUND(I95*H95,2)</f>
        <v>0</v>
      </c>
      <c r="K95" s="192"/>
      <c r="L95" s="43"/>
      <c r="M95" s="193" t="s">
        <v>19</v>
      </c>
      <c r="N95" s="194" t="s">
        <v>41</v>
      </c>
      <c r="O95" s="83"/>
      <c r="P95" s="195">
        <f>O95*H95</f>
        <v>0</v>
      </c>
      <c r="Q95" s="195">
        <v>0</v>
      </c>
      <c r="R95" s="195">
        <f>Q95*H95</f>
        <v>0</v>
      </c>
      <c r="S95" s="195">
        <v>0</v>
      </c>
      <c r="T95" s="196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7" t="s">
        <v>127</v>
      </c>
      <c r="AT95" s="197" t="s">
        <v>123</v>
      </c>
      <c r="AU95" s="197" t="s">
        <v>70</v>
      </c>
      <c r="AY95" s="16" t="s">
        <v>128</v>
      </c>
      <c r="BE95" s="198">
        <f>IF(N95="základní",J95,0)</f>
        <v>0</v>
      </c>
      <c r="BF95" s="198">
        <f>IF(N95="snížená",J95,0)</f>
        <v>0</v>
      </c>
      <c r="BG95" s="198">
        <f>IF(N95="zákl. přenesená",J95,0)</f>
        <v>0</v>
      </c>
      <c r="BH95" s="198">
        <f>IF(N95="sníž. přenesená",J95,0)</f>
        <v>0</v>
      </c>
      <c r="BI95" s="198">
        <f>IF(N95="nulová",J95,0)</f>
        <v>0</v>
      </c>
      <c r="BJ95" s="16" t="s">
        <v>14</v>
      </c>
      <c r="BK95" s="198">
        <f>ROUND(I95*H95,2)</f>
        <v>0</v>
      </c>
      <c r="BL95" s="16" t="s">
        <v>127</v>
      </c>
      <c r="BM95" s="197" t="s">
        <v>3779</v>
      </c>
    </row>
    <row r="96" s="2" customFormat="1" ht="37.8" customHeight="1">
      <c r="A96" s="37"/>
      <c r="B96" s="38"/>
      <c r="C96" s="185" t="s">
        <v>153</v>
      </c>
      <c r="D96" s="185" t="s">
        <v>123</v>
      </c>
      <c r="E96" s="186" t="s">
        <v>3780</v>
      </c>
      <c r="F96" s="187" t="s">
        <v>3781</v>
      </c>
      <c r="G96" s="188" t="s">
        <v>3765</v>
      </c>
      <c r="H96" s="265"/>
      <c r="I96" s="190"/>
      <c r="J96" s="191">
        <f>ROUND(I96*H96,2)</f>
        <v>0</v>
      </c>
      <c r="K96" s="192"/>
      <c r="L96" s="43"/>
      <c r="M96" s="193" t="s">
        <v>19</v>
      </c>
      <c r="N96" s="194" t="s">
        <v>41</v>
      </c>
      <c r="O96" s="83"/>
      <c r="P96" s="195">
        <f>O96*H96</f>
        <v>0</v>
      </c>
      <c r="Q96" s="195">
        <v>0</v>
      </c>
      <c r="R96" s="195">
        <f>Q96*H96</f>
        <v>0</v>
      </c>
      <c r="S96" s="195">
        <v>0</v>
      </c>
      <c r="T96" s="196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97" t="s">
        <v>127</v>
      </c>
      <c r="AT96" s="197" t="s">
        <v>123</v>
      </c>
      <c r="AU96" s="197" t="s">
        <v>70</v>
      </c>
      <c r="AY96" s="16" t="s">
        <v>128</v>
      </c>
      <c r="BE96" s="198">
        <f>IF(N96="základní",J96,0)</f>
        <v>0</v>
      </c>
      <c r="BF96" s="198">
        <f>IF(N96="snížená",J96,0)</f>
        <v>0</v>
      </c>
      <c r="BG96" s="198">
        <f>IF(N96="zákl. přenesená",J96,0)</f>
        <v>0</v>
      </c>
      <c r="BH96" s="198">
        <f>IF(N96="sníž. přenesená",J96,0)</f>
        <v>0</v>
      </c>
      <c r="BI96" s="198">
        <f>IF(N96="nulová",J96,0)</f>
        <v>0</v>
      </c>
      <c r="BJ96" s="16" t="s">
        <v>14</v>
      </c>
      <c r="BK96" s="198">
        <f>ROUND(I96*H96,2)</f>
        <v>0</v>
      </c>
      <c r="BL96" s="16" t="s">
        <v>127</v>
      </c>
      <c r="BM96" s="197" t="s">
        <v>3782</v>
      </c>
    </row>
    <row r="97" s="2" customFormat="1">
      <c r="A97" s="37"/>
      <c r="B97" s="38"/>
      <c r="C97" s="39"/>
      <c r="D97" s="199" t="s">
        <v>157</v>
      </c>
      <c r="E97" s="39"/>
      <c r="F97" s="200" t="s">
        <v>3767</v>
      </c>
      <c r="G97" s="39"/>
      <c r="H97" s="39"/>
      <c r="I97" s="201"/>
      <c r="J97" s="39"/>
      <c r="K97" s="39"/>
      <c r="L97" s="43"/>
      <c r="M97" s="202"/>
      <c r="N97" s="203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157</v>
      </c>
      <c r="AU97" s="16" t="s">
        <v>70</v>
      </c>
    </row>
    <row r="98" s="2" customFormat="1" ht="49.05" customHeight="1">
      <c r="A98" s="37"/>
      <c r="B98" s="38"/>
      <c r="C98" s="185" t="s">
        <v>159</v>
      </c>
      <c r="D98" s="185" t="s">
        <v>123</v>
      </c>
      <c r="E98" s="186" t="s">
        <v>3783</v>
      </c>
      <c r="F98" s="187" t="s">
        <v>3784</v>
      </c>
      <c r="G98" s="188" t="s">
        <v>3765</v>
      </c>
      <c r="H98" s="265"/>
      <c r="I98" s="190"/>
      <c r="J98" s="191">
        <f>ROUND(I98*H98,2)</f>
        <v>0</v>
      </c>
      <c r="K98" s="192"/>
      <c r="L98" s="43"/>
      <c r="M98" s="193" t="s">
        <v>19</v>
      </c>
      <c r="N98" s="194" t="s">
        <v>41</v>
      </c>
      <c r="O98" s="83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7" t="s">
        <v>127</v>
      </c>
      <c r="AT98" s="197" t="s">
        <v>123</v>
      </c>
      <c r="AU98" s="197" t="s">
        <v>70</v>
      </c>
      <c r="AY98" s="16" t="s">
        <v>128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6" t="s">
        <v>14</v>
      </c>
      <c r="BK98" s="198">
        <f>ROUND(I98*H98,2)</f>
        <v>0</v>
      </c>
      <c r="BL98" s="16" t="s">
        <v>127</v>
      </c>
      <c r="BM98" s="197" t="s">
        <v>3785</v>
      </c>
    </row>
    <row r="99" s="2" customFormat="1">
      <c r="A99" s="37"/>
      <c r="B99" s="38"/>
      <c r="C99" s="39"/>
      <c r="D99" s="199" t="s">
        <v>157</v>
      </c>
      <c r="E99" s="39"/>
      <c r="F99" s="200" t="s">
        <v>3767</v>
      </c>
      <c r="G99" s="39"/>
      <c r="H99" s="39"/>
      <c r="I99" s="201"/>
      <c r="J99" s="39"/>
      <c r="K99" s="39"/>
      <c r="L99" s="43"/>
      <c r="M99" s="202"/>
      <c r="N99" s="203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157</v>
      </c>
      <c r="AU99" s="16" t="s">
        <v>70</v>
      </c>
    </row>
    <row r="100" s="2" customFormat="1" ht="49.05" customHeight="1">
      <c r="A100" s="37"/>
      <c r="B100" s="38"/>
      <c r="C100" s="185" t="s">
        <v>163</v>
      </c>
      <c r="D100" s="185" t="s">
        <v>123</v>
      </c>
      <c r="E100" s="186" t="s">
        <v>3786</v>
      </c>
      <c r="F100" s="187" t="s">
        <v>3787</v>
      </c>
      <c r="G100" s="188" t="s">
        <v>3765</v>
      </c>
      <c r="H100" s="265"/>
      <c r="I100" s="190"/>
      <c r="J100" s="191">
        <f>ROUND(I100*H100,2)</f>
        <v>0</v>
      </c>
      <c r="K100" s="192"/>
      <c r="L100" s="43"/>
      <c r="M100" s="193" t="s">
        <v>19</v>
      </c>
      <c r="N100" s="194" t="s">
        <v>41</v>
      </c>
      <c r="O100" s="83"/>
      <c r="P100" s="195">
        <f>O100*H100</f>
        <v>0</v>
      </c>
      <c r="Q100" s="195">
        <v>0</v>
      </c>
      <c r="R100" s="195">
        <f>Q100*H100</f>
        <v>0</v>
      </c>
      <c r="S100" s="195">
        <v>0</v>
      </c>
      <c r="T100" s="196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7" t="s">
        <v>127</v>
      </c>
      <c r="AT100" s="197" t="s">
        <v>123</v>
      </c>
      <c r="AU100" s="197" t="s">
        <v>70</v>
      </c>
      <c r="AY100" s="16" t="s">
        <v>128</v>
      </c>
      <c r="BE100" s="198">
        <f>IF(N100="základní",J100,0)</f>
        <v>0</v>
      </c>
      <c r="BF100" s="198">
        <f>IF(N100="snížená",J100,0)</f>
        <v>0</v>
      </c>
      <c r="BG100" s="198">
        <f>IF(N100="zákl. přenesená",J100,0)</f>
        <v>0</v>
      </c>
      <c r="BH100" s="198">
        <f>IF(N100="sníž. přenesená",J100,0)</f>
        <v>0</v>
      </c>
      <c r="BI100" s="198">
        <f>IF(N100="nulová",J100,0)</f>
        <v>0</v>
      </c>
      <c r="BJ100" s="16" t="s">
        <v>14</v>
      </c>
      <c r="BK100" s="198">
        <f>ROUND(I100*H100,2)</f>
        <v>0</v>
      </c>
      <c r="BL100" s="16" t="s">
        <v>127</v>
      </c>
      <c r="BM100" s="197" t="s">
        <v>3788</v>
      </c>
    </row>
    <row r="101" s="2" customFormat="1">
      <c r="A101" s="37"/>
      <c r="B101" s="38"/>
      <c r="C101" s="39"/>
      <c r="D101" s="199" t="s">
        <v>157</v>
      </c>
      <c r="E101" s="39"/>
      <c r="F101" s="200" t="s">
        <v>3767</v>
      </c>
      <c r="G101" s="39"/>
      <c r="H101" s="39"/>
      <c r="I101" s="201"/>
      <c r="J101" s="39"/>
      <c r="K101" s="39"/>
      <c r="L101" s="43"/>
      <c r="M101" s="202"/>
      <c r="N101" s="203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157</v>
      </c>
      <c r="AU101" s="16" t="s">
        <v>70</v>
      </c>
    </row>
    <row r="102" s="2" customFormat="1" ht="16.5" customHeight="1">
      <c r="A102" s="37"/>
      <c r="B102" s="38"/>
      <c r="C102" s="185" t="s">
        <v>167</v>
      </c>
      <c r="D102" s="185" t="s">
        <v>123</v>
      </c>
      <c r="E102" s="186" t="s">
        <v>3789</v>
      </c>
      <c r="F102" s="187" t="s">
        <v>3790</v>
      </c>
      <c r="G102" s="188" t="s">
        <v>3765</v>
      </c>
      <c r="H102" s="265"/>
      <c r="I102" s="190"/>
      <c r="J102" s="191">
        <f>ROUND(I102*H102,2)</f>
        <v>0</v>
      </c>
      <c r="K102" s="192"/>
      <c r="L102" s="43"/>
      <c r="M102" s="193" t="s">
        <v>19</v>
      </c>
      <c r="N102" s="194" t="s">
        <v>41</v>
      </c>
      <c r="O102" s="83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97" t="s">
        <v>127</v>
      </c>
      <c r="AT102" s="197" t="s">
        <v>123</v>
      </c>
      <c r="AU102" s="197" t="s">
        <v>70</v>
      </c>
      <c r="AY102" s="16" t="s">
        <v>128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6" t="s">
        <v>14</v>
      </c>
      <c r="BK102" s="198">
        <f>ROUND(I102*H102,2)</f>
        <v>0</v>
      </c>
      <c r="BL102" s="16" t="s">
        <v>127</v>
      </c>
      <c r="BM102" s="197" t="s">
        <v>3791</v>
      </c>
    </row>
    <row r="103" s="2" customFormat="1">
      <c r="A103" s="37"/>
      <c r="B103" s="38"/>
      <c r="C103" s="39"/>
      <c r="D103" s="199" t="s">
        <v>157</v>
      </c>
      <c r="E103" s="39"/>
      <c r="F103" s="200" t="s">
        <v>3767</v>
      </c>
      <c r="G103" s="39"/>
      <c r="H103" s="39"/>
      <c r="I103" s="201"/>
      <c r="J103" s="39"/>
      <c r="K103" s="39"/>
      <c r="L103" s="43"/>
      <c r="M103" s="202"/>
      <c r="N103" s="203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157</v>
      </c>
      <c r="AU103" s="16" t="s">
        <v>70</v>
      </c>
    </row>
    <row r="104" s="2" customFormat="1" ht="37.8" customHeight="1">
      <c r="A104" s="37"/>
      <c r="B104" s="38"/>
      <c r="C104" s="185" t="s">
        <v>172</v>
      </c>
      <c r="D104" s="185" t="s">
        <v>123</v>
      </c>
      <c r="E104" s="186" t="s">
        <v>3792</v>
      </c>
      <c r="F104" s="187" t="s">
        <v>3793</v>
      </c>
      <c r="G104" s="188" t="s">
        <v>3765</v>
      </c>
      <c r="H104" s="265"/>
      <c r="I104" s="190"/>
      <c r="J104" s="191">
        <f>ROUND(I104*H104,2)</f>
        <v>0</v>
      </c>
      <c r="K104" s="192"/>
      <c r="L104" s="43"/>
      <c r="M104" s="193" t="s">
        <v>19</v>
      </c>
      <c r="N104" s="194" t="s">
        <v>41</v>
      </c>
      <c r="O104" s="83"/>
      <c r="P104" s="195">
        <f>O104*H104</f>
        <v>0</v>
      </c>
      <c r="Q104" s="195">
        <v>0</v>
      </c>
      <c r="R104" s="195">
        <f>Q104*H104</f>
        <v>0</v>
      </c>
      <c r="S104" s="195">
        <v>0</v>
      </c>
      <c r="T104" s="19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7" t="s">
        <v>127</v>
      </c>
      <c r="AT104" s="197" t="s">
        <v>123</v>
      </c>
      <c r="AU104" s="197" t="s">
        <v>70</v>
      </c>
      <c r="AY104" s="16" t="s">
        <v>128</v>
      </c>
      <c r="BE104" s="198">
        <f>IF(N104="základní",J104,0)</f>
        <v>0</v>
      </c>
      <c r="BF104" s="198">
        <f>IF(N104="snížená",J104,0)</f>
        <v>0</v>
      </c>
      <c r="BG104" s="198">
        <f>IF(N104="zákl. přenesená",J104,0)</f>
        <v>0</v>
      </c>
      <c r="BH104" s="198">
        <f>IF(N104="sníž. přenesená",J104,0)</f>
        <v>0</v>
      </c>
      <c r="BI104" s="198">
        <f>IF(N104="nulová",J104,0)</f>
        <v>0</v>
      </c>
      <c r="BJ104" s="16" t="s">
        <v>14</v>
      </c>
      <c r="BK104" s="198">
        <f>ROUND(I104*H104,2)</f>
        <v>0</v>
      </c>
      <c r="BL104" s="16" t="s">
        <v>127</v>
      </c>
      <c r="BM104" s="197" t="s">
        <v>3794</v>
      </c>
    </row>
    <row r="105" s="2" customFormat="1">
      <c r="A105" s="37"/>
      <c r="B105" s="38"/>
      <c r="C105" s="39"/>
      <c r="D105" s="199" t="s">
        <v>157</v>
      </c>
      <c r="E105" s="39"/>
      <c r="F105" s="200" t="s">
        <v>3767</v>
      </c>
      <c r="G105" s="39"/>
      <c r="H105" s="39"/>
      <c r="I105" s="201"/>
      <c r="J105" s="39"/>
      <c r="K105" s="39"/>
      <c r="L105" s="43"/>
      <c r="M105" s="202"/>
      <c r="N105" s="203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157</v>
      </c>
      <c r="AU105" s="16" t="s">
        <v>70</v>
      </c>
    </row>
    <row r="106" s="2" customFormat="1" ht="16.5" customHeight="1">
      <c r="A106" s="37"/>
      <c r="B106" s="38"/>
      <c r="C106" s="185" t="s">
        <v>176</v>
      </c>
      <c r="D106" s="185" t="s">
        <v>123</v>
      </c>
      <c r="E106" s="186" t="s">
        <v>3795</v>
      </c>
      <c r="F106" s="187" t="s">
        <v>3796</v>
      </c>
      <c r="G106" s="188" t="s">
        <v>3765</v>
      </c>
      <c r="H106" s="265"/>
      <c r="I106" s="190"/>
      <c r="J106" s="191">
        <f>ROUND(I106*H106,2)</f>
        <v>0</v>
      </c>
      <c r="K106" s="192"/>
      <c r="L106" s="43"/>
      <c r="M106" s="193" t="s">
        <v>19</v>
      </c>
      <c r="N106" s="194" t="s">
        <v>41</v>
      </c>
      <c r="O106" s="83"/>
      <c r="P106" s="195">
        <f>O106*H106</f>
        <v>0</v>
      </c>
      <c r="Q106" s="195">
        <v>0</v>
      </c>
      <c r="R106" s="195">
        <f>Q106*H106</f>
        <v>0</v>
      </c>
      <c r="S106" s="195">
        <v>0</v>
      </c>
      <c r="T106" s="196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7" t="s">
        <v>127</v>
      </c>
      <c r="AT106" s="197" t="s">
        <v>123</v>
      </c>
      <c r="AU106" s="197" t="s">
        <v>70</v>
      </c>
      <c r="AY106" s="16" t="s">
        <v>128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16" t="s">
        <v>14</v>
      </c>
      <c r="BK106" s="198">
        <f>ROUND(I106*H106,2)</f>
        <v>0</v>
      </c>
      <c r="BL106" s="16" t="s">
        <v>127</v>
      </c>
      <c r="BM106" s="197" t="s">
        <v>3797</v>
      </c>
    </row>
    <row r="107" s="2" customFormat="1">
      <c r="A107" s="37"/>
      <c r="B107" s="38"/>
      <c r="C107" s="39"/>
      <c r="D107" s="199" t="s">
        <v>157</v>
      </c>
      <c r="E107" s="39"/>
      <c r="F107" s="200" t="s">
        <v>3767</v>
      </c>
      <c r="G107" s="39"/>
      <c r="H107" s="39"/>
      <c r="I107" s="201"/>
      <c r="J107" s="39"/>
      <c r="K107" s="39"/>
      <c r="L107" s="43"/>
      <c r="M107" s="202"/>
      <c r="N107" s="203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157</v>
      </c>
      <c r="AU107" s="16" t="s">
        <v>70</v>
      </c>
    </row>
    <row r="108" s="2" customFormat="1" ht="24.15" customHeight="1">
      <c r="A108" s="37"/>
      <c r="B108" s="38"/>
      <c r="C108" s="185" t="s">
        <v>180</v>
      </c>
      <c r="D108" s="185" t="s">
        <v>123</v>
      </c>
      <c r="E108" s="186" t="s">
        <v>3798</v>
      </c>
      <c r="F108" s="187" t="s">
        <v>3799</v>
      </c>
      <c r="G108" s="188" t="s">
        <v>3765</v>
      </c>
      <c r="H108" s="265"/>
      <c r="I108" s="190"/>
      <c r="J108" s="191">
        <f>ROUND(I108*H108,2)</f>
        <v>0</v>
      </c>
      <c r="K108" s="192"/>
      <c r="L108" s="43"/>
      <c r="M108" s="193" t="s">
        <v>19</v>
      </c>
      <c r="N108" s="194" t="s">
        <v>41</v>
      </c>
      <c r="O108" s="83"/>
      <c r="P108" s="195">
        <f>O108*H108</f>
        <v>0</v>
      </c>
      <c r="Q108" s="195">
        <v>0</v>
      </c>
      <c r="R108" s="195">
        <f>Q108*H108</f>
        <v>0</v>
      </c>
      <c r="S108" s="195">
        <v>0</v>
      </c>
      <c r="T108" s="19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7" t="s">
        <v>127</v>
      </c>
      <c r="AT108" s="197" t="s">
        <v>123</v>
      </c>
      <c r="AU108" s="197" t="s">
        <v>70</v>
      </c>
      <c r="AY108" s="16" t="s">
        <v>128</v>
      </c>
      <c r="BE108" s="198">
        <f>IF(N108="základní",J108,0)</f>
        <v>0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16" t="s">
        <v>14</v>
      </c>
      <c r="BK108" s="198">
        <f>ROUND(I108*H108,2)</f>
        <v>0</v>
      </c>
      <c r="BL108" s="16" t="s">
        <v>127</v>
      </c>
      <c r="BM108" s="197" t="s">
        <v>3800</v>
      </c>
    </row>
    <row r="109" s="2" customFormat="1">
      <c r="A109" s="37"/>
      <c r="B109" s="38"/>
      <c r="C109" s="39"/>
      <c r="D109" s="199" t="s">
        <v>157</v>
      </c>
      <c r="E109" s="39"/>
      <c r="F109" s="200" t="s">
        <v>3767</v>
      </c>
      <c r="G109" s="39"/>
      <c r="H109" s="39"/>
      <c r="I109" s="201"/>
      <c r="J109" s="39"/>
      <c r="K109" s="39"/>
      <c r="L109" s="43"/>
      <c r="M109" s="266"/>
      <c r="N109" s="267"/>
      <c r="O109" s="206"/>
      <c r="P109" s="206"/>
      <c r="Q109" s="206"/>
      <c r="R109" s="206"/>
      <c r="S109" s="206"/>
      <c r="T109" s="268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157</v>
      </c>
      <c r="AU109" s="16" t="s">
        <v>70</v>
      </c>
    </row>
    <row r="110" s="2" customFormat="1" ht="6.96" customHeight="1">
      <c r="A110" s="37"/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43"/>
      <c r="M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</sheetData>
  <sheetProtection sheet="1" autoFilter="0" formatColumns="0" formatRows="0" objects="1" scenarios="1" spinCount="100000" saltValue="HB5d5jTjwbIWqZymz6bxoWmN2DUq8rOWHkYVlpN79ump8uWlwVq5D/veUnNb2E2ttiitxSvS+CLIOi5THDmPlw==" hashValue="yvoTvFaU7niiZG9qWZ/3eYQDCsU1lInOkvReqBYQYh0RLnibbDbD0/yIQzAWr2d/Y/w8LU1MDdu/N8hLDVKaQQ==" algorithmName="SHA-512" password="CC35"/>
  <autoFilter ref="C84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69" customWidth="1"/>
    <col min="2" max="2" width="1.667969" style="269" customWidth="1"/>
    <col min="3" max="4" width="5" style="269" customWidth="1"/>
    <col min="5" max="5" width="11.66016" style="269" customWidth="1"/>
    <col min="6" max="6" width="9.160156" style="269" customWidth="1"/>
    <col min="7" max="7" width="5" style="269" customWidth="1"/>
    <col min="8" max="8" width="77.83203" style="269" customWidth="1"/>
    <col min="9" max="10" width="20" style="269" customWidth="1"/>
    <col min="11" max="11" width="1.667969" style="269" customWidth="1"/>
  </cols>
  <sheetData>
    <row r="1" s="1" customFormat="1" ht="37.5" customHeight="1"/>
    <row r="2" s="1" customFormat="1" ht="7.5" customHeight="1">
      <c r="B2" s="270"/>
      <c r="C2" s="271"/>
      <c r="D2" s="271"/>
      <c r="E2" s="271"/>
      <c r="F2" s="271"/>
      <c r="G2" s="271"/>
      <c r="H2" s="271"/>
      <c r="I2" s="271"/>
      <c r="J2" s="271"/>
      <c r="K2" s="272"/>
    </row>
    <row r="3" s="14" customFormat="1" ht="45" customHeight="1">
      <c r="B3" s="273"/>
      <c r="C3" s="274" t="s">
        <v>3801</v>
      </c>
      <c r="D3" s="274"/>
      <c r="E3" s="274"/>
      <c r="F3" s="274"/>
      <c r="G3" s="274"/>
      <c r="H3" s="274"/>
      <c r="I3" s="274"/>
      <c r="J3" s="274"/>
      <c r="K3" s="275"/>
    </row>
    <row r="4" s="1" customFormat="1" ht="25.5" customHeight="1">
      <c r="B4" s="276"/>
      <c r="C4" s="277" t="s">
        <v>3802</v>
      </c>
      <c r="D4" s="277"/>
      <c r="E4" s="277"/>
      <c r="F4" s="277"/>
      <c r="G4" s="277"/>
      <c r="H4" s="277"/>
      <c r="I4" s="277"/>
      <c r="J4" s="277"/>
      <c r="K4" s="278"/>
    </row>
    <row r="5" s="1" customFormat="1" ht="5.25" customHeight="1">
      <c r="B5" s="276"/>
      <c r="C5" s="279"/>
      <c r="D5" s="279"/>
      <c r="E5" s="279"/>
      <c r="F5" s="279"/>
      <c r="G5" s="279"/>
      <c r="H5" s="279"/>
      <c r="I5" s="279"/>
      <c r="J5" s="279"/>
      <c r="K5" s="278"/>
    </row>
    <row r="6" s="1" customFormat="1" ht="15" customHeight="1">
      <c r="B6" s="276"/>
      <c r="C6" s="280" t="s">
        <v>3803</v>
      </c>
      <c r="D6" s="280"/>
      <c r="E6" s="280"/>
      <c r="F6" s="280"/>
      <c r="G6" s="280"/>
      <c r="H6" s="280"/>
      <c r="I6" s="280"/>
      <c r="J6" s="280"/>
      <c r="K6" s="278"/>
    </row>
    <row r="7" s="1" customFormat="1" ht="15" customHeight="1">
      <c r="B7" s="281"/>
      <c r="C7" s="280" t="s">
        <v>3804</v>
      </c>
      <c r="D7" s="280"/>
      <c r="E7" s="280"/>
      <c r="F7" s="280"/>
      <c r="G7" s="280"/>
      <c r="H7" s="280"/>
      <c r="I7" s="280"/>
      <c r="J7" s="280"/>
      <c r="K7" s="278"/>
    </row>
    <row r="8" s="1" customFormat="1" ht="12.75" customHeight="1">
      <c r="B8" s="281"/>
      <c r="C8" s="280"/>
      <c r="D8" s="280"/>
      <c r="E8" s="280"/>
      <c r="F8" s="280"/>
      <c r="G8" s="280"/>
      <c r="H8" s="280"/>
      <c r="I8" s="280"/>
      <c r="J8" s="280"/>
      <c r="K8" s="278"/>
    </row>
    <row r="9" s="1" customFormat="1" ht="15" customHeight="1">
      <c r="B9" s="281"/>
      <c r="C9" s="280" t="s">
        <v>3805</v>
      </c>
      <c r="D9" s="280"/>
      <c r="E9" s="280"/>
      <c r="F9" s="280"/>
      <c r="G9" s="280"/>
      <c r="H9" s="280"/>
      <c r="I9" s="280"/>
      <c r="J9" s="280"/>
      <c r="K9" s="278"/>
    </row>
    <row r="10" s="1" customFormat="1" ht="15" customHeight="1">
      <c r="B10" s="281"/>
      <c r="C10" s="280"/>
      <c r="D10" s="280" t="s">
        <v>3806</v>
      </c>
      <c r="E10" s="280"/>
      <c r="F10" s="280"/>
      <c r="G10" s="280"/>
      <c r="H10" s="280"/>
      <c r="I10" s="280"/>
      <c r="J10" s="280"/>
      <c r="K10" s="278"/>
    </row>
    <row r="11" s="1" customFormat="1" ht="15" customHeight="1">
      <c r="B11" s="281"/>
      <c r="C11" s="282"/>
      <c r="D11" s="280" t="s">
        <v>3807</v>
      </c>
      <c r="E11" s="280"/>
      <c r="F11" s="280"/>
      <c r="G11" s="280"/>
      <c r="H11" s="280"/>
      <c r="I11" s="280"/>
      <c r="J11" s="280"/>
      <c r="K11" s="278"/>
    </row>
    <row r="12" s="1" customFormat="1" ht="15" customHeight="1">
      <c r="B12" s="281"/>
      <c r="C12" s="282"/>
      <c r="D12" s="280"/>
      <c r="E12" s="280"/>
      <c r="F12" s="280"/>
      <c r="G12" s="280"/>
      <c r="H12" s="280"/>
      <c r="I12" s="280"/>
      <c r="J12" s="280"/>
      <c r="K12" s="278"/>
    </row>
    <row r="13" s="1" customFormat="1" ht="15" customHeight="1">
      <c r="B13" s="281"/>
      <c r="C13" s="282"/>
      <c r="D13" s="283" t="s">
        <v>3808</v>
      </c>
      <c r="E13" s="280"/>
      <c r="F13" s="280"/>
      <c r="G13" s="280"/>
      <c r="H13" s="280"/>
      <c r="I13" s="280"/>
      <c r="J13" s="280"/>
      <c r="K13" s="278"/>
    </row>
    <row r="14" s="1" customFormat="1" ht="12.75" customHeight="1">
      <c r="B14" s="281"/>
      <c r="C14" s="282"/>
      <c r="D14" s="282"/>
      <c r="E14" s="282"/>
      <c r="F14" s="282"/>
      <c r="G14" s="282"/>
      <c r="H14" s="282"/>
      <c r="I14" s="282"/>
      <c r="J14" s="282"/>
      <c r="K14" s="278"/>
    </row>
    <row r="15" s="1" customFormat="1" ht="15" customHeight="1">
      <c r="B15" s="281"/>
      <c r="C15" s="282"/>
      <c r="D15" s="280" t="s">
        <v>3809</v>
      </c>
      <c r="E15" s="280"/>
      <c r="F15" s="280"/>
      <c r="G15" s="280"/>
      <c r="H15" s="280"/>
      <c r="I15" s="280"/>
      <c r="J15" s="280"/>
      <c r="K15" s="278"/>
    </row>
    <row r="16" s="1" customFormat="1" ht="15" customHeight="1">
      <c r="B16" s="281"/>
      <c r="C16" s="282"/>
      <c r="D16" s="280" t="s">
        <v>3810</v>
      </c>
      <c r="E16" s="280"/>
      <c r="F16" s="280"/>
      <c r="G16" s="280"/>
      <c r="H16" s="280"/>
      <c r="I16" s="280"/>
      <c r="J16" s="280"/>
      <c r="K16" s="278"/>
    </row>
    <row r="17" s="1" customFormat="1" ht="15" customHeight="1">
      <c r="B17" s="281"/>
      <c r="C17" s="282"/>
      <c r="D17" s="280" t="s">
        <v>3811</v>
      </c>
      <c r="E17" s="280"/>
      <c r="F17" s="280"/>
      <c r="G17" s="280"/>
      <c r="H17" s="280"/>
      <c r="I17" s="280"/>
      <c r="J17" s="280"/>
      <c r="K17" s="278"/>
    </row>
    <row r="18" s="1" customFormat="1" ht="15" customHeight="1">
      <c r="B18" s="281"/>
      <c r="C18" s="282"/>
      <c r="D18" s="282"/>
      <c r="E18" s="284" t="s">
        <v>76</v>
      </c>
      <c r="F18" s="280" t="s">
        <v>3812</v>
      </c>
      <c r="G18" s="280"/>
      <c r="H18" s="280"/>
      <c r="I18" s="280"/>
      <c r="J18" s="280"/>
      <c r="K18" s="278"/>
    </row>
    <row r="19" s="1" customFormat="1" ht="15" customHeight="1">
      <c r="B19" s="281"/>
      <c r="C19" s="282"/>
      <c r="D19" s="282"/>
      <c r="E19" s="284" t="s">
        <v>3813</v>
      </c>
      <c r="F19" s="280" t="s">
        <v>3814</v>
      </c>
      <c r="G19" s="280"/>
      <c r="H19" s="280"/>
      <c r="I19" s="280"/>
      <c r="J19" s="280"/>
      <c r="K19" s="278"/>
    </row>
    <row r="20" s="1" customFormat="1" ht="15" customHeight="1">
      <c r="B20" s="281"/>
      <c r="C20" s="282"/>
      <c r="D20" s="282"/>
      <c r="E20" s="284" t="s">
        <v>3815</v>
      </c>
      <c r="F20" s="280" t="s">
        <v>3816</v>
      </c>
      <c r="G20" s="280"/>
      <c r="H20" s="280"/>
      <c r="I20" s="280"/>
      <c r="J20" s="280"/>
      <c r="K20" s="278"/>
    </row>
    <row r="21" s="1" customFormat="1" ht="15" customHeight="1">
      <c r="B21" s="281"/>
      <c r="C21" s="282"/>
      <c r="D21" s="282"/>
      <c r="E21" s="284" t="s">
        <v>99</v>
      </c>
      <c r="F21" s="280" t="s">
        <v>3817</v>
      </c>
      <c r="G21" s="280"/>
      <c r="H21" s="280"/>
      <c r="I21" s="280"/>
      <c r="J21" s="280"/>
      <c r="K21" s="278"/>
    </row>
    <row r="22" s="1" customFormat="1" ht="15" customHeight="1">
      <c r="B22" s="281"/>
      <c r="C22" s="282"/>
      <c r="D22" s="282"/>
      <c r="E22" s="284" t="s">
        <v>3818</v>
      </c>
      <c r="F22" s="280" t="s">
        <v>3819</v>
      </c>
      <c r="G22" s="280"/>
      <c r="H22" s="280"/>
      <c r="I22" s="280"/>
      <c r="J22" s="280"/>
      <c r="K22" s="278"/>
    </row>
    <row r="23" s="1" customFormat="1" ht="15" customHeight="1">
      <c r="B23" s="281"/>
      <c r="C23" s="282"/>
      <c r="D23" s="282"/>
      <c r="E23" s="284" t="s">
        <v>82</v>
      </c>
      <c r="F23" s="280" t="s">
        <v>3820</v>
      </c>
      <c r="G23" s="280"/>
      <c r="H23" s="280"/>
      <c r="I23" s="280"/>
      <c r="J23" s="280"/>
      <c r="K23" s="278"/>
    </row>
    <row r="24" s="1" customFormat="1" ht="12.75" customHeight="1">
      <c r="B24" s="281"/>
      <c r="C24" s="282"/>
      <c r="D24" s="282"/>
      <c r="E24" s="282"/>
      <c r="F24" s="282"/>
      <c r="G24" s="282"/>
      <c r="H24" s="282"/>
      <c r="I24" s="282"/>
      <c r="J24" s="282"/>
      <c r="K24" s="278"/>
    </row>
    <row r="25" s="1" customFormat="1" ht="15" customHeight="1">
      <c r="B25" s="281"/>
      <c r="C25" s="280" t="s">
        <v>3821</v>
      </c>
      <c r="D25" s="280"/>
      <c r="E25" s="280"/>
      <c r="F25" s="280"/>
      <c r="G25" s="280"/>
      <c r="H25" s="280"/>
      <c r="I25" s="280"/>
      <c r="J25" s="280"/>
      <c r="K25" s="278"/>
    </row>
    <row r="26" s="1" customFormat="1" ht="15" customHeight="1">
      <c r="B26" s="281"/>
      <c r="C26" s="280" t="s">
        <v>3822</v>
      </c>
      <c r="D26" s="280"/>
      <c r="E26" s="280"/>
      <c r="F26" s="280"/>
      <c r="G26" s="280"/>
      <c r="H26" s="280"/>
      <c r="I26" s="280"/>
      <c r="J26" s="280"/>
      <c r="K26" s="278"/>
    </row>
    <row r="27" s="1" customFormat="1" ht="15" customHeight="1">
      <c r="B27" s="281"/>
      <c r="C27" s="280"/>
      <c r="D27" s="280" t="s">
        <v>3823</v>
      </c>
      <c r="E27" s="280"/>
      <c r="F27" s="280"/>
      <c r="G27" s="280"/>
      <c r="H27" s="280"/>
      <c r="I27" s="280"/>
      <c r="J27" s="280"/>
      <c r="K27" s="278"/>
    </row>
    <row r="28" s="1" customFormat="1" ht="15" customHeight="1">
      <c r="B28" s="281"/>
      <c r="C28" s="282"/>
      <c r="D28" s="280" t="s">
        <v>3824</v>
      </c>
      <c r="E28" s="280"/>
      <c r="F28" s="280"/>
      <c r="G28" s="280"/>
      <c r="H28" s="280"/>
      <c r="I28" s="280"/>
      <c r="J28" s="280"/>
      <c r="K28" s="278"/>
    </row>
    <row r="29" s="1" customFormat="1" ht="12.75" customHeight="1">
      <c r="B29" s="281"/>
      <c r="C29" s="282"/>
      <c r="D29" s="282"/>
      <c r="E29" s="282"/>
      <c r="F29" s="282"/>
      <c r="G29" s="282"/>
      <c r="H29" s="282"/>
      <c r="I29" s="282"/>
      <c r="J29" s="282"/>
      <c r="K29" s="278"/>
    </row>
    <row r="30" s="1" customFormat="1" ht="15" customHeight="1">
      <c r="B30" s="281"/>
      <c r="C30" s="282"/>
      <c r="D30" s="280" t="s">
        <v>3825</v>
      </c>
      <c r="E30" s="280"/>
      <c r="F30" s="280"/>
      <c r="G30" s="280"/>
      <c r="H30" s="280"/>
      <c r="I30" s="280"/>
      <c r="J30" s="280"/>
      <c r="K30" s="278"/>
    </row>
    <row r="31" s="1" customFormat="1" ht="15" customHeight="1">
      <c r="B31" s="281"/>
      <c r="C31" s="282"/>
      <c r="D31" s="280" t="s">
        <v>3826</v>
      </c>
      <c r="E31" s="280"/>
      <c r="F31" s="280"/>
      <c r="G31" s="280"/>
      <c r="H31" s="280"/>
      <c r="I31" s="280"/>
      <c r="J31" s="280"/>
      <c r="K31" s="278"/>
    </row>
    <row r="32" s="1" customFormat="1" ht="12.75" customHeight="1">
      <c r="B32" s="281"/>
      <c r="C32" s="282"/>
      <c r="D32" s="282"/>
      <c r="E32" s="282"/>
      <c r="F32" s="282"/>
      <c r="G32" s="282"/>
      <c r="H32" s="282"/>
      <c r="I32" s="282"/>
      <c r="J32" s="282"/>
      <c r="K32" s="278"/>
    </row>
    <row r="33" s="1" customFormat="1" ht="15" customHeight="1">
      <c r="B33" s="281"/>
      <c r="C33" s="282"/>
      <c r="D33" s="280" t="s">
        <v>3827</v>
      </c>
      <c r="E33" s="280"/>
      <c r="F33" s="280"/>
      <c r="G33" s="280"/>
      <c r="H33" s="280"/>
      <c r="I33" s="280"/>
      <c r="J33" s="280"/>
      <c r="K33" s="278"/>
    </row>
    <row r="34" s="1" customFormat="1" ht="15" customHeight="1">
      <c r="B34" s="281"/>
      <c r="C34" s="282"/>
      <c r="D34" s="280" t="s">
        <v>3828</v>
      </c>
      <c r="E34" s="280"/>
      <c r="F34" s="280"/>
      <c r="G34" s="280"/>
      <c r="H34" s="280"/>
      <c r="I34" s="280"/>
      <c r="J34" s="280"/>
      <c r="K34" s="278"/>
    </row>
    <row r="35" s="1" customFormat="1" ht="15" customHeight="1">
      <c r="B35" s="281"/>
      <c r="C35" s="282"/>
      <c r="D35" s="280" t="s">
        <v>3829</v>
      </c>
      <c r="E35" s="280"/>
      <c r="F35" s="280"/>
      <c r="G35" s="280"/>
      <c r="H35" s="280"/>
      <c r="I35" s="280"/>
      <c r="J35" s="280"/>
      <c r="K35" s="278"/>
    </row>
    <row r="36" s="1" customFormat="1" ht="15" customHeight="1">
      <c r="B36" s="281"/>
      <c r="C36" s="282"/>
      <c r="D36" s="280"/>
      <c r="E36" s="283" t="s">
        <v>111</v>
      </c>
      <c r="F36" s="280"/>
      <c r="G36" s="280" t="s">
        <v>3830</v>
      </c>
      <c r="H36" s="280"/>
      <c r="I36" s="280"/>
      <c r="J36" s="280"/>
      <c r="K36" s="278"/>
    </row>
    <row r="37" s="1" customFormat="1" ht="30.75" customHeight="1">
      <c r="B37" s="281"/>
      <c r="C37" s="282"/>
      <c r="D37" s="280"/>
      <c r="E37" s="283" t="s">
        <v>3831</v>
      </c>
      <c r="F37" s="280"/>
      <c r="G37" s="280" t="s">
        <v>3832</v>
      </c>
      <c r="H37" s="280"/>
      <c r="I37" s="280"/>
      <c r="J37" s="280"/>
      <c r="K37" s="278"/>
    </row>
    <row r="38" s="1" customFormat="1" ht="15" customHeight="1">
      <c r="B38" s="281"/>
      <c r="C38" s="282"/>
      <c r="D38" s="280"/>
      <c r="E38" s="283" t="s">
        <v>51</v>
      </c>
      <c r="F38" s="280"/>
      <c r="G38" s="280" t="s">
        <v>3833</v>
      </c>
      <c r="H38" s="280"/>
      <c r="I38" s="280"/>
      <c r="J38" s="280"/>
      <c r="K38" s="278"/>
    </row>
    <row r="39" s="1" customFormat="1" ht="15" customHeight="1">
      <c r="B39" s="281"/>
      <c r="C39" s="282"/>
      <c r="D39" s="280"/>
      <c r="E39" s="283" t="s">
        <v>52</v>
      </c>
      <c r="F39" s="280"/>
      <c r="G39" s="280" t="s">
        <v>3834</v>
      </c>
      <c r="H39" s="280"/>
      <c r="I39" s="280"/>
      <c r="J39" s="280"/>
      <c r="K39" s="278"/>
    </row>
    <row r="40" s="1" customFormat="1" ht="15" customHeight="1">
      <c r="B40" s="281"/>
      <c r="C40" s="282"/>
      <c r="D40" s="280"/>
      <c r="E40" s="283" t="s">
        <v>112</v>
      </c>
      <c r="F40" s="280"/>
      <c r="G40" s="280" t="s">
        <v>3835</v>
      </c>
      <c r="H40" s="280"/>
      <c r="I40" s="280"/>
      <c r="J40" s="280"/>
      <c r="K40" s="278"/>
    </row>
    <row r="41" s="1" customFormat="1" ht="15" customHeight="1">
      <c r="B41" s="281"/>
      <c r="C41" s="282"/>
      <c r="D41" s="280"/>
      <c r="E41" s="283" t="s">
        <v>113</v>
      </c>
      <c r="F41" s="280"/>
      <c r="G41" s="280" t="s">
        <v>3836</v>
      </c>
      <c r="H41" s="280"/>
      <c r="I41" s="280"/>
      <c r="J41" s="280"/>
      <c r="K41" s="278"/>
    </row>
    <row r="42" s="1" customFormat="1" ht="15" customHeight="1">
      <c r="B42" s="281"/>
      <c r="C42" s="282"/>
      <c r="D42" s="280"/>
      <c r="E42" s="283" t="s">
        <v>3837</v>
      </c>
      <c r="F42" s="280"/>
      <c r="G42" s="280" t="s">
        <v>3838</v>
      </c>
      <c r="H42" s="280"/>
      <c r="I42" s="280"/>
      <c r="J42" s="280"/>
      <c r="K42" s="278"/>
    </row>
    <row r="43" s="1" customFormat="1" ht="15" customHeight="1">
      <c r="B43" s="281"/>
      <c r="C43" s="282"/>
      <c r="D43" s="280"/>
      <c r="E43" s="283"/>
      <c r="F43" s="280"/>
      <c r="G43" s="280" t="s">
        <v>3839</v>
      </c>
      <c r="H43" s="280"/>
      <c r="I43" s="280"/>
      <c r="J43" s="280"/>
      <c r="K43" s="278"/>
    </row>
    <row r="44" s="1" customFormat="1" ht="15" customHeight="1">
      <c r="B44" s="281"/>
      <c r="C44" s="282"/>
      <c r="D44" s="280"/>
      <c r="E44" s="283" t="s">
        <v>3840</v>
      </c>
      <c r="F44" s="280"/>
      <c r="G44" s="280" t="s">
        <v>3841</v>
      </c>
      <c r="H44" s="280"/>
      <c r="I44" s="280"/>
      <c r="J44" s="280"/>
      <c r="K44" s="278"/>
    </row>
    <row r="45" s="1" customFormat="1" ht="15" customHeight="1">
      <c r="B45" s="281"/>
      <c r="C45" s="282"/>
      <c r="D45" s="280"/>
      <c r="E45" s="283" t="s">
        <v>115</v>
      </c>
      <c r="F45" s="280"/>
      <c r="G45" s="280" t="s">
        <v>3842</v>
      </c>
      <c r="H45" s="280"/>
      <c r="I45" s="280"/>
      <c r="J45" s="280"/>
      <c r="K45" s="278"/>
    </row>
    <row r="46" s="1" customFormat="1" ht="12.75" customHeight="1">
      <c r="B46" s="281"/>
      <c r="C46" s="282"/>
      <c r="D46" s="280"/>
      <c r="E46" s="280"/>
      <c r="F46" s="280"/>
      <c r="G46" s="280"/>
      <c r="H46" s="280"/>
      <c r="I46" s="280"/>
      <c r="J46" s="280"/>
      <c r="K46" s="278"/>
    </row>
    <row r="47" s="1" customFormat="1" ht="15" customHeight="1">
      <c r="B47" s="281"/>
      <c r="C47" s="282"/>
      <c r="D47" s="280" t="s">
        <v>3843</v>
      </c>
      <c r="E47" s="280"/>
      <c r="F47" s="280"/>
      <c r="G47" s="280"/>
      <c r="H47" s="280"/>
      <c r="I47" s="280"/>
      <c r="J47" s="280"/>
      <c r="K47" s="278"/>
    </row>
    <row r="48" s="1" customFormat="1" ht="15" customHeight="1">
      <c r="B48" s="281"/>
      <c r="C48" s="282"/>
      <c r="D48" s="282"/>
      <c r="E48" s="280" t="s">
        <v>3844</v>
      </c>
      <c r="F48" s="280"/>
      <c r="G48" s="280"/>
      <c r="H48" s="280"/>
      <c r="I48" s="280"/>
      <c r="J48" s="280"/>
      <c r="K48" s="278"/>
    </row>
    <row r="49" s="1" customFormat="1" ht="15" customHeight="1">
      <c r="B49" s="281"/>
      <c r="C49" s="282"/>
      <c r="D49" s="282"/>
      <c r="E49" s="280" t="s">
        <v>3845</v>
      </c>
      <c r="F49" s="280"/>
      <c r="G49" s="280"/>
      <c r="H49" s="280"/>
      <c r="I49" s="280"/>
      <c r="J49" s="280"/>
      <c r="K49" s="278"/>
    </row>
    <row r="50" s="1" customFormat="1" ht="15" customHeight="1">
      <c r="B50" s="281"/>
      <c r="C50" s="282"/>
      <c r="D50" s="282"/>
      <c r="E50" s="280" t="s">
        <v>3846</v>
      </c>
      <c r="F50" s="280"/>
      <c r="G50" s="280"/>
      <c r="H50" s="280"/>
      <c r="I50" s="280"/>
      <c r="J50" s="280"/>
      <c r="K50" s="278"/>
    </row>
    <row r="51" s="1" customFormat="1" ht="15" customHeight="1">
      <c r="B51" s="281"/>
      <c r="C51" s="282"/>
      <c r="D51" s="280" t="s">
        <v>3847</v>
      </c>
      <c r="E51" s="280"/>
      <c r="F51" s="280"/>
      <c r="G51" s="280"/>
      <c r="H51" s="280"/>
      <c r="I51" s="280"/>
      <c r="J51" s="280"/>
      <c r="K51" s="278"/>
    </row>
    <row r="52" s="1" customFormat="1" ht="25.5" customHeight="1">
      <c r="B52" s="276"/>
      <c r="C52" s="277" t="s">
        <v>3848</v>
      </c>
      <c r="D52" s="277"/>
      <c r="E52" s="277"/>
      <c r="F52" s="277"/>
      <c r="G52" s="277"/>
      <c r="H52" s="277"/>
      <c r="I52" s="277"/>
      <c r="J52" s="277"/>
      <c r="K52" s="278"/>
    </row>
    <row r="53" s="1" customFormat="1" ht="5.25" customHeight="1">
      <c r="B53" s="276"/>
      <c r="C53" s="279"/>
      <c r="D53" s="279"/>
      <c r="E53" s="279"/>
      <c r="F53" s="279"/>
      <c r="G53" s="279"/>
      <c r="H53" s="279"/>
      <c r="I53" s="279"/>
      <c r="J53" s="279"/>
      <c r="K53" s="278"/>
    </row>
    <row r="54" s="1" customFormat="1" ht="15" customHeight="1">
      <c r="B54" s="276"/>
      <c r="C54" s="280" t="s">
        <v>3849</v>
      </c>
      <c r="D54" s="280"/>
      <c r="E54" s="280"/>
      <c r="F54" s="280"/>
      <c r="G54" s="280"/>
      <c r="H54" s="280"/>
      <c r="I54" s="280"/>
      <c r="J54" s="280"/>
      <c r="K54" s="278"/>
    </row>
    <row r="55" s="1" customFormat="1" ht="15" customHeight="1">
      <c r="B55" s="276"/>
      <c r="C55" s="280" t="s">
        <v>3850</v>
      </c>
      <c r="D55" s="280"/>
      <c r="E55" s="280"/>
      <c r="F55" s="280"/>
      <c r="G55" s="280"/>
      <c r="H55" s="280"/>
      <c r="I55" s="280"/>
      <c r="J55" s="280"/>
      <c r="K55" s="278"/>
    </row>
    <row r="56" s="1" customFormat="1" ht="12.75" customHeight="1">
      <c r="B56" s="276"/>
      <c r="C56" s="280"/>
      <c r="D56" s="280"/>
      <c r="E56" s="280"/>
      <c r="F56" s="280"/>
      <c r="G56" s="280"/>
      <c r="H56" s="280"/>
      <c r="I56" s="280"/>
      <c r="J56" s="280"/>
      <c r="K56" s="278"/>
    </row>
    <row r="57" s="1" customFormat="1" ht="15" customHeight="1">
      <c r="B57" s="276"/>
      <c r="C57" s="280" t="s">
        <v>3851</v>
      </c>
      <c r="D57" s="280"/>
      <c r="E57" s="280"/>
      <c r="F57" s="280"/>
      <c r="G57" s="280"/>
      <c r="H57" s="280"/>
      <c r="I57" s="280"/>
      <c r="J57" s="280"/>
      <c r="K57" s="278"/>
    </row>
    <row r="58" s="1" customFormat="1" ht="15" customHeight="1">
      <c r="B58" s="276"/>
      <c r="C58" s="282"/>
      <c r="D58" s="280" t="s">
        <v>3852</v>
      </c>
      <c r="E58" s="280"/>
      <c r="F58" s="280"/>
      <c r="G58" s="280"/>
      <c r="H58" s="280"/>
      <c r="I58" s="280"/>
      <c r="J58" s="280"/>
      <c r="K58" s="278"/>
    </row>
    <row r="59" s="1" customFormat="1" ht="15" customHeight="1">
      <c r="B59" s="276"/>
      <c r="C59" s="282"/>
      <c r="D59" s="280" t="s">
        <v>3853</v>
      </c>
      <c r="E59" s="280"/>
      <c r="F59" s="280"/>
      <c r="G59" s="280"/>
      <c r="H59" s="280"/>
      <c r="I59" s="280"/>
      <c r="J59" s="280"/>
      <c r="K59" s="278"/>
    </row>
    <row r="60" s="1" customFormat="1" ht="15" customHeight="1">
      <c r="B60" s="276"/>
      <c r="C60" s="282"/>
      <c r="D60" s="280" t="s">
        <v>3854</v>
      </c>
      <c r="E60" s="280"/>
      <c r="F60" s="280"/>
      <c r="G60" s="280"/>
      <c r="H60" s="280"/>
      <c r="I60" s="280"/>
      <c r="J60" s="280"/>
      <c r="K60" s="278"/>
    </row>
    <row r="61" s="1" customFormat="1" ht="15" customHeight="1">
      <c r="B61" s="276"/>
      <c r="C61" s="282"/>
      <c r="D61" s="280" t="s">
        <v>3855</v>
      </c>
      <c r="E61" s="280"/>
      <c r="F61" s="280"/>
      <c r="G61" s="280"/>
      <c r="H61" s="280"/>
      <c r="I61" s="280"/>
      <c r="J61" s="280"/>
      <c r="K61" s="278"/>
    </row>
    <row r="62" s="1" customFormat="1" ht="15" customHeight="1">
      <c r="B62" s="276"/>
      <c r="C62" s="282"/>
      <c r="D62" s="285" t="s">
        <v>3856</v>
      </c>
      <c r="E62" s="285"/>
      <c r="F62" s="285"/>
      <c r="G62" s="285"/>
      <c r="H62" s="285"/>
      <c r="I62" s="285"/>
      <c r="J62" s="285"/>
      <c r="K62" s="278"/>
    </row>
    <row r="63" s="1" customFormat="1" ht="15" customHeight="1">
      <c r="B63" s="276"/>
      <c r="C63" s="282"/>
      <c r="D63" s="280" t="s">
        <v>3857</v>
      </c>
      <c r="E63" s="280"/>
      <c r="F63" s="280"/>
      <c r="G63" s="280"/>
      <c r="H63" s="280"/>
      <c r="I63" s="280"/>
      <c r="J63" s="280"/>
      <c r="K63" s="278"/>
    </row>
    <row r="64" s="1" customFormat="1" ht="12.75" customHeight="1">
      <c r="B64" s="276"/>
      <c r="C64" s="282"/>
      <c r="D64" s="282"/>
      <c r="E64" s="286"/>
      <c r="F64" s="282"/>
      <c r="G64" s="282"/>
      <c r="H64" s="282"/>
      <c r="I64" s="282"/>
      <c r="J64" s="282"/>
      <c r="K64" s="278"/>
    </row>
    <row r="65" s="1" customFormat="1" ht="15" customHeight="1">
      <c r="B65" s="276"/>
      <c r="C65" s="282"/>
      <c r="D65" s="280" t="s">
        <v>3858</v>
      </c>
      <c r="E65" s="280"/>
      <c r="F65" s="280"/>
      <c r="G65" s="280"/>
      <c r="H65" s="280"/>
      <c r="I65" s="280"/>
      <c r="J65" s="280"/>
      <c r="K65" s="278"/>
    </row>
    <row r="66" s="1" customFormat="1" ht="15" customHeight="1">
      <c r="B66" s="276"/>
      <c r="C66" s="282"/>
      <c r="D66" s="285" t="s">
        <v>3859</v>
      </c>
      <c r="E66" s="285"/>
      <c r="F66" s="285"/>
      <c r="G66" s="285"/>
      <c r="H66" s="285"/>
      <c r="I66" s="285"/>
      <c r="J66" s="285"/>
      <c r="K66" s="278"/>
    </row>
    <row r="67" s="1" customFormat="1" ht="15" customHeight="1">
      <c r="B67" s="276"/>
      <c r="C67" s="282"/>
      <c r="D67" s="280" t="s">
        <v>3860</v>
      </c>
      <c r="E67" s="280"/>
      <c r="F67" s="280"/>
      <c r="G67" s="280"/>
      <c r="H67" s="280"/>
      <c r="I67" s="280"/>
      <c r="J67" s="280"/>
      <c r="K67" s="278"/>
    </row>
    <row r="68" s="1" customFormat="1" ht="15" customHeight="1">
      <c r="B68" s="276"/>
      <c r="C68" s="282"/>
      <c r="D68" s="280" t="s">
        <v>3861</v>
      </c>
      <c r="E68" s="280"/>
      <c r="F68" s="280"/>
      <c r="G68" s="280"/>
      <c r="H68" s="280"/>
      <c r="I68" s="280"/>
      <c r="J68" s="280"/>
      <c r="K68" s="278"/>
    </row>
    <row r="69" s="1" customFormat="1" ht="15" customHeight="1">
      <c r="B69" s="276"/>
      <c r="C69" s="282"/>
      <c r="D69" s="280" t="s">
        <v>3862</v>
      </c>
      <c r="E69" s="280"/>
      <c r="F69" s="280"/>
      <c r="G69" s="280"/>
      <c r="H69" s="280"/>
      <c r="I69" s="280"/>
      <c r="J69" s="280"/>
      <c r="K69" s="278"/>
    </row>
    <row r="70" s="1" customFormat="1" ht="15" customHeight="1">
      <c r="B70" s="276"/>
      <c r="C70" s="282"/>
      <c r="D70" s="280" t="s">
        <v>3863</v>
      </c>
      <c r="E70" s="280"/>
      <c r="F70" s="280"/>
      <c r="G70" s="280"/>
      <c r="H70" s="280"/>
      <c r="I70" s="280"/>
      <c r="J70" s="280"/>
      <c r="K70" s="278"/>
    </row>
    <row r="71" s="1" customFormat="1" ht="12.75" customHeight="1">
      <c r="B71" s="287"/>
      <c r="C71" s="288"/>
      <c r="D71" s="288"/>
      <c r="E71" s="288"/>
      <c r="F71" s="288"/>
      <c r="G71" s="288"/>
      <c r="H71" s="288"/>
      <c r="I71" s="288"/>
      <c r="J71" s="288"/>
      <c r="K71" s="289"/>
    </row>
    <row r="72" s="1" customFormat="1" ht="18.75" customHeight="1">
      <c r="B72" s="290"/>
      <c r="C72" s="290"/>
      <c r="D72" s="290"/>
      <c r="E72" s="290"/>
      <c r="F72" s="290"/>
      <c r="G72" s="290"/>
      <c r="H72" s="290"/>
      <c r="I72" s="290"/>
      <c r="J72" s="290"/>
      <c r="K72" s="291"/>
    </row>
    <row r="73" s="1" customFormat="1" ht="18.75" customHeight="1">
      <c r="B73" s="291"/>
      <c r="C73" s="291"/>
      <c r="D73" s="291"/>
      <c r="E73" s="291"/>
      <c r="F73" s="291"/>
      <c r="G73" s="291"/>
      <c r="H73" s="291"/>
      <c r="I73" s="291"/>
      <c r="J73" s="291"/>
      <c r="K73" s="291"/>
    </row>
    <row r="74" s="1" customFormat="1" ht="7.5" customHeight="1">
      <c r="B74" s="292"/>
      <c r="C74" s="293"/>
      <c r="D74" s="293"/>
      <c r="E74" s="293"/>
      <c r="F74" s="293"/>
      <c r="G74" s="293"/>
      <c r="H74" s="293"/>
      <c r="I74" s="293"/>
      <c r="J74" s="293"/>
      <c r="K74" s="294"/>
    </row>
    <row r="75" s="1" customFormat="1" ht="45" customHeight="1">
      <c r="B75" s="295"/>
      <c r="C75" s="296" t="s">
        <v>3864</v>
      </c>
      <c r="D75" s="296"/>
      <c r="E75" s="296"/>
      <c r="F75" s="296"/>
      <c r="G75" s="296"/>
      <c r="H75" s="296"/>
      <c r="I75" s="296"/>
      <c r="J75" s="296"/>
      <c r="K75" s="297"/>
    </row>
    <row r="76" s="1" customFormat="1" ht="17.25" customHeight="1">
      <c r="B76" s="295"/>
      <c r="C76" s="298" t="s">
        <v>3865</v>
      </c>
      <c r="D76" s="298"/>
      <c r="E76" s="298"/>
      <c r="F76" s="298" t="s">
        <v>3866</v>
      </c>
      <c r="G76" s="299"/>
      <c r="H76" s="298" t="s">
        <v>52</v>
      </c>
      <c r="I76" s="298" t="s">
        <v>55</v>
      </c>
      <c r="J76" s="298" t="s">
        <v>3867</v>
      </c>
      <c r="K76" s="297"/>
    </row>
    <row r="77" s="1" customFormat="1" ht="17.25" customHeight="1">
      <c r="B77" s="295"/>
      <c r="C77" s="300" t="s">
        <v>3868</v>
      </c>
      <c r="D77" s="300"/>
      <c r="E77" s="300"/>
      <c r="F77" s="301" t="s">
        <v>3869</v>
      </c>
      <c r="G77" s="302"/>
      <c r="H77" s="300"/>
      <c r="I77" s="300"/>
      <c r="J77" s="300" t="s">
        <v>3870</v>
      </c>
      <c r="K77" s="297"/>
    </row>
    <row r="78" s="1" customFormat="1" ht="5.25" customHeight="1">
      <c r="B78" s="295"/>
      <c r="C78" s="303"/>
      <c r="D78" s="303"/>
      <c r="E78" s="303"/>
      <c r="F78" s="303"/>
      <c r="G78" s="304"/>
      <c r="H78" s="303"/>
      <c r="I78" s="303"/>
      <c r="J78" s="303"/>
      <c r="K78" s="297"/>
    </row>
    <row r="79" s="1" customFormat="1" ht="15" customHeight="1">
      <c r="B79" s="295"/>
      <c r="C79" s="283" t="s">
        <v>51</v>
      </c>
      <c r="D79" s="305"/>
      <c r="E79" s="305"/>
      <c r="F79" s="306" t="s">
        <v>74</v>
      </c>
      <c r="G79" s="307"/>
      <c r="H79" s="283" t="s">
        <v>3871</v>
      </c>
      <c r="I79" s="283" t="s">
        <v>3872</v>
      </c>
      <c r="J79" s="283">
        <v>20</v>
      </c>
      <c r="K79" s="297"/>
    </row>
    <row r="80" s="1" customFormat="1" ht="15" customHeight="1">
      <c r="B80" s="295"/>
      <c r="C80" s="283" t="s">
        <v>3873</v>
      </c>
      <c r="D80" s="283"/>
      <c r="E80" s="283"/>
      <c r="F80" s="306" t="s">
        <v>74</v>
      </c>
      <c r="G80" s="307"/>
      <c r="H80" s="283" t="s">
        <v>3874</v>
      </c>
      <c r="I80" s="283" t="s">
        <v>3872</v>
      </c>
      <c r="J80" s="283">
        <v>120</v>
      </c>
      <c r="K80" s="297"/>
    </row>
    <row r="81" s="1" customFormat="1" ht="15" customHeight="1">
      <c r="B81" s="308"/>
      <c r="C81" s="283" t="s">
        <v>3875</v>
      </c>
      <c r="D81" s="283"/>
      <c r="E81" s="283"/>
      <c r="F81" s="306" t="s">
        <v>3876</v>
      </c>
      <c r="G81" s="307"/>
      <c r="H81" s="283" t="s">
        <v>3877</v>
      </c>
      <c r="I81" s="283" t="s">
        <v>3872</v>
      </c>
      <c r="J81" s="283">
        <v>50</v>
      </c>
      <c r="K81" s="297"/>
    </row>
    <row r="82" s="1" customFormat="1" ht="15" customHeight="1">
      <c r="B82" s="308"/>
      <c r="C82" s="283" t="s">
        <v>3878</v>
      </c>
      <c r="D82" s="283"/>
      <c r="E82" s="283"/>
      <c r="F82" s="306" t="s">
        <v>74</v>
      </c>
      <c r="G82" s="307"/>
      <c r="H82" s="283" t="s">
        <v>3879</v>
      </c>
      <c r="I82" s="283" t="s">
        <v>3880</v>
      </c>
      <c r="J82" s="283"/>
      <c r="K82" s="297"/>
    </row>
    <row r="83" s="1" customFormat="1" ht="15" customHeight="1">
      <c r="B83" s="308"/>
      <c r="C83" s="309" t="s">
        <v>3881</v>
      </c>
      <c r="D83" s="309"/>
      <c r="E83" s="309"/>
      <c r="F83" s="310" t="s">
        <v>3876</v>
      </c>
      <c r="G83" s="309"/>
      <c r="H83" s="309" t="s">
        <v>3882</v>
      </c>
      <c r="I83" s="309" t="s">
        <v>3872</v>
      </c>
      <c r="J83" s="309">
        <v>15</v>
      </c>
      <c r="K83" s="297"/>
    </row>
    <row r="84" s="1" customFormat="1" ht="15" customHeight="1">
      <c r="B84" s="308"/>
      <c r="C84" s="309" t="s">
        <v>3883</v>
      </c>
      <c r="D84" s="309"/>
      <c r="E84" s="309"/>
      <c r="F84" s="310" t="s">
        <v>3876</v>
      </c>
      <c r="G84" s="309"/>
      <c r="H84" s="309" t="s">
        <v>3884</v>
      </c>
      <c r="I84" s="309" t="s">
        <v>3872</v>
      </c>
      <c r="J84" s="309">
        <v>15</v>
      </c>
      <c r="K84" s="297"/>
    </row>
    <row r="85" s="1" customFormat="1" ht="15" customHeight="1">
      <c r="B85" s="308"/>
      <c r="C85" s="309" t="s">
        <v>3885</v>
      </c>
      <c r="D85" s="309"/>
      <c r="E85" s="309"/>
      <c r="F85" s="310" t="s">
        <v>3876</v>
      </c>
      <c r="G85" s="309"/>
      <c r="H85" s="309" t="s">
        <v>3886</v>
      </c>
      <c r="I85" s="309" t="s">
        <v>3872</v>
      </c>
      <c r="J85" s="309">
        <v>20</v>
      </c>
      <c r="K85" s="297"/>
    </row>
    <row r="86" s="1" customFormat="1" ht="15" customHeight="1">
      <c r="B86" s="308"/>
      <c r="C86" s="309" t="s">
        <v>3887</v>
      </c>
      <c r="D86" s="309"/>
      <c r="E86" s="309"/>
      <c r="F86" s="310" t="s">
        <v>3876</v>
      </c>
      <c r="G86" s="309"/>
      <c r="H86" s="309" t="s">
        <v>3888</v>
      </c>
      <c r="I86" s="309" t="s">
        <v>3872</v>
      </c>
      <c r="J86" s="309">
        <v>20</v>
      </c>
      <c r="K86" s="297"/>
    </row>
    <row r="87" s="1" customFormat="1" ht="15" customHeight="1">
      <c r="B87" s="308"/>
      <c r="C87" s="283" t="s">
        <v>3889</v>
      </c>
      <c r="D87" s="283"/>
      <c r="E87" s="283"/>
      <c r="F87" s="306" t="s">
        <v>3876</v>
      </c>
      <c r="G87" s="307"/>
      <c r="H87" s="283" t="s">
        <v>3890</v>
      </c>
      <c r="I87" s="283" t="s">
        <v>3872</v>
      </c>
      <c r="J87" s="283">
        <v>50</v>
      </c>
      <c r="K87" s="297"/>
    </row>
    <row r="88" s="1" customFormat="1" ht="15" customHeight="1">
      <c r="B88" s="308"/>
      <c r="C88" s="283" t="s">
        <v>3891</v>
      </c>
      <c r="D88" s="283"/>
      <c r="E88" s="283"/>
      <c r="F88" s="306" t="s">
        <v>3876</v>
      </c>
      <c r="G88" s="307"/>
      <c r="H88" s="283" t="s">
        <v>3892</v>
      </c>
      <c r="I88" s="283" t="s">
        <v>3872</v>
      </c>
      <c r="J88" s="283">
        <v>20</v>
      </c>
      <c r="K88" s="297"/>
    </row>
    <row r="89" s="1" customFormat="1" ht="15" customHeight="1">
      <c r="B89" s="308"/>
      <c r="C89" s="283" t="s">
        <v>3893</v>
      </c>
      <c r="D89" s="283"/>
      <c r="E89" s="283"/>
      <c r="F89" s="306" t="s">
        <v>3876</v>
      </c>
      <c r="G89" s="307"/>
      <c r="H89" s="283" t="s">
        <v>3894</v>
      </c>
      <c r="I89" s="283" t="s">
        <v>3872</v>
      </c>
      <c r="J89" s="283">
        <v>20</v>
      </c>
      <c r="K89" s="297"/>
    </row>
    <row r="90" s="1" customFormat="1" ht="15" customHeight="1">
      <c r="B90" s="308"/>
      <c r="C90" s="283" t="s">
        <v>3895</v>
      </c>
      <c r="D90" s="283"/>
      <c r="E90" s="283"/>
      <c r="F90" s="306" t="s">
        <v>3876</v>
      </c>
      <c r="G90" s="307"/>
      <c r="H90" s="283" t="s">
        <v>3896</v>
      </c>
      <c r="I90" s="283" t="s">
        <v>3872</v>
      </c>
      <c r="J90" s="283">
        <v>50</v>
      </c>
      <c r="K90" s="297"/>
    </row>
    <row r="91" s="1" customFormat="1" ht="15" customHeight="1">
      <c r="B91" s="308"/>
      <c r="C91" s="283" t="s">
        <v>3897</v>
      </c>
      <c r="D91" s="283"/>
      <c r="E91" s="283"/>
      <c r="F91" s="306" t="s">
        <v>3876</v>
      </c>
      <c r="G91" s="307"/>
      <c r="H91" s="283" t="s">
        <v>3897</v>
      </c>
      <c r="I91" s="283" t="s">
        <v>3872</v>
      </c>
      <c r="J91" s="283">
        <v>50</v>
      </c>
      <c r="K91" s="297"/>
    </row>
    <row r="92" s="1" customFormat="1" ht="15" customHeight="1">
      <c r="B92" s="308"/>
      <c r="C92" s="283" t="s">
        <v>3898</v>
      </c>
      <c r="D92" s="283"/>
      <c r="E92" s="283"/>
      <c r="F92" s="306" t="s">
        <v>3876</v>
      </c>
      <c r="G92" s="307"/>
      <c r="H92" s="283" t="s">
        <v>3899</v>
      </c>
      <c r="I92" s="283" t="s">
        <v>3872</v>
      </c>
      <c r="J92" s="283">
        <v>255</v>
      </c>
      <c r="K92" s="297"/>
    </row>
    <row r="93" s="1" customFormat="1" ht="15" customHeight="1">
      <c r="B93" s="308"/>
      <c r="C93" s="283" t="s">
        <v>3900</v>
      </c>
      <c r="D93" s="283"/>
      <c r="E93" s="283"/>
      <c r="F93" s="306" t="s">
        <v>74</v>
      </c>
      <c r="G93" s="307"/>
      <c r="H93" s="283" t="s">
        <v>3901</v>
      </c>
      <c r="I93" s="283" t="s">
        <v>3902</v>
      </c>
      <c r="J93" s="283"/>
      <c r="K93" s="297"/>
    </row>
    <row r="94" s="1" customFormat="1" ht="15" customHeight="1">
      <c r="B94" s="308"/>
      <c r="C94" s="283" t="s">
        <v>3903</v>
      </c>
      <c r="D94" s="283"/>
      <c r="E94" s="283"/>
      <c r="F94" s="306" t="s">
        <v>74</v>
      </c>
      <c r="G94" s="307"/>
      <c r="H94" s="283" t="s">
        <v>3904</v>
      </c>
      <c r="I94" s="283" t="s">
        <v>3905</v>
      </c>
      <c r="J94" s="283"/>
      <c r="K94" s="297"/>
    </row>
    <row r="95" s="1" customFormat="1" ht="15" customHeight="1">
      <c r="B95" s="308"/>
      <c r="C95" s="283" t="s">
        <v>3906</v>
      </c>
      <c r="D95" s="283"/>
      <c r="E95" s="283"/>
      <c r="F95" s="306" t="s">
        <v>74</v>
      </c>
      <c r="G95" s="307"/>
      <c r="H95" s="283" t="s">
        <v>3906</v>
      </c>
      <c r="I95" s="283" t="s">
        <v>3905</v>
      </c>
      <c r="J95" s="283"/>
      <c r="K95" s="297"/>
    </row>
    <row r="96" s="1" customFormat="1" ht="15" customHeight="1">
      <c r="B96" s="308"/>
      <c r="C96" s="283" t="s">
        <v>36</v>
      </c>
      <c r="D96" s="283"/>
      <c r="E96" s="283"/>
      <c r="F96" s="306" t="s">
        <v>74</v>
      </c>
      <c r="G96" s="307"/>
      <c r="H96" s="283" t="s">
        <v>3907</v>
      </c>
      <c r="I96" s="283" t="s">
        <v>3905</v>
      </c>
      <c r="J96" s="283"/>
      <c r="K96" s="297"/>
    </row>
    <row r="97" s="1" customFormat="1" ht="15" customHeight="1">
      <c r="B97" s="308"/>
      <c r="C97" s="283" t="s">
        <v>46</v>
      </c>
      <c r="D97" s="283"/>
      <c r="E97" s="283"/>
      <c r="F97" s="306" t="s">
        <v>74</v>
      </c>
      <c r="G97" s="307"/>
      <c r="H97" s="283" t="s">
        <v>3908</v>
      </c>
      <c r="I97" s="283" t="s">
        <v>3905</v>
      </c>
      <c r="J97" s="283"/>
      <c r="K97" s="297"/>
    </row>
    <row r="98" s="1" customFormat="1" ht="15" customHeight="1">
      <c r="B98" s="311"/>
      <c r="C98" s="312"/>
      <c r="D98" s="312"/>
      <c r="E98" s="312"/>
      <c r="F98" s="312"/>
      <c r="G98" s="312"/>
      <c r="H98" s="312"/>
      <c r="I98" s="312"/>
      <c r="J98" s="312"/>
      <c r="K98" s="313"/>
    </row>
    <row r="99" s="1" customFormat="1" ht="18.75" customHeight="1">
      <c r="B99" s="314"/>
      <c r="C99" s="315"/>
      <c r="D99" s="315"/>
      <c r="E99" s="315"/>
      <c r="F99" s="315"/>
      <c r="G99" s="315"/>
      <c r="H99" s="315"/>
      <c r="I99" s="315"/>
      <c r="J99" s="315"/>
      <c r="K99" s="314"/>
    </row>
    <row r="100" s="1" customFormat="1" ht="18.75" customHeight="1">
      <c r="B100" s="291"/>
      <c r="C100" s="291"/>
      <c r="D100" s="291"/>
      <c r="E100" s="291"/>
      <c r="F100" s="291"/>
      <c r="G100" s="291"/>
      <c r="H100" s="291"/>
      <c r="I100" s="291"/>
      <c r="J100" s="291"/>
      <c r="K100" s="291"/>
    </row>
    <row r="101" s="1" customFormat="1" ht="7.5" customHeight="1">
      <c r="B101" s="292"/>
      <c r="C101" s="293"/>
      <c r="D101" s="293"/>
      <c r="E101" s="293"/>
      <c r="F101" s="293"/>
      <c r="G101" s="293"/>
      <c r="H101" s="293"/>
      <c r="I101" s="293"/>
      <c r="J101" s="293"/>
      <c r="K101" s="294"/>
    </row>
    <row r="102" s="1" customFormat="1" ht="45" customHeight="1">
      <c r="B102" s="295"/>
      <c r="C102" s="296" t="s">
        <v>3909</v>
      </c>
      <c r="D102" s="296"/>
      <c r="E102" s="296"/>
      <c r="F102" s="296"/>
      <c r="G102" s="296"/>
      <c r="H102" s="296"/>
      <c r="I102" s="296"/>
      <c r="J102" s="296"/>
      <c r="K102" s="297"/>
    </row>
    <row r="103" s="1" customFormat="1" ht="17.25" customHeight="1">
      <c r="B103" s="295"/>
      <c r="C103" s="298" t="s">
        <v>3865</v>
      </c>
      <c r="D103" s="298"/>
      <c r="E103" s="298"/>
      <c r="F103" s="298" t="s">
        <v>3866</v>
      </c>
      <c r="G103" s="299"/>
      <c r="H103" s="298" t="s">
        <v>52</v>
      </c>
      <c r="I103" s="298" t="s">
        <v>55</v>
      </c>
      <c r="J103" s="298" t="s">
        <v>3867</v>
      </c>
      <c r="K103" s="297"/>
    </row>
    <row r="104" s="1" customFormat="1" ht="17.25" customHeight="1">
      <c r="B104" s="295"/>
      <c r="C104" s="300" t="s">
        <v>3868</v>
      </c>
      <c r="D104" s="300"/>
      <c r="E104" s="300"/>
      <c r="F104" s="301" t="s">
        <v>3869</v>
      </c>
      <c r="G104" s="302"/>
      <c r="H104" s="300"/>
      <c r="I104" s="300"/>
      <c r="J104" s="300" t="s">
        <v>3870</v>
      </c>
      <c r="K104" s="297"/>
    </row>
    <row r="105" s="1" customFormat="1" ht="5.25" customHeight="1">
      <c r="B105" s="295"/>
      <c r="C105" s="298"/>
      <c r="D105" s="298"/>
      <c r="E105" s="298"/>
      <c r="F105" s="298"/>
      <c r="G105" s="316"/>
      <c r="H105" s="298"/>
      <c r="I105" s="298"/>
      <c r="J105" s="298"/>
      <c r="K105" s="297"/>
    </row>
    <row r="106" s="1" customFormat="1" ht="15" customHeight="1">
      <c r="B106" s="295"/>
      <c r="C106" s="283" t="s">
        <v>51</v>
      </c>
      <c r="D106" s="305"/>
      <c r="E106" s="305"/>
      <c r="F106" s="306" t="s">
        <v>74</v>
      </c>
      <c r="G106" s="283"/>
      <c r="H106" s="283" t="s">
        <v>3910</v>
      </c>
      <c r="I106" s="283" t="s">
        <v>3872</v>
      </c>
      <c r="J106" s="283">
        <v>20</v>
      </c>
      <c r="K106" s="297"/>
    </row>
    <row r="107" s="1" customFormat="1" ht="15" customHeight="1">
      <c r="B107" s="295"/>
      <c r="C107" s="283" t="s">
        <v>3873</v>
      </c>
      <c r="D107" s="283"/>
      <c r="E107" s="283"/>
      <c r="F107" s="306" t="s">
        <v>74</v>
      </c>
      <c r="G107" s="283"/>
      <c r="H107" s="283" t="s">
        <v>3910</v>
      </c>
      <c r="I107" s="283" t="s">
        <v>3872</v>
      </c>
      <c r="J107" s="283">
        <v>120</v>
      </c>
      <c r="K107" s="297"/>
    </row>
    <row r="108" s="1" customFormat="1" ht="15" customHeight="1">
      <c r="B108" s="308"/>
      <c r="C108" s="283" t="s">
        <v>3875</v>
      </c>
      <c r="D108" s="283"/>
      <c r="E108" s="283"/>
      <c r="F108" s="306" t="s">
        <v>3876</v>
      </c>
      <c r="G108" s="283"/>
      <c r="H108" s="283" t="s">
        <v>3910</v>
      </c>
      <c r="I108" s="283" t="s">
        <v>3872</v>
      </c>
      <c r="J108" s="283">
        <v>50</v>
      </c>
      <c r="K108" s="297"/>
    </row>
    <row r="109" s="1" customFormat="1" ht="15" customHeight="1">
      <c r="B109" s="308"/>
      <c r="C109" s="283" t="s">
        <v>3878</v>
      </c>
      <c r="D109" s="283"/>
      <c r="E109" s="283"/>
      <c r="F109" s="306" t="s">
        <v>74</v>
      </c>
      <c r="G109" s="283"/>
      <c r="H109" s="283" t="s">
        <v>3910</v>
      </c>
      <c r="I109" s="283" t="s">
        <v>3880</v>
      </c>
      <c r="J109" s="283"/>
      <c r="K109" s="297"/>
    </row>
    <row r="110" s="1" customFormat="1" ht="15" customHeight="1">
      <c r="B110" s="308"/>
      <c r="C110" s="283" t="s">
        <v>3889</v>
      </c>
      <c r="D110" s="283"/>
      <c r="E110" s="283"/>
      <c r="F110" s="306" t="s">
        <v>3876</v>
      </c>
      <c r="G110" s="283"/>
      <c r="H110" s="283" t="s">
        <v>3910</v>
      </c>
      <c r="I110" s="283" t="s">
        <v>3872</v>
      </c>
      <c r="J110" s="283">
        <v>50</v>
      </c>
      <c r="K110" s="297"/>
    </row>
    <row r="111" s="1" customFormat="1" ht="15" customHeight="1">
      <c r="B111" s="308"/>
      <c r="C111" s="283" t="s">
        <v>3897</v>
      </c>
      <c r="D111" s="283"/>
      <c r="E111" s="283"/>
      <c r="F111" s="306" t="s">
        <v>3876</v>
      </c>
      <c r="G111" s="283"/>
      <c r="H111" s="283" t="s">
        <v>3910</v>
      </c>
      <c r="I111" s="283" t="s">
        <v>3872</v>
      </c>
      <c r="J111" s="283">
        <v>50</v>
      </c>
      <c r="K111" s="297"/>
    </row>
    <row r="112" s="1" customFormat="1" ht="15" customHeight="1">
      <c r="B112" s="308"/>
      <c r="C112" s="283" t="s">
        <v>3895</v>
      </c>
      <c r="D112" s="283"/>
      <c r="E112" s="283"/>
      <c r="F112" s="306" t="s">
        <v>3876</v>
      </c>
      <c r="G112" s="283"/>
      <c r="H112" s="283" t="s">
        <v>3910</v>
      </c>
      <c r="I112" s="283" t="s">
        <v>3872</v>
      </c>
      <c r="J112" s="283">
        <v>50</v>
      </c>
      <c r="K112" s="297"/>
    </row>
    <row r="113" s="1" customFormat="1" ht="15" customHeight="1">
      <c r="B113" s="308"/>
      <c r="C113" s="283" t="s">
        <v>51</v>
      </c>
      <c r="D113" s="283"/>
      <c r="E113" s="283"/>
      <c r="F113" s="306" t="s">
        <v>74</v>
      </c>
      <c r="G113" s="283"/>
      <c r="H113" s="283" t="s">
        <v>3911</v>
      </c>
      <c r="I113" s="283" t="s">
        <v>3872</v>
      </c>
      <c r="J113" s="283">
        <v>20</v>
      </c>
      <c r="K113" s="297"/>
    </row>
    <row r="114" s="1" customFormat="1" ht="15" customHeight="1">
      <c r="B114" s="308"/>
      <c r="C114" s="283" t="s">
        <v>3912</v>
      </c>
      <c r="D114" s="283"/>
      <c r="E114" s="283"/>
      <c r="F114" s="306" t="s">
        <v>74</v>
      </c>
      <c r="G114" s="283"/>
      <c r="H114" s="283" t="s">
        <v>3913</v>
      </c>
      <c r="I114" s="283" t="s">
        <v>3872</v>
      </c>
      <c r="J114" s="283">
        <v>120</v>
      </c>
      <c r="K114" s="297"/>
    </row>
    <row r="115" s="1" customFormat="1" ht="15" customHeight="1">
      <c r="B115" s="308"/>
      <c r="C115" s="283" t="s">
        <v>36</v>
      </c>
      <c r="D115" s="283"/>
      <c r="E115" s="283"/>
      <c r="F115" s="306" t="s">
        <v>74</v>
      </c>
      <c r="G115" s="283"/>
      <c r="H115" s="283" t="s">
        <v>3914</v>
      </c>
      <c r="I115" s="283" t="s">
        <v>3905</v>
      </c>
      <c r="J115" s="283"/>
      <c r="K115" s="297"/>
    </row>
    <row r="116" s="1" customFormat="1" ht="15" customHeight="1">
      <c r="B116" s="308"/>
      <c r="C116" s="283" t="s">
        <v>46</v>
      </c>
      <c r="D116" s="283"/>
      <c r="E116" s="283"/>
      <c r="F116" s="306" t="s">
        <v>74</v>
      </c>
      <c r="G116" s="283"/>
      <c r="H116" s="283" t="s">
        <v>3915</v>
      </c>
      <c r="I116" s="283" t="s">
        <v>3905</v>
      </c>
      <c r="J116" s="283"/>
      <c r="K116" s="297"/>
    </row>
    <row r="117" s="1" customFormat="1" ht="15" customHeight="1">
      <c r="B117" s="308"/>
      <c r="C117" s="283" t="s">
        <v>55</v>
      </c>
      <c r="D117" s="283"/>
      <c r="E117" s="283"/>
      <c r="F117" s="306" t="s">
        <v>74</v>
      </c>
      <c r="G117" s="283"/>
      <c r="H117" s="283" t="s">
        <v>3916</v>
      </c>
      <c r="I117" s="283" t="s">
        <v>3917</v>
      </c>
      <c r="J117" s="283"/>
      <c r="K117" s="297"/>
    </row>
    <row r="118" s="1" customFormat="1" ht="15" customHeight="1">
      <c r="B118" s="311"/>
      <c r="C118" s="317"/>
      <c r="D118" s="317"/>
      <c r="E118" s="317"/>
      <c r="F118" s="317"/>
      <c r="G118" s="317"/>
      <c r="H118" s="317"/>
      <c r="I118" s="317"/>
      <c r="J118" s="317"/>
      <c r="K118" s="313"/>
    </row>
    <row r="119" s="1" customFormat="1" ht="18.75" customHeight="1">
      <c r="B119" s="318"/>
      <c r="C119" s="319"/>
      <c r="D119" s="319"/>
      <c r="E119" s="319"/>
      <c r="F119" s="320"/>
      <c r="G119" s="319"/>
      <c r="H119" s="319"/>
      <c r="I119" s="319"/>
      <c r="J119" s="319"/>
      <c r="K119" s="318"/>
    </row>
    <row r="120" s="1" customFormat="1" ht="18.75" customHeight="1">
      <c r="B120" s="291"/>
      <c r="C120" s="291"/>
      <c r="D120" s="291"/>
      <c r="E120" s="291"/>
      <c r="F120" s="291"/>
      <c r="G120" s="291"/>
      <c r="H120" s="291"/>
      <c r="I120" s="291"/>
      <c r="J120" s="291"/>
      <c r="K120" s="291"/>
    </row>
    <row r="121" s="1" customFormat="1" ht="7.5" customHeight="1">
      <c r="B121" s="321"/>
      <c r="C121" s="322"/>
      <c r="D121" s="322"/>
      <c r="E121" s="322"/>
      <c r="F121" s="322"/>
      <c r="G121" s="322"/>
      <c r="H121" s="322"/>
      <c r="I121" s="322"/>
      <c r="J121" s="322"/>
      <c r="K121" s="323"/>
    </row>
    <row r="122" s="1" customFormat="1" ht="45" customHeight="1">
      <c r="B122" s="324"/>
      <c r="C122" s="274" t="s">
        <v>3918</v>
      </c>
      <c r="D122" s="274"/>
      <c r="E122" s="274"/>
      <c r="F122" s="274"/>
      <c r="G122" s="274"/>
      <c r="H122" s="274"/>
      <c r="I122" s="274"/>
      <c r="J122" s="274"/>
      <c r="K122" s="325"/>
    </row>
    <row r="123" s="1" customFormat="1" ht="17.25" customHeight="1">
      <c r="B123" s="326"/>
      <c r="C123" s="298" t="s">
        <v>3865</v>
      </c>
      <c r="D123" s="298"/>
      <c r="E123" s="298"/>
      <c r="F123" s="298" t="s">
        <v>3866</v>
      </c>
      <c r="G123" s="299"/>
      <c r="H123" s="298" t="s">
        <v>52</v>
      </c>
      <c r="I123" s="298" t="s">
        <v>55</v>
      </c>
      <c r="J123" s="298" t="s">
        <v>3867</v>
      </c>
      <c r="K123" s="327"/>
    </row>
    <row r="124" s="1" customFormat="1" ht="17.25" customHeight="1">
      <c r="B124" s="326"/>
      <c r="C124" s="300" t="s">
        <v>3868</v>
      </c>
      <c r="D124" s="300"/>
      <c r="E124" s="300"/>
      <c r="F124" s="301" t="s">
        <v>3869</v>
      </c>
      <c r="G124" s="302"/>
      <c r="H124" s="300"/>
      <c r="I124" s="300"/>
      <c r="J124" s="300" t="s">
        <v>3870</v>
      </c>
      <c r="K124" s="327"/>
    </row>
    <row r="125" s="1" customFormat="1" ht="5.25" customHeight="1">
      <c r="B125" s="328"/>
      <c r="C125" s="303"/>
      <c r="D125" s="303"/>
      <c r="E125" s="303"/>
      <c r="F125" s="303"/>
      <c r="G125" s="329"/>
      <c r="H125" s="303"/>
      <c r="I125" s="303"/>
      <c r="J125" s="303"/>
      <c r="K125" s="330"/>
    </row>
    <row r="126" s="1" customFormat="1" ht="15" customHeight="1">
      <c r="B126" s="328"/>
      <c r="C126" s="283" t="s">
        <v>3873</v>
      </c>
      <c r="D126" s="305"/>
      <c r="E126" s="305"/>
      <c r="F126" s="306" t="s">
        <v>74</v>
      </c>
      <c r="G126" s="283"/>
      <c r="H126" s="283" t="s">
        <v>3910</v>
      </c>
      <c r="I126" s="283" t="s">
        <v>3872</v>
      </c>
      <c r="J126" s="283">
        <v>120</v>
      </c>
      <c r="K126" s="331"/>
    </row>
    <row r="127" s="1" customFormat="1" ht="15" customHeight="1">
      <c r="B127" s="328"/>
      <c r="C127" s="283" t="s">
        <v>3919</v>
      </c>
      <c r="D127" s="283"/>
      <c r="E127" s="283"/>
      <c r="F127" s="306" t="s">
        <v>74</v>
      </c>
      <c r="G127" s="283"/>
      <c r="H127" s="283" t="s">
        <v>3920</v>
      </c>
      <c r="I127" s="283" t="s">
        <v>3872</v>
      </c>
      <c r="J127" s="283" t="s">
        <v>3921</v>
      </c>
      <c r="K127" s="331"/>
    </row>
    <row r="128" s="1" customFormat="1" ht="15" customHeight="1">
      <c r="B128" s="328"/>
      <c r="C128" s="283" t="s">
        <v>82</v>
      </c>
      <c r="D128" s="283"/>
      <c r="E128" s="283"/>
      <c r="F128" s="306" t="s">
        <v>74</v>
      </c>
      <c r="G128" s="283"/>
      <c r="H128" s="283" t="s">
        <v>3922</v>
      </c>
      <c r="I128" s="283" t="s">
        <v>3872</v>
      </c>
      <c r="J128" s="283" t="s">
        <v>3921</v>
      </c>
      <c r="K128" s="331"/>
    </row>
    <row r="129" s="1" customFormat="1" ht="15" customHeight="1">
      <c r="B129" s="328"/>
      <c r="C129" s="283" t="s">
        <v>3881</v>
      </c>
      <c r="D129" s="283"/>
      <c r="E129" s="283"/>
      <c r="F129" s="306" t="s">
        <v>3876</v>
      </c>
      <c r="G129" s="283"/>
      <c r="H129" s="283" t="s">
        <v>3882</v>
      </c>
      <c r="I129" s="283" t="s">
        <v>3872</v>
      </c>
      <c r="J129" s="283">
        <v>15</v>
      </c>
      <c r="K129" s="331"/>
    </row>
    <row r="130" s="1" customFormat="1" ht="15" customHeight="1">
      <c r="B130" s="328"/>
      <c r="C130" s="309" t="s">
        <v>3883</v>
      </c>
      <c r="D130" s="309"/>
      <c r="E130" s="309"/>
      <c r="F130" s="310" t="s">
        <v>3876</v>
      </c>
      <c r="G130" s="309"/>
      <c r="H130" s="309" t="s">
        <v>3884</v>
      </c>
      <c r="I130" s="309" t="s">
        <v>3872</v>
      </c>
      <c r="J130" s="309">
        <v>15</v>
      </c>
      <c r="K130" s="331"/>
    </row>
    <row r="131" s="1" customFormat="1" ht="15" customHeight="1">
      <c r="B131" s="328"/>
      <c r="C131" s="309" t="s">
        <v>3885</v>
      </c>
      <c r="D131" s="309"/>
      <c r="E131" s="309"/>
      <c r="F131" s="310" t="s">
        <v>3876</v>
      </c>
      <c r="G131" s="309"/>
      <c r="H131" s="309" t="s">
        <v>3886</v>
      </c>
      <c r="I131" s="309" t="s">
        <v>3872</v>
      </c>
      <c r="J131" s="309">
        <v>20</v>
      </c>
      <c r="K131" s="331"/>
    </row>
    <row r="132" s="1" customFormat="1" ht="15" customHeight="1">
      <c r="B132" s="328"/>
      <c r="C132" s="309" t="s">
        <v>3887</v>
      </c>
      <c r="D132" s="309"/>
      <c r="E132" s="309"/>
      <c r="F132" s="310" t="s">
        <v>3876</v>
      </c>
      <c r="G132" s="309"/>
      <c r="H132" s="309" t="s">
        <v>3888</v>
      </c>
      <c r="I132" s="309" t="s">
        <v>3872</v>
      </c>
      <c r="J132" s="309">
        <v>20</v>
      </c>
      <c r="K132" s="331"/>
    </row>
    <row r="133" s="1" customFormat="1" ht="15" customHeight="1">
      <c r="B133" s="328"/>
      <c r="C133" s="283" t="s">
        <v>3875</v>
      </c>
      <c r="D133" s="283"/>
      <c r="E133" s="283"/>
      <c r="F133" s="306" t="s">
        <v>3876</v>
      </c>
      <c r="G133" s="283"/>
      <c r="H133" s="283" t="s">
        <v>3910</v>
      </c>
      <c r="I133" s="283" t="s">
        <v>3872</v>
      </c>
      <c r="J133" s="283">
        <v>50</v>
      </c>
      <c r="K133" s="331"/>
    </row>
    <row r="134" s="1" customFormat="1" ht="15" customHeight="1">
      <c r="B134" s="328"/>
      <c r="C134" s="283" t="s">
        <v>3889</v>
      </c>
      <c r="D134" s="283"/>
      <c r="E134" s="283"/>
      <c r="F134" s="306" t="s">
        <v>3876</v>
      </c>
      <c r="G134" s="283"/>
      <c r="H134" s="283" t="s">
        <v>3910</v>
      </c>
      <c r="I134" s="283" t="s">
        <v>3872</v>
      </c>
      <c r="J134" s="283">
        <v>50</v>
      </c>
      <c r="K134" s="331"/>
    </row>
    <row r="135" s="1" customFormat="1" ht="15" customHeight="1">
      <c r="B135" s="328"/>
      <c r="C135" s="283" t="s">
        <v>3895</v>
      </c>
      <c r="D135" s="283"/>
      <c r="E135" s="283"/>
      <c r="F135" s="306" t="s">
        <v>3876</v>
      </c>
      <c r="G135" s="283"/>
      <c r="H135" s="283" t="s">
        <v>3910</v>
      </c>
      <c r="I135" s="283" t="s">
        <v>3872</v>
      </c>
      <c r="J135" s="283">
        <v>50</v>
      </c>
      <c r="K135" s="331"/>
    </row>
    <row r="136" s="1" customFormat="1" ht="15" customHeight="1">
      <c r="B136" s="328"/>
      <c r="C136" s="283" t="s">
        <v>3897</v>
      </c>
      <c r="D136" s="283"/>
      <c r="E136" s="283"/>
      <c r="F136" s="306" t="s">
        <v>3876</v>
      </c>
      <c r="G136" s="283"/>
      <c r="H136" s="283" t="s">
        <v>3910</v>
      </c>
      <c r="I136" s="283" t="s">
        <v>3872</v>
      </c>
      <c r="J136" s="283">
        <v>50</v>
      </c>
      <c r="K136" s="331"/>
    </row>
    <row r="137" s="1" customFormat="1" ht="15" customHeight="1">
      <c r="B137" s="328"/>
      <c r="C137" s="283" t="s">
        <v>3898</v>
      </c>
      <c r="D137" s="283"/>
      <c r="E137" s="283"/>
      <c r="F137" s="306" t="s">
        <v>3876</v>
      </c>
      <c r="G137" s="283"/>
      <c r="H137" s="283" t="s">
        <v>3923</v>
      </c>
      <c r="I137" s="283" t="s">
        <v>3872</v>
      </c>
      <c r="J137" s="283">
        <v>255</v>
      </c>
      <c r="K137" s="331"/>
    </row>
    <row r="138" s="1" customFormat="1" ht="15" customHeight="1">
      <c r="B138" s="328"/>
      <c r="C138" s="283" t="s">
        <v>3900</v>
      </c>
      <c r="D138" s="283"/>
      <c r="E138" s="283"/>
      <c r="F138" s="306" t="s">
        <v>74</v>
      </c>
      <c r="G138" s="283"/>
      <c r="H138" s="283" t="s">
        <v>3924</v>
      </c>
      <c r="I138" s="283" t="s">
        <v>3902</v>
      </c>
      <c r="J138" s="283"/>
      <c r="K138" s="331"/>
    </row>
    <row r="139" s="1" customFormat="1" ht="15" customHeight="1">
      <c r="B139" s="328"/>
      <c r="C139" s="283" t="s">
        <v>3903</v>
      </c>
      <c r="D139" s="283"/>
      <c r="E139" s="283"/>
      <c r="F139" s="306" t="s">
        <v>74</v>
      </c>
      <c r="G139" s="283"/>
      <c r="H139" s="283" t="s">
        <v>3925</v>
      </c>
      <c r="I139" s="283" t="s">
        <v>3905</v>
      </c>
      <c r="J139" s="283"/>
      <c r="K139" s="331"/>
    </row>
    <row r="140" s="1" customFormat="1" ht="15" customHeight="1">
      <c r="B140" s="328"/>
      <c r="C140" s="283" t="s">
        <v>3906</v>
      </c>
      <c r="D140" s="283"/>
      <c r="E140" s="283"/>
      <c r="F140" s="306" t="s">
        <v>74</v>
      </c>
      <c r="G140" s="283"/>
      <c r="H140" s="283" t="s">
        <v>3906</v>
      </c>
      <c r="I140" s="283" t="s">
        <v>3905</v>
      </c>
      <c r="J140" s="283"/>
      <c r="K140" s="331"/>
    </row>
    <row r="141" s="1" customFormat="1" ht="15" customHeight="1">
      <c r="B141" s="328"/>
      <c r="C141" s="283" t="s">
        <v>36</v>
      </c>
      <c r="D141" s="283"/>
      <c r="E141" s="283"/>
      <c r="F141" s="306" t="s">
        <v>74</v>
      </c>
      <c r="G141" s="283"/>
      <c r="H141" s="283" t="s">
        <v>3926</v>
      </c>
      <c r="I141" s="283" t="s">
        <v>3905</v>
      </c>
      <c r="J141" s="283"/>
      <c r="K141" s="331"/>
    </row>
    <row r="142" s="1" customFormat="1" ht="15" customHeight="1">
      <c r="B142" s="328"/>
      <c r="C142" s="283" t="s">
        <v>3927</v>
      </c>
      <c r="D142" s="283"/>
      <c r="E142" s="283"/>
      <c r="F142" s="306" t="s">
        <v>74</v>
      </c>
      <c r="G142" s="283"/>
      <c r="H142" s="283" t="s">
        <v>3928</v>
      </c>
      <c r="I142" s="283" t="s">
        <v>3905</v>
      </c>
      <c r="J142" s="283"/>
      <c r="K142" s="331"/>
    </row>
    <row r="143" s="1" customFormat="1" ht="15" customHeight="1">
      <c r="B143" s="332"/>
      <c r="C143" s="333"/>
      <c r="D143" s="333"/>
      <c r="E143" s="333"/>
      <c r="F143" s="333"/>
      <c r="G143" s="333"/>
      <c r="H143" s="333"/>
      <c r="I143" s="333"/>
      <c r="J143" s="333"/>
      <c r="K143" s="334"/>
    </row>
    <row r="144" s="1" customFormat="1" ht="18.75" customHeight="1">
      <c r="B144" s="319"/>
      <c r="C144" s="319"/>
      <c r="D144" s="319"/>
      <c r="E144" s="319"/>
      <c r="F144" s="320"/>
      <c r="G144" s="319"/>
      <c r="H144" s="319"/>
      <c r="I144" s="319"/>
      <c r="J144" s="319"/>
      <c r="K144" s="319"/>
    </row>
    <row r="145" s="1" customFormat="1" ht="18.75" customHeight="1">
      <c r="B145" s="291"/>
      <c r="C145" s="291"/>
      <c r="D145" s="291"/>
      <c r="E145" s="291"/>
      <c r="F145" s="291"/>
      <c r="G145" s="291"/>
      <c r="H145" s="291"/>
      <c r="I145" s="291"/>
      <c r="J145" s="291"/>
      <c r="K145" s="291"/>
    </row>
    <row r="146" s="1" customFormat="1" ht="7.5" customHeight="1">
      <c r="B146" s="292"/>
      <c r="C146" s="293"/>
      <c r="D146" s="293"/>
      <c r="E146" s="293"/>
      <c r="F146" s="293"/>
      <c r="G146" s="293"/>
      <c r="H146" s="293"/>
      <c r="I146" s="293"/>
      <c r="J146" s="293"/>
      <c r="K146" s="294"/>
    </row>
    <row r="147" s="1" customFormat="1" ht="45" customHeight="1">
      <c r="B147" s="295"/>
      <c r="C147" s="296" t="s">
        <v>3929</v>
      </c>
      <c r="D147" s="296"/>
      <c r="E147" s="296"/>
      <c r="F147" s="296"/>
      <c r="G147" s="296"/>
      <c r="H147" s="296"/>
      <c r="I147" s="296"/>
      <c r="J147" s="296"/>
      <c r="K147" s="297"/>
    </row>
    <row r="148" s="1" customFormat="1" ht="17.25" customHeight="1">
      <c r="B148" s="295"/>
      <c r="C148" s="298" t="s">
        <v>3865</v>
      </c>
      <c r="D148" s="298"/>
      <c r="E148" s="298"/>
      <c r="F148" s="298" t="s">
        <v>3866</v>
      </c>
      <c r="G148" s="299"/>
      <c r="H148" s="298" t="s">
        <v>52</v>
      </c>
      <c r="I148" s="298" t="s">
        <v>55</v>
      </c>
      <c r="J148" s="298" t="s">
        <v>3867</v>
      </c>
      <c r="K148" s="297"/>
    </row>
    <row r="149" s="1" customFormat="1" ht="17.25" customHeight="1">
      <c r="B149" s="295"/>
      <c r="C149" s="300" t="s">
        <v>3868</v>
      </c>
      <c r="D149" s="300"/>
      <c r="E149" s="300"/>
      <c r="F149" s="301" t="s">
        <v>3869</v>
      </c>
      <c r="G149" s="302"/>
      <c r="H149" s="300"/>
      <c r="I149" s="300"/>
      <c r="J149" s="300" t="s">
        <v>3870</v>
      </c>
      <c r="K149" s="297"/>
    </row>
    <row r="150" s="1" customFormat="1" ht="5.25" customHeight="1">
      <c r="B150" s="308"/>
      <c r="C150" s="303"/>
      <c r="D150" s="303"/>
      <c r="E150" s="303"/>
      <c r="F150" s="303"/>
      <c r="G150" s="304"/>
      <c r="H150" s="303"/>
      <c r="I150" s="303"/>
      <c r="J150" s="303"/>
      <c r="K150" s="331"/>
    </row>
    <row r="151" s="1" customFormat="1" ht="15" customHeight="1">
      <c r="B151" s="308"/>
      <c r="C151" s="335" t="s">
        <v>3873</v>
      </c>
      <c r="D151" s="283"/>
      <c r="E151" s="283"/>
      <c r="F151" s="336" t="s">
        <v>74</v>
      </c>
      <c r="G151" s="283"/>
      <c r="H151" s="335" t="s">
        <v>3910</v>
      </c>
      <c r="I151" s="335" t="s">
        <v>3872</v>
      </c>
      <c r="J151" s="335">
        <v>120</v>
      </c>
      <c r="K151" s="331"/>
    </row>
    <row r="152" s="1" customFormat="1" ht="15" customHeight="1">
      <c r="B152" s="308"/>
      <c r="C152" s="335" t="s">
        <v>3919</v>
      </c>
      <c r="D152" s="283"/>
      <c r="E152" s="283"/>
      <c r="F152" s="336" t="s">
        <v>74</v>
      </c>
      <c r="G152" s="283"/>
      <c r="H152" s="335" t="s">
        <v>3930</v>
      </c>
      <c r="I152" s="335" t="s">
        <v>3872</v>
      </c>
      <c r="J152" s="335" t="s">
        <v>3921</v>
      </c>
      <c r="K152" s="331"/>
    </row>
    <row r="153" s="1" customFormat="1" ht="15" customHeight="1">
      <c r="B153" s="308"/>
      <c r="C153" s="335" t="s">
        <v>82</v>
      </c>
      <c r="D153" s="283"/>
      <c r="E153" s="283"/>
      <c r="F153" s="336" t="s">
        <v>74</v>
      </c>
      <c r="G153" s="283"/>
      <c r="H153" s="335" t="s">
        <v>3931</v>
      </c>
      <c r="I153" s="335" t="s">
        <v>3872</v>
      </c>
      <c r="J153" s="335" t="s">
        <v>3921</v>
      </c>
      <c r="K153" s="331"/>
    </row>
    <row r="154" s="1" customFormat="1" ht="15" customHeight="1">
      <c r="B154" s="308"/>
      <c r="C154" s="335" t="s">
        <v>3875</v>
      </c>
      <c r="D154" s="283"/>
      <c r="E154" s="283"/>
      <c r="F154" s="336" t="s">
        <v>3876</v>
      </c>
      <c r="G154" s="283"/>
      <c r="H154" s="335" t="s">
        <v>3910</v>
      </c>
      <c r="I154" s="335" t="s">
        <v>3872</v>
      </c>
      <c r="J154" s="335">
        <v>50</v>
      </c>
      <c r="K154" s="331"/>
    </row>
    <row r="155" s="1" customFormat="1" ht="15" customHeight="1">
      <c r="B155" s="308"/>
      <c r="C155" s="335" t="s">
        <v>3878</v>
      </c>
      <c r="D155" s="283"/>
      <c r="E155" s="283"/>
      <c r="F155" s="336" t="s">
        <v>74</v>
      </c>
      <c r="G155" s="283"/>
      <c r="H155" s="335" t="s">
        <v>3910</v>
      </c>
      <c r="I155" s="335" t="s">
        <v>3880</v>
      </c>
      <c r="J155" s="335"/>
      <c r="K155" s="331"/>
    </row>
    <row r="156" s="1" customFormat="1" ht="15" customHeight="1">
      <c r="B156" s="308"/>
      <c r="C156" s="335" t="s">
        <v>3889</v>
      </c>
      <c r="D156" s="283"/>
      <c r="E156" s="283"/>
      <c r="F156" s="336" t="s">
        <v>3876</v>
      </c>
      <c r="G156" s="283"/>
      <c r="H156" s="335" t="s">
        <v>3910</v>
      </c>
      <c r="I156" s="335" t="s">
        <v>3872</v>
      </c>
      <c r="J156" s="335">
        <v>50</v>
      </c>
      <c r="K156" s="331"/>
    </row>
    <row r="157" s="1" customFormat="1" ht="15" customHeight="1">
      <c r="B157" s="308"/>
      <c r="C157" s="335" t="s">
        <v>3897</v>
      </c>
      <c r="D157" s="283"/>
      <c r="E157" s="283"/>
      <c r="F157" s="336" t="s">
        <v>3876</v>
      </c>
      <c r="G157" s="283"/>
      <c r="H157" s="335" t="s">
        <v>3910</v>
      </c>
      <c r="I157" s="335" t="s">
        <v>3872</v>
      </c>
      <c r="J157" s="335">
        <v>50</v>
      </c>
      <c r="K157" s="331"/>
    </row>
    <row r="158" s="1" customFormat="1" ht="15" customHeight="1">
      <c r="B158" s="308"/>
      <c r="C158" s="335" t="s">
        <v>3895</v>
      </c>
      <c r="D158" s="283"/>
      <c r="E158" s="283"/>
      <c r="F158" s="336" t="s">
        <v>3876</v>
      </c>
      <c r="G158" s="283"/>
      <c r="H158" s="335" t="s">
        <v>3910</v>
      </c>
      <c r="I158" s="335" t="s">
        <v>3872</v>
      </c>
      <c r="J158" s="335">
        <v>50</v>
      </c>
      <c r="K158" s="331"/>
    </row>
    <row r="159" s="1" customFormat="1" ht="15" customHeight="1">
      <c r="B159" s="308"/>
      <c r="C159" s="335" t="s">
        <v>107</v>
      </c>
      <c r="D159" s="283"/>
      <c r="E159" s="283"/>
      <c r="F159" s="336" t="s">
        <v>74</v>
      </c>
      <c r="G159" s="283"/>
      <c r="H159" s="335" t="s">
        <v>3932</v>
      </c>
      <c r="I159" s="335" t="s">
        <v>3872</v>
      </c>
      <c r="J159" s="335" t="s">
        <v>3933</v>
      </c>
      <c r="K159" s="331"/>
    </row>
    <row r="160" s="1" customFormat="1" ht="15" customHeight="1">
      <c r="B160" s="308"/>
      <c r="C160" s="335" t="s">
        <v>3934</v>
      </c>
      <c r="D160" s="283"/>
      <c r="E160" s="283"/>
      <c r="F160" s="336" t="s">
        <v>74</v>
      </c>
      <c r="G160" s="283"/>
      <c r="H160" s="335" t="s">
        <v>3935</v>
      </c>
      <c r="I160" s="335" t="s">
        <v>3905</v>
      </c>
      <c r="J160" s="335"/>
      <c r="K160" s="331"/>
    </row>
    <row r="161" s="1" customFormat="1" ht="15" customHeight="1">
      <c r="B161" s="337"/>
      <c r="C161" s="338"/>
      <c r="D161" s="338"/>
      <c r="E161" s="338"/>
      <c r="F161" s="338"/>
      <c r="G161" s="338"/>
      <c r="H161" s="338"/>
      <c r="I161" s="338"/>
      <c r="J161" s="338"/>
      <c r="K161" s="339"/>
    </row>
    <row r="162" s="1" customFormat="1" ht="18.75" customHeight="1">
      <c r="B162" s="319"/>
      <c r="C162" s="329"/>
      <c r="D162" s="329"/>
      <c r="E162" s="329"/>
      <c r="F162" s="340"/>
      <c r="G162" s="329"/>
      <c r="H162" s="329"/>
      <c r="I162" s="329"/>
      <c r="J162" s="329"/>
      <c r="K162" s="319"/>
    </row>
    <row r="163" s="1" customFormat="1" ht="18.75" customHeight="1">
      <c r="B163" s="319"/>
      <c r="C163" s="329"/>
      <c r="D163" s="329"/>
      <c r="E163" s="329"/>
      <c r="F163" s="340"/>
      <c r="G163" s="329"/>
      <c r="H163" s="329"/>
      <c r="I163" s="329"/>
      <c r="J163" s="329"/>
      <c r="K163" s="319"/>
    </row>
    <row r="164" s="1" customFormat="1" ht="18.75" customHeight="1">
      <c r="B164" s="319"/>
      <c r="C164" s="329"/>
      <c r="D164" s="329"/>
      <c r="E164" s="329"/>
      <c r="F164" s="340"/>
      <c r="G164" s="329"/>
      <c r="H164" s="329"/>
      <c r="I164" s="329"/>
      <c r="J164" s="329"/>
      <c r="K164" s="319"/>
    </row>
    <row r="165" s="1" customFormat="1" ht="18.75" customHeight="1">
      <c r="B165" s="319"/>
      <c r="C165" s="329"/>
      <c r="D165" s="329"/>
      <c r="E165" s="329"/>
      <c r="F165" s="340"/>
      <c r="G165" s="329"/>
      <c r="H165" s="329"/>
      <c r="I165" s="329"/>
      <c r="J165" s="329"/>
      <c r="K165" s="319"/>
    </row>
    <row r="166" s="1" customFormat="1" ht="18.75" customHeight="1">
      <c r="B166" s="319"/>
      <c r="C166" s="329"/>
      <c r="D166" s="329"/>
      <c r="E166" s="329"/>
      <c r="F166" s="340"/>
      <c r="G166" s="329"/>
      <c r="H166" s="329"/>
      <c r="I166" s="329"/>
      <c r="J166" s="329"/>
      <c r="K166" s="319"/>
    </row>
    <row r="167" s="1" customFormat="1" ht="18.75" customHeight="1">
      <c r="B167" s="319"/>
      <c r="C167" s="329"/>
      <c r="D167" s="329"/>
      <c r="E167" s="329"/>
      <c r="F167" s="340"/>
      <c r="G167" s="329"/>
      <c r="H167" s="329"/>
      <c r="I167" s="329"/>
      <c r="J167" s="329"/>
      <c r="K167" s="319"/>
    </row>
    <row r="168" s="1" customFormat="1" ht="18.75" customHeight="1">
      <c r="B168" s="319"/>
      <c r="C168" s="329"/>
      <c r="D168" s="329"/>
      <c r="E168" s="329"/>
      <c r="F168" s="340"/>
      <c r="G168" s="329"/>
      <c r="H168" s="329"/>
      <c r="I168" s="329"/>
      <c r="J168" s="329"/>
      <c r="K168" s="319"/>
    </row>
    <row r="169" s="1" customFormat="1" ht="18.75" customHeight="1">
      <c r="B169" s="291"/>
      <c r="C169" s="291"/>
      <c r="D169" s="291"/>
      <c r="E169" s="291"/>
      <c r="F169" s="291"/>
      <c r="G169" s="291"/>
      <c r="H169" s="291"/>
      <c r="I169" s="291"/>
      <c r="J169" s="291"/>
      <c r="K169" s="291"/>
    </row>
    <row r="170" s="1" customFormat="1" ht="7.5" customHeight="1">
      <c r="B170" s="270"/>
      <c r="C170" s="271"/>
      <c r="D170" s="271"/>
      <c r="E170" s="271"/>
      <c r="F170" s="271"/>
      <c r="G170" s="271"/>
      <c r="H170" s="271"/>
      <c r="I170" s="271"/>
      <c r="J170" s="271"/>
      <c r="K170" s="272"/>
    </row>
    <row r="171" s="1" customFormat="1" ht="45" customHeight="1">
      <c r="B171" s="273"/>
      <c r="C171" s="274" t="s">
        <v>3936</v>
      </c>
      <c r="D171" s="274"/>
      <c r="E171" s="274"/>
      <c r="F171" s="274"/>
      <c r="G171" s="274"/>
      <c r="H171" s="274"/>
      <c r="I171" s="274"/>
      <c r="J171" s="274"/>
      <c r="K171" s="275"/>
    </row>
    <row r="172" s="1" customFormat="1" ht="17.25" customHeight="1">
      <c r="B172" s="273"/>
      <c r="C172" s="298" t="s">
        <v>3865</v>
      </c>
      <c r="D172" s="298"/>
      <c r="E172" s="298"/>
      <c r="F172" s="298" t="s">
        <v>3866</v>
      </c>
      <c r="G172" s="341"/>
      <c r="H172" s="342" t="s">
        <v>52</v>
      </c>
      <c r="I172" s="342" t="s">
        <v>55</v>
      </c>
      <c r="J172" s="298" t="s">
        <v>3867</v>
      </c>
      <c r="K172" s="275"/>
    </row>
    <row r="173" s="1" customFormat="1" ht="17.25" customHeight="1">
      <c r="B173" s="276"/>
      <c r="C173" s="300" t="s">
        <v>3868</v>
      </c>
      <c r="D173" s="300"/>
      <c r="E173" s="300"/>
      <c r="F173" s="301" t="s">
        <v>3869</v>
      </c>
      <c r="G173" s="343"/>
      <c r="H173" s="344"/>
      <c r="I173" s="344"/>
      <c r="J173" s="300" t="s">
        <v>3870</v>
      </c>
      <c r="K173" s="278"/>
    </row>
    <row r="174" s="1" customFormat="1" ht="5.25" customHeight="1">
      <c r="B174" s="308"/>
      <c r="C174" s="303"/>
      <c r="D174" s="303"/>
      <c r="E174" s="303"/>
      <c r="F174" s="303"/>
      <c r="G174" s="304"/>
      <c r="H174" s="303"/>
      <c r="I174" s="303"/>
      <c r="J174" s="303"/>
      <c r="K174" s="331"/>
    </row>
    <row r="175" s="1" customFormat="1" ht="15" customHeight="1">
      <c r="B175" s="308"/>
      <c r="C175" s="283" t="s">
        <v>3873</v>
      </c>
      <c r="D175" s="283"/>
      <c r="E175" s="283"/>
      <c r="F175" s="306" t="s">
        <v>74</v>
      </c>
      <c r="G175" s="283"/>
      <c r="H175" s="283" t="s">
        <v>3910</v>
      </c>
      <c r="I175" s="283" t="s">
        <v>3872</v>
      </c>
      <c r="J175" s="283">
        <v>120</v>
      </c>
      <c r="K175" s="331"/>
    </row>
    <row r="176" s="1" customFormat="1" ht="15" customHeight="1">
      <c r="B176" s="308"/>
      <c r="C176" s="283" t="s">
        <v>3919</v>
      </c>
      <c r="D176" s="283"/>
      <c r="E176" s="283"/>
      <c r="F176" s="306" t="s">
        <v>74</v>
      </c>
      <c r="G176" s="283"/>
      <c r="H176" s="283" t="s">
        <v>3920</v>
      </c>
      <c r="I176" s="283" t="s">
        <v>3872</v>
      </c>
      <c r="J176" s="283" t="s">
        <v>3921</v>
      </c>
      <c r="K176" s="331"/>
    </row>
    <row r="177" s="1" customFormat="1" ht="15" customHeight="1">
      <c r="B177" s="308"/>
      <c r="C177" s="283" t="s">
        <v>82</v>
      </c>
      <c r="D177" s="283"/>
      <c r="E177" s="283"/>
      <c r="F177" s="306" t="s">
        <v>74</v>
      </c>
      <c r="G177" s="283"/>
      <c r="H177" s="283" t="s">
        <v>3937</v>
      </c>
      <c r="I177" s="283" t="s">
        <v>3872</v>
      </c>
      <c r="J177" s="283" t="s">
        <v>3921</v>
      </c>
      <c r="K177" s="331"/>
    </row>
    <row r="178" s="1" customFormat="1" ht="15" customHeight="1">
      <c r="B178" s="308"/>
      <c r="C178" s="283" t="s">
        <v>3875</v>
      </c>
      <c r="D178" s="283"/>
      <c r="E178" s="283"/>
      <c r="F178" s="306" t="s">
        <v>3876</v>
      </c>
      <c r="G178" s="283"/>
      <c r="H178" s="283" t="s">
        <v>3937</v>
      </c>
      <c r="I178" s="283" t="s">
        <v>3872</v>
      </c>
      <c r="J178" s="283">
        <v>50</v>
      </c>
      <c r="K178" s="331"/>
    </row>
    <row r="179" s="1" customFormat="1" ht="15" customHeight="1">
      <c r="B179" s="308"/>
      <c r="C179" s="283" t="s">
        <v>3878</v>
      </c>
      <c r="D179" s="283"/>
      <c r="E179" s="283"/>
      <c r="F179" s="306" t="s">
        <v>74</v>
      </c>
      <c r="G179" s="283"/>
      <c r="H179" s="283" t="s">
        <v>3937</v>
      </c>
      <c r="I179" s="283" t="s">
        <v>3880</v>
      </c>
      <c r="J179" s="283"/>
      <c r="K179" s="331"/>
    </row>
    <row r="180" s="1" customFormat="1" ht="15" customHeight="1">
      <c r="B180" s="308"/>
      <c r="C180" s="283" t="s">
        <v>3889</v>
      </c>
      <c r="D180" s="283"/>
      <c r="E180" s="283"/>
      <c r="F180" s="306" t="s">
        <v>3876</v>
      </c>
      <c r="G180" s="283"/>
      <c r="H180" s="283" t="s">
        <v>3937</v>
      </c>
      <c r="I180" s="283" t="s">
        <v>3872</v>
      </c>
      <c r="J180" s="283">
        <v>50</v>
      </c>
      <c r="K180" s="331"/>
    </row>
    <row r="181" s="1" customFormat="1" ht="15" customHeight="1">
      <c r="B181" s="308"/>
      <c r="C181" s="283" t="s">
        <v>3897</v>
      </c>
      <c r="D181" s="283"/>
      <c r="E181" s="283"/>
      <c r="F181" s="306" t="s">
        <v>3876</v>
      </c>
      <c r="G181" s="283"/>
      <c r="H181" s="283" t="s">
        <v>3937</v>
      </c>
      <c r="I181" s="283" t="s">
        <v>3872</v>
      </c>
      <c r="J181" s="283">
        <v>50</v>
      </c>
      <c r="K181" s="331"/>
    </row>
    <row r="182" s="1" customFormat="1" ht="15" customHeight="1">
      <c r="B182" s="308"/>
      <c r="C182" s="283" t="s">
        <v>3895</v>
      </c>
      <c r="D182" s="283"/>
      <c r="E182" s="283"/>
      <c r="F182" s="306" t="s">
        <v>3876</v>
      </c>
      <c r="G182" s="283"/>
      <c r="H182" s="283" t="s">
        <v>3937</v>
      </c>
      <c r="I182" s="283" t="s">
        <v>3872</v>
      </c>
      <c r="J182" s="283">
        <v>50</v>
      </c>
      <c r="K182" s="331"/>
    </row>
    <row r="183" s="1" customFormat="1" ht="15" customHeight="1">
      <c r="B183" s="308"/>
      <c r="C183" s="283" t="s">
        <v>111</v>
      </c>
      <c r="D183" s="283"/>
      <c r="E183" s="283"/>
      <c r="F183" s="306" t="s">
        <v>74</v>
      </c>
      <c r="G183" s="283"/>
      <c r="H183" s="283" t="s">
        <v>3938</v>
      </c>
      <c r="I183" s="283" t="s">
        <v>3939</v>
      </c>
      <c r="J183" s="283"/>
      <c r="K183" s="331"/>
    </row>
    <row r="184" s="1" customFormat="1" ht="15" customHeight="1">
      <c r="B184" s="308"/>
      <c r="C184" s="283" t="s">
        <v>55</v>
      </c>
      <c r="D184" s="283"/>
      <c r="E184" s="283"/>
      <c r="F184" s="306" t="s">
        <v>74</v>
      </c>
      <c r="G184" s="283"/>
      <c r="H184" s="283" t="s">
        <v>3940</v>
      </c>
      <c r="I184" s="283" t="s">
        <v>3941</v>
      </c>
      <c r="J184" s="283">
        <v>1</v>
      </c>
      <c r="K184" s="331"/>
    </row>
    <row r="185" s="1" customFormat="1" ht="15" customHeight="1">
      <c r="B185" s="308"/>
      <c r="C185" s="283" t="s">
        <v>51</v>
      </c>
      <c r="D185" s="283"/>
      <c r="E185" s="283"/>
      <c r="F185" s="306" t="s">
        <v>74</v>
      </c>
      <c r="G185" s="283"/>
      <c r="H185" s="283" t="s">
        <v>3942</v>
      </c>
      <c r="I185" s="283" t="s">
        <v>3872</v>
      </c>
      <c r="J185" s="283">
        <v>20</v>
      </c>
      <c r="K185" s="331"/>
    </row>
    <row r="186" s="1" customFormat="1" ht="15" customHeight="1">
      <c r="B186" s="308"/>
      <c r="C186" s="283" t="s">
        <v>52</v>
      </c>
      <c r="D186" s="283"/>
      <c r="E186" s="283"/>
      <c r="F186" s="306" t="s">
        <v>74</v>
      </c>
      <c r="G186" s="283"/>
      <c r="H186" s="283" t="s">
        <v>3943</v>
      </c>
      <c r="I186" s="283" t="s">
        <v>3872</v>
      </c>
      <c r="J186" s="283">
        <v>255</v>
      </c>
      <c r="K186" s="331"/>
    </row>
    <row r="187" s="1" customFormat="1" ht="15" customHeight="1">
      <c r="B187" s="308"/>
      <c r="C187" s="283" t="s">
        <v>112</v>
      </c>
      <c r="D187" s="283"/>
      <c r="E187" s="283"/>
      <c r="F187" s="306" t="s">
        <v>74</v>
      </c>
      <c r="G187" s="283"/>
      <c r="H187" s="283" t="s">
        <v>3835</v>
      </c>
      <c r="I187" s="283" t="s">
        <v>3872</v>
      </c>
      <c r="J187" s="283">
        <v>10</v>
      </c>
      <c r="K187" s="331"/>
    </row>
    <row r="188" s="1" customFormat="1" ht="15" customHeight="1">
      <c r="B188" s="308"/>
      <c r="C188" s="283" t="s">
        <v>113</v>
      </c>
      <c r="D188" s="283"/>
      <c r="E188" s="283"/>
      <c r="F188" s="306" t="s">
        <v>74</v>
      </c>
      <c r="G188" s="283"/>
      <c r="H188" s="283" t="s">
        <v>3944</v>
      </c>
      <c r="I188" s="283" t="s">
        <v>3905</v>
      </c>
      <c r="J188" s="283"/>
      <c r="K188" s="331"/>
    </row>
    <row r="189" s="1" customFormat="1" ht="15" customHeight="1">
      <c r="B189" s="308"/>
      <c r="C189" s="283" t="s">
        <v>3945</v>
      </c>
      <c r="D189" s="283"/>
      <c r="E189" s="283"/>
      <c r="F189" s="306" t="s">
        <v>74</v>
      </c>
      <c r="G189" s="283"/>
      <c r="H189" s="283" t="s">
        <v>3946</v>
      </c>
      <c r="I189" s="283" t="s">
        <v>3905</v>
      </c>
      <c r="J189" s="283"/>
      <c r="K189" s="331"/>
    </row>
    <row r="190" s="1" customFormat="1" ht="15" customHeight="1">
      <c r="B190" s="308"/>
      <c r="C190" s="283" t="s">
        <v>3934</v>
      </c>
      <c r="D190" s="283"/>
      <c r="E190" s="283"/>
      <c r="F190" s="306" t="s">
        <v>74</v>
      </c>
      <c r="G190" s="283"/>
      <c r="H190" s="283" t="s">
        <v>3947</v>
      </c>
      <c r="I190" s="283" t="s">
        <v>3905</v>
      </c>
      <c r="J190" s="283"/>
      <c r="K190" s="331"/>
    </row>
    <row r="191" s="1" customFormat="1" ht="15" customHeight="1">
      <c r="B191" s="308"/>
      <c r="C191" s="283" t="s">
        <v>115</v>
      </c>
      <c r="D191" s="283"/>
      <c r="E191" s="283"/>
      <c r="F191" s="306" t="s">
        <v>3876</v>
      </c>
      <c r="G191" s="283"/>
      <c r="H191" s="283" t="s">
        <v>3948</v>
      </c>
      <c r="I191" s="283" t="s">
        <v>3872</v>
      </c>
      <c r="J191" s="283">
        <v>50</v>
      </c>
      <c r="K191" s="331"/>
    </row>
    <row r="192" s="1" customFormat="1" ht="15" customHeight="1">
      <c r="B192" s="308"/>
      <c r="C192" s="283" t="s">
        <v>3949</v>
      </c>
      <c r="D192" s="283"/>
      <c r="E192" s="283"/>
      <c r="F192" s="306" t="s">
        <v>3876</v>
      </c>
      <c r="G192" s="283"/>
      <c r="H192" s="283" t="s">
        <v>3950</v>
      </c>
      <c r="I192" s="283" t="s">
        <v>3951</v>
      </c>
      <c r="J192" s="283"/>
      <c r="K192" s="331"/>
    </row>
    <row r="193" s="1" customFormat="1" ht="15" customHeight="1">
      <c r="B193" s="308"/>
      <c r="C193" s="283" t="s">
        <v>3952</v>
      </c>
      <c r="D193" s="283"/>
      <c r="E193" s="283"/>
      <c r="F193" s="306" t="s">
        <v>3876</v>
      </c>
      <c r="G193" s="283"/>
      <c r="H193" s="283" t="s">
        <v>3953</v>
      </c>
      <c r="I193" s="283" t="s">
        <v>3951</v>
      </c>
      <c r="J193" s="283"/>
      <c r="K193" s="331"/>
    </row>
    <row r="194" s="1" customFormat="1" ht="15" customHeight="1">
      <c r="B194" s="308"/>
      <c r="C194" s="283" t="s">
        <v>3954</v>
      </c>
      <c r="D194" s="283"/>
      <c r="E194" s="283"/>
      <c r="F194" s="306" t="s">
        <v>3876</v>
      </c>
      <c r="G194" s="283"/>
      <c r="H194" s="283" t="s">
        <v>3955</v>
      </c>
      <c r="I194" s="283" t="s">
        <v>3951</v>
      </c>
      <c r="J194" s="283"/>
      <c r="K194" s="331"/>
    </row>
    <row r="195" s="1" customFormat="1" ht="15" customHeight="1">
      <c r="B195" s="308"/>
      <c r="C195" s="345" t="s">
        <v>3956</v>
      </c>
      <c r="D195" s="283"/>
      <c r="E195" s="283"/>
      <c r="F195" s="306" t="s">
        <v>3876</v>
      </c>
      <c r="G195" s="283"/>
      <c r="H195" s="283" t="s">
        <v>3957</v>
      </c>
      <c r="I195" s="283" t="s">
        <v>3958</v>
      </c>
      <c r="J195" s="346" t="s">
        <v>3959</v>
      </c>
      <c r="K195" s="331"/>
    </row>
    <row r="196" s="1" customFormat="1" ht="15" customHeight="1">
      <c r="B196" s="308"/>
      <c r="C196" s="345" t="s">
        <v>40</v>
      </c>
      <c r="D196" s="283"/>
      <c r="E196" s="283"/>
      <c r="F196" s="306" t="s">
        <v>74</v>
      </c>
      <c r="G196" s="283"/>
      <c r="H196" s="280" t="s">
        <v>3960</v>
      </c>
      <c r="I196" s="283" t="s">
        <v>3961</v>
      </c>
      <c r="J196" s="283"/>
      <c r="K196" s="331"/>
    </row>
    <row r="197" s="1" customFormat="1" ht="15" customHeight="1">
      <c r="B197" s="308"/>
      <c r="C197" s="345" t="s">
        <v>3962</v>
      </c>
      <c r="D197" s="283"/>
      <c r="E197" s="283"/>
      <c r="F197" s="306" t="s">
        <v>74</v>
      </c>
      <c r="G197" s="283"/>
      <c r="H197" s="283" t="s">
        <v>3963</v>
      </c>
      <c r="I197" s="283" t="s">
        <v>3905</v>
      </c>
      <c r="J197" s="283"/>
      <c r="K197" s="331"/>
    </row>
    <row r="198" s="1" customFormat="1" ht="15" customHeight="1">
      <c r="B198" s="308"/>
      <c r="C198" s="345" t="s">
        <v>3964</v>
      </c>
      <c r="D198" s="283"/>
      <c r="E198" s="283"/>
      <c r="F198" s="306" t="s">
        <v>74</v>
      </c>
      <c r="G198" s="283"/>
      <c r="H198" s="283" t="s">
        <v>3965</v>
      </c>
      <c r="I198" s="283" t="s">
        <v>3905</v>
      </c>
      <c r="J198" s="283"/>
      <c r="K198" s="331"/>
    </row>
    <row r="199" s="1" customFormat="1" ht="15" customHeight="1">
      <c r="B199" s="308"/>
      <c r="C199" s="345" t="s">
        <v>3966</v>
      </c>
      <c r="D199" s="283"/>
      <c r="E199" s="283"/>
      <c r="F199" s="306" t="s">
        <v>3876</v>
      </c>
      <c r="G199" s="283"/>
      <c r="H199" s="283" t="s">
        <v>3967</v>
      </c>
      <c r="I199" s="283" t="s">
        <v>3905</v>
      </c>
      <c r="J199" s="283"/>
      <c r="K199" s="331"/>
    </row>
    <row r="200" s="1" customFormat="1" ht="15" customHeight="1">
      <c r="B200" s="337"/>
      <c r="C200" s="347"/>
      <c r="D200" s="338"/>
      <c r="E200" s="338"/>
      <c r="F200" s="338"/>
      <c r="G200" s="338"/>
      <c r="H200" s="338"/>
      <c r="I200" s="338"/>
      <c r="J200" s="338"/>
      <c r="K200" s="339"/>
    </row>
    <row r="201" s="1" customFormat="1" ht="18.75" customHeight="1">
      <c r="B201" s="319"/>
      <c r="C201" s="329"/>
      <c r="D201" s="329"/>
      <c r="E201" s="329"/>
      <c r="F201" s="340"/>
      <c r="G201" s="329"/>
      <c r="H201" s="329"/>
      <c r="I201" s="329"/>
      <c r="J201" s="329"/>
      <c r="K201" s="319"/>
    </row>
    <row r="202" s="1" customFormat="1" ht="18.75" customHeight="1">
      <c r="B202" s="291"/>
      <c r="C202" s="291"/>
      <c r="D202" s="291"/>
      <c r="E202" s="291"/>
      <c r="F202" s="291"/>
      <c r="G202" s="291"/>
      <c r="H202" s="291"/>
      <c r="I202" s="291"/>
      <c r="J202" s="291"/>
      <c r="K202" s="291"/>
    </row>
    <row r="203" s="1" customFormat="1" ht="13.5">
      <c r="B203" s="270"/>
      <c r="C203" s="271"/>
      <c r="D203" s="271"/>
      <c r="E203" s="271"/>
      <c r="F203" s="271"/>
      <c r="G203" s="271"/>
      <c r="H203" s="271"/>
      <c r="I203" s="271"/>
      <c r="J203" s="271"/>
      <c r="K203" s="272"/>
    </row>
    <row r="204" s="1" customFormat="1" ht="21" customHeight="1">
      <c r="B204" s="273"/>
      <c r="C204" s="274" t="s">
        <v>3968</v>
      </c>
      <c r="D204" s="274"/>
      <c r="E204" s="274"/>
      <c r="F204" s="274"/>
      <c r="G204" s="274"/>
      <c r="H204" s="274"/>
      <c r="I204" s="274"/>
      <c r="J204" s="274"/>
      <c r="K204" s="275"/>
    </row>
    <row r="205" s="1" customFormat="1" ht="25.5" customHeight="1">
      <c r="B205" s="273"/>
      <c r="C205" s="348" t="s">
        <v>3969</v>
      </c>
      <c r="D205" s="348"/>
      <c r="E205" s="348"/>
      <c r="F205" s="348" t="s">
        <v>3970</v>
      </c>
      <c r="G205" s="349"/>
      <c r="H205" s="348" t="s">
        <v>3971</v>
      </c>
      <c r="I205" s="348"/>
      <c r="J205" s="348"/>
      <c r="K205" s="275"/>
    </row>
    <row r="206" s="1" customFormat="1" ht="5.25" customHeight="1">
      <c r="B206" s="308"/>
      <c r="C206" s="303"/>
      <c r="D206" s="303"/>
      <c r="E206" s="303"/>
      <c r="F206" s="303"/>
      <c r="G206" s="329"/>
      <c r="H206" s="303"/>
      <c r="I206" s="303"/>
      <c r="J206" s="303"/>
      <c r="K206" s="331"/>
    </row>
    <row r="207" s="1" customFormat="1" ht="15" customHeight="1">
      <c r="B207" s="308"/>
      <c r="C207" s="283" t="s">
        <v>3961</v>
      </c>
      <c r="D207" s="283"/>
      <c r="E207" s="283"/>
      <c r="F207" s="306" t="s">
        <v>41</v>
      </c>
      <c r="G207" s="283"/>
      <c r="H207" s="283" t="s">
        <v>3972</v>
      </c>
      <c r="I207" s="283"/>
      <c r="J207" s="283"/>
      <c r="K207" s="331"/>
    </row>
    <row r="208" s="1" customFormat="1" ht="15" customHeight="1">
      <c r="B208" s="308"/>
      <c r="C208" s="283"/>
      <c r="D208" s="283"/>
      <c r="E208" s="283"/>
      <c r="F208" s="306" t="s">
        <v>42</v>
      </c>
      <c r="G208" s="283"/>
      <c r="H208" s="283" t="s">
        <v>3973</v>
      </c>
      <c r="I208" s="283"/>
      <c r="J208" s="283"/>
      <c r="K208" s="331"/>
    </row>
    <row r="209" s="1" customFormat="1" ht="15" customHeight="1">
      <c r="B209" s="308"/>
      <c r="C209" s="283"/>
      <c r="D209" s="283"/>
      <c r="E209" s="283"/>
      <c r="F209" s="306" t="s">
        <v>45</v>
      </c>
      <c r="G209" s="283"/>
      <c r="H209" s="283" t="s">
        <v>3974</v>
      </c>
      <c r="I209" s="283"/>
      <c r="J209" s="283"/>
      <c r="K209" s="331"/>
    </row>
    <row r="210" s="1" customFormat="1" ht="15" customHeight="1">
      <c r="B210" s="308"/>
      <c r="C210" s="283"/>
      <c r="D210" s="283"/>
      <c r="E210" s="283"/>
      <c r="F210" s="306" t="s">
        <v>43</v>
      </c>
      <c r="G210" s="283"/>
      <c r="H210" s="283" t="s">
        <v>3975</v>
      </c>
      <c r="I210" s="283"/>
      <c r="J210" s="283"/>
      <c r="K210" s="331"/>
    </row>
    <row r="211" s="1" customFormat="1" ht="15" customHeight="1">
      <c r="B211" s="308"/>
      <c r="C211" s="283"/>
      <c r="D211" s="283"/>
      <c r="E211" s="283"/>
      <c r="F211" s="306" t="s">
        <v>44</v>
      </c>
      <c r="G211" s="283"/>
      <c r="H211" s="283" t="s">
        <v>3976</v>
      </c>
      <c r="I211" s="283"/>
      <c r="J211" s="283"/>
      <c r="K211" s="331"/>
    </row>
    <row r="212" s="1" customFormat="1" ht="15" customHeight="1">
      <c r="B212" s="308"/>
      <c r="C212" s="283"/>
      <c r="D212" s="283"/>
      <c r="E212" s="283"/>
      <c r="F212" s="306"/>
      <c r="G212" s="283"/>
      <c r="H212" s="283"/>
      <c r="I212" s="283"/>
      <c r="J212" s="283"/>
      <c r="K212" s="331"/>
    </row>
    <row r="213" s="1" customFormat="1" ht="15" customHeight="1">
      <c r="B213" s="308"/>
      <c r="C213" s="283" t="s">
        <v>3917</v>
      </c>
      <c r="D213" s="283"/>
      <c r="E213" s="283"/>
      <c r="F213" s="306" t="s">
        <v>76</v>
      </c>
      <c r="G213" s="283"/>
      <c r="H213" s="283" t="s">
        <v>3977</v>
      </c>
      <c r="I213" s="283"/>
      <c r="J213" s="283"/>
      <c r="K213" s="331"/>
    </row>
    <row r="214" s="1" customFormat="1" ht="15" customHeight="1">
      <c r="B214" s="308"/>
      <c r="C214" s="283"/>
      <c r="D214" s="283"/>
      <c r="E214" s="283"/>
      <c r="F214" s="306" t="s">
        <v>3815</v>
      </c>
      <c r="G214" s="283"/>
      <c r="H214" s="283" t="s">
        <v>3816</v>
      </c>
      <c r="I214" s="283"/>
      <c r="J214" s="283"/>
      <c r="K214" s="331"/>
    </row>
    <row r="215" s="1" customFormat="1" ht="15" customHeight="1">
      <c r="B215" s="308"/>
      <c r="C215" s="283"/>
      <c r="D215" s="283"/>
      <c r="E215" s="283"/>
      <c r="F215" s="306" t="s">
        <v>3813</v>
      </c>
      <c r="G215" s="283"/>
      <c r="H215" s="283" t="s">
        <v>3978</v>
      </c>
      <c r="I215" s="283"/>
      <c r="J215" s="283"/>
      <c r="K215" s="331"/>
    </row>
    <row r="216" s="1" customFormat="1" ht="15" customHeight="1">
      <c r="B216" s="350"/>
      <c r="C216" s="283"/>
      <c r="D216" s="283"/>
      <c r="E216" s="283"/>
      <c r="F216" s="306" t="s">
        <v>99</v>
      </c>
      <c r="G216" s="345"/>
      <c r="H216" s="335" t="s">
        <v>3817</v>
      </c>
      <c r="I216" s="335"/>
      <c r="J216" s="335"/>
      <c r="K216" s="351"/>
    </row>
    <row r="217" s="1" customFormat="1" ht="15" customHeight="1">
      <c r="B217" s="350"/>
      <c r="C217" s="283"/>
      <c r="D217" s="283"/>
      <c r="E217" s="283"/>
      <c r="F217" s="306" t="s">
        <v>3818</v>
      </c>
      <c r="G217" s="345"/>
      <c r="H217" s="335" t="s">
        <v>3979</v>
      </c>
      <c r="I217" s="335"/>
      <c r="J217" s="335"/>
      <c r="K217" s="351"/>
    </row>
    <row r="218" s="1" customFormat="1" ht="15" customHeight="1">
      <c r="B218" s="350"/>
      <c r="C218" s="283"/>
      <c r="D218" s="283"/>
      <c r="E218" s="283"/>
      <c r="F218" s="306"/>
      <c r="G218" s="345"/>
      <c r="H218" s="335"/>
      <c r="I218" s="335"/>
      <c r="J218" s="335"/>
      <c r="K218" s="351"/>
    </row>
    <row r="219" s="1" customFormat="1" ht="15" customHeight="1">
      <c r="B219" s="350"/>
      <c r="C219" s="283" t="s">
        <v>3941</v>
      </c>
      <c r="D219" s="283"/>
      <c r="E219" s="283"/>
      <c r="F219" s="306">
        <v>1</v>
      </c>
      <c r="G219" s="345"/>
      <c r="H219" s="335" t="s">
        <v>3980</v>
      </c>
      <c r="I219" s="335"/>
      <c r="J219" s="335"/>
      <c r="K219" s="351"/>
    </row>
    <row r="220" s="1" customFormat="1" ht="15" customHeight="1">
      <c r="B220" s="350"/>
      <c r="C220" s="283"/>
      <c r="D220" s="283"/>
      <c r="E220" s="283"/>
      <c r="F220" s="306">
        <v>2</v>
      </c>
      <c r="G220" s="345"/>
      <c r="H220" s="335" t="s">
        <v>3981</v>
      </c>
      <c r="I220" s="335"/>
      <c r="J220" s="335"/>
      <c r="K220" s="351"/>
    </row>
    <row r="221" s="1" customFormat="1" ht="15" customHeight="1">
      <c r="B221" s="350"/>
      <c r="C221" s="283"/>
      <c r="D221" s="283"/>
      <c r="E221" s="283"/>
      <c r="F221" s="306">
        <v>3</v>
      </c>
      <c r="G221" s="345"/>
      <c r="H221" s="335" t="s">
        <v>3982</v>
      </c>
      <c r="I221" s="335"/>
      <c r="J221" s="335"/>
      <c r="K221" s="351"/>
    </row>
    <row r="222" s="1" customFormat="1" ht="15" customHeight="1">
      <c r="B222" s="350"/>
      <c r="C222" s="283"/>
      <c r="D222" s="283"/>
      <c r="E222" s="283"/>
      <c r="F222" s="306">
        <v>4</v>
      </c>
      <c r="G222" s="345"/>
      <c r="H222" s="335" t="s">
        <v>3983</v>
      </c>
      <c r="I222" s="335"/>
      <c r="J222" s="335"/>
      <c r="K222" s="351"/>
    </row>
    <row r="223" s="1" customFormat="1" ht="12.75" customHeight="1">
      <c r="B223" s="352"/>
      <c r="C223" s="353"/>
      <c r="D223" s="353"/>
      <c r="E223" s="353"/>
      <c r="F223" s="353"/>
      <c r="G223" s="353"/>
      <c r="H223" s="353"/>
      <c r="I223" s="353"/>
      <c r="J223" s="353"/>
      <c r="K223" s="35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Trnková Věra</dc:creator>
  <cp:lastModifiedBy>Trnková Věra</cp:lastModifiedBy>
  <dcterms:created xsi:type="dcterms:W3CDTF">2021-09-22T12:03:38Z</dcterms:created>
  <dcterms:modified xsi:type="dcterms:W3CDTF">2021-09-22T12:03:49Z</dcterms:modified>
</cp:coreProperties>
</file>