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Roudnice nad Labe..." sheetId="2" r:id="rId2"/>
    <sheet name="SO 02 - Lovosice - vodovo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Roudnice nad Labe...'!$C$92:$K$299</definedName>
    <definedName name="_xlnm.Print_Area" localSheetId="1">'SO 01 - Roudnice nad Labe...'!$C$4:$J$39,'SO 01 - Roudnice nad Labe...'!$C$45:$J$74,'SO 01 - Roudnice nad Labe...'!$C$80:$K$299</definedName>
    <definedName name="_xlnm.Print_Titles" localSheetId="1">'SO 01 - Roudnice nad Labe...'!$92:$92</definedName>
    <definedName name="_xlnm._FilterDatabase" localSheetId="2" hidden="1">'SO 02 - Lovosice - vodovo...'!$C$86:$K$161</definedName>
    <definedName name="_xlnm.Print_Area" localSheetId="2">'SO 02 - Lovosice - vodovo...'!$C$4:$J$39,'SO 02 - Lovosice - vodovo...'!$C$45:$J$68,'SO 02 - Lovosice - vodovo...'!$C$74:$K$161</definedName>
    <definedName name="_xlnm.Print_Titles" localSheetId="2">'SO 02 - Lovosice - vodovo...'!$86:$86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61"/>
  <c r="BH161"/>
  <c r="BG161"/>
  <c r="BF161"/>
  <c r="T161"/>
  <c r="T160"/>
  <c r="R161"/>
  <c r="R160"/>
  <c r="P161"/>
  <c r="P160"/>
  <c r="BI159"/>
  <c r="BH159"/>
  <c r="BG159"/>
  <c r="BF159"/>
  <c r="T159"/>
  <c r="T158"/>
  <c r="R159"/>
  <c r="R158"/>
  <c r="P159"/>
  <c r="P158"/>
  <c r="BI157"/>
  <c r="BH157"/>
  <c r="BG157"/>
  <c r="BF157"/>
  <c r="T157"/>
  <c r="T156"/>
  <c r="T155"/>
  <c r="R157"/>
  <c r="R156"/>
  <c r="R155"/>
  <c r="P157"/>
  <c r="P156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T89"/>
  <c r="R90"/>
  <c r="R89"/>
  <c r="P90"/>
  <c r="P89"/>
  <c r="F81"/>
  <c r="E79"/>
  <c r="F52"/>
  <c r="E50"/>
  <c r="J24"/>
  <c r="E24"/>
  <c r="J84"/>
  <c r="J23"/>
  <c r="J21"/>
  <c r="E21"/>
  <c r="J83"/>
  <c r="J20"/>
  <c r="J18"/>
  <c r="E18"/>
  <c r="F84"/>
  <c r="J17"/>
  <c r="J15"/>
  <c r="E15"/>
  <c r="F54"/>
  <c r="J14"/>
  <c r="J12"/>
  <c r="J81"/>
  <c r="E7"/>
  <c r="E77"/>
  <c i="2" r="J37"/>
  <c r="J36"/>
  <c i="1" r="AY55"/>
  <c i="2" r="J35"/>
  <c i="1" r="AX55"/>
  <c i="2"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1"/>
  <c r="BH291"/>
  <c r="BG291"/>
  <c r="BF291"/>
  <c r="T291"/>
  <c r="R291"/>
  <c r="P291"/>
  <c r="BI290"/>
  <c r="BH290"/>
  <c r="BG290"/>
  <c r="BF290"/>
  <c r="T290"/>
  <c r="R290"/>
  <c r="P290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6"/>
  <c r="BH266"/>
  <c r="BG266"/>
  <c r="BF266"/>
  <c r="T266"/>
  <c r="R266"/>
  <c r="P266"/>
  <c r="BI262"/>
  <c r="BH262"/>
  <c r="BG262"/>
  <c r="BF262"/>
  <c r="T262"/>
  <c r="T261"/>
  <c r="R262"/>
  <c r="R261"/>
  <c r="P262"/>
  <c r="P261"/>
  <c r="BI258"/>
  <c r="BH258"/>
  <c r="BG258"/>
  <c r="BF258"/>
  <c r="T258"/>
  <c r="T257"/>
  <c r="R258"/>
  <c r="R257"/>
  <c r="P258"/>
  <c r="P257"/>
  <c r="BI253"/>
  <c r="BH253"/>
  <c r="BG253"/>
  <c r="BF253"/>
  <c r="T253"/>
  <c r="T252"/>
  <c r="R253"/>
  <c r="R252"/>
  <c r="P253"/>
  <c r="P252"/>
  <c r="BI248"/>
  <c r="BH248"/>
  <c r="BG248"/>
  <c r="BF248"/>
  <c r="T248"/>
  <c r="R248"/>
  <c r="P248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197"/>
  <c r="BH197"/>
  <c r="BG197"/>
  <c r="BF197"/>
  <c r="T197"/>
  <c r="T196"/>
  <c r="R197"/>
  <c r="R196"/>
  <c r="P197"/>
  <c r="P196"/>
  <c r="BI191"/>
  <c r="BH191"/>
  <c r="BG191"/>
  <c r="BF191"/>
  <c r="T191"/>
  <c r="T190"/>
  <c r="R191"/>
  <c r="R190"/>
  <c r="P191"/>
  <c r="P190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0"/>
  <c r="BH110"/>
  <c r="BG110"/>
  <c r="BF110"/>
  <c r="T110"/>
  <c r="R110"/>
  <c r="P110"/>
  <c r="BI109"/>
  <c r="BH109"/>
  <c r="BG109"/>
  <c r="BF109"/>
  <c r="T109"/>
  <c r="R109"/>
  <c r="P109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F87"/>
  <c r="E85"/>
  <c r="F52"/>
  <c r="E50"/>
  <c r="J24"/>
  <c r="E24"/>
  <c r="J90"/>
  <c r="J23"/>
  <c r="J21"/>
  <c r="E21"/>
  <c r="J89"/>
  <c r="J20"/>
  <c r="J18"/>
  <c r="E18"/>
  <c r="F55"/>
  <c r="J17"/>
  <c r="J15"/>
  <c r="E15"/>
  <c r="F54"/>
  <c r="J14"/>
  <c r="J12"/>
  <c r="J87"/>
  <c r="E7"/>
  <c r="E83"/>
  <c i="1" r="L50"/>
  <c r="AM50"/>
  <c r="AM49"/>
  <c r="L49"/>
  <c r="AM47"/>
  <c r="L47"/>
  <c r="L45"/>
  <c r="L44"/>
  <c i="2" r="J271"/>
  <c r="BK231"/>
  <c r="BK159"/>
  <c r="BK104"/>
  <c r="J273"/>
  <c r="J246"/>
  <c r="J175"/>
  <c r="BK207"/>
  <c r="J110"/>
  <c i="3" r="BK152"/>
  <c r="J153"/>
  <c r="J102"/>
  <c r="BK133"/>
  <c r="BK144"/>
  <c r="J90"/>
  <c i="2" r="J274"/>
  <c r="BK197"/>
  <c r="BK124"/>
  <c r="BK278"/>
  <c r="BK241"/>
  <c r="J119"/>
  <c r="J159"/>
  <c r="BK109"/>
  <c r="BK105"/>
  <c i="3" r="J105"/>
  <c r="BK132"/>
  <c r="BK96"/>
  <c r="J138"/>
  <c r="J110"/>
  <c r="J92"/>
  <c r="J127"/>
  <c i="2" r="J296"/>
  <c r="J267"/>
  <c r="BK226"/>
  <c r="BK160"/>
  <c r="J101"/>
  <c r="BK274"/>
  <c r="J248"/>
  <c r="J179"/>
  <c r="BK295"/>
  <c r="J170"/>
  <c r="BK209"/>
  <c r="BK96"/>
  <c i="3" r="J101"/>
  <c r="J130"/>
  <c r="BK90"/>
  <c r="J125"/>
  <c r="BK138"/>
  <c i="2" r="BK291"/>
  <c r="BK262"/>
  <c r="BK170"/>
  <c r="J96"/>
  <c r="BK267"/>
  <c r="J237"/>
  <c r="BK126"/>
  <c r="J213"/>
  <c r="BK117"/>
  <c r="BK101"/>
  <c i="3" r="J93"/>
  <c r="BK136"/>
  <c r="BK161"/>
  <c r="BK101"/>
  <c r="J141"/>
  <c i="2" r="BK290"/>
  <c r="BK246"/>
  <c r="J117"/>
  <c r="BK298"/>
  <c r="J262"/>
  <c r="J185"/>
  <c r="J226"/>
  <c r="J165"/>
  <c r="J160"/>
  <c i="3" r="J107"/>
  <c r="BK127"/>
  <c r="BK115"/>
  <c r="BK107"/>
  <c i="2" r="J286"/>
  <c r="BK248"/>
  <c r="BK165"/>
  <c r="J299"/>
  <c r="BK271"/>
  <c r="J207"/>
  <c i="1" r="AS54"/>
  <c i="3" r="BK130"/>
  <c r="J144"/>
  <c r="J118"/>
  <c r="BK157"/>
  <c r="J122"/>
  <c r="BK142"/>
  <c r="BK105"/>
  <c i="2" r="J278"/>
  <c r="J253"/>
  <c r="BK191"/>
  <c r="J115"/>
  <c r="J290"/>
  <c r="J231"/>
  <c r="J191"/>
  <c r="J222"/>
  <c r="J124"/>
  <c r="BK163"/>
  <c i="3" r="BK125"/>
  <c r="J157"/>
  <c r="BK113"/>
  <c r="J139"/>
  <c r="J159"/>
  <c r="BK92"/>
  <c i="2" r="BK273"/>
  <c r="BK237"/>
  <c r="J126"/>
  <c r="J281"/>
  <c r="J182"/>
  <c r="J234"/>
  <c r="BK179"/>
  <c r="BK213"/>
  <c i="3" r="J146"/>
  <c r="J152"/>
  <c r="J115"/>
  <c r="BK146"/>
  <c r="J113"/>
  <c r="BK118"/>
  <c i="2" r="BK299"/>
  <c r="J258"/>
  <c r="BK181"/>
  <c r="BK286"/>
  <c r="BK222"/>
  <c r="J104"/>
  <c r="BK175"/>
  <c r="BK119"/>
  <c r="J197"/>
  <c i="3" r="J133"/>
  <c r="J96"/>
  <c r="BK141"/>
  <c r="BK149"/>
  <c r="J98"/>
  <c r="J136"/>
  <c i="2" r="J298"/>
  <c r="J266"/>
  <c r="BK234"/>
  <c r="J105"/>
  <c r="J291"/>
  <c r="BK258"/>
  <c r="J181"/>
  <c r="BK115"/>
  <c r="BK185"/>
  <c i="3" r="J149"/>
  <c r="J161"/>
  <c i="2" r="J241"/>
  <c r="BK296"/>
  <c r="BK266"/>
  <c r="J116"/>
  <c r="BK203"/>
  <c r="BK116"/>
  <c i="3" r="BK139"/>
  <c r="J142"/>
  <c r="BK159"/>
  <c r="BK102"/>
  <c r="BK110"/>
  <c i="2" r="BK281"/>
  <c r="J203"/>
  <c r="BK110"/>
  <c r="J295"/>
  <c r="BK253"/>
  <c r="J209"/>
  <c r="J109"/>
  <c r="J163"/>
  <c r="BK182"/>
  <c i="3" r="BK122"/>
  <c r="BK98"/>
  <c r="J132"/>
  <c r="BK153"/>
  <c r="BK93"/>
  <c i="2" l="1" r="BK95"/>
  <c r="J95"/>
  <c r="J61"/>
  <c r="R95"/>
  <c r="R202"/>
  <c r="R265"/>
  <c r="R260"/>
  <c r="P294"/>
  <c r="BK297"/>
  <c r="J297"/>
  <c r="J73"/>
  <c r="T297"/>
  <c i="3" r="P121"/>
  <c r="P88"/>
  <c r="P87"/>
  <c i="1" r="AU56"/>
  <c i="2" r="T95"/>
  <c r="T94"/>
  <c r="BK202"/>
  <c r="J202"/>
  <c r="J65"/>
  <c r="T202"/>
  <c r="P265"/>
  <c r="P260"/>
  <c r="BK294"/>
  <c r="J294"/>
  <c r="J72"/>
  <c r="T294"/>
  <c r="T293"/>
  <c r="R297"/>
  <c i="3" r="BK121"/>
  <c r="J121"/>
  <c r="J63"/>
  <c r="R121"/>
  <c r="R88"/>
  <c r="R87"/>
  <c i="2" r="P95"/>
  <c r="P94"/>
  <c r="P202"/>
  <c r="BK265"/>
  <c r="J265"/>
  <c r="J70"/>
  <c r="T265"/>
  <c r="T260"/>
  <c r="R294"/>
  <c r="R293"/>
  <c r="P297"/>
  <c i="3" r="T121"/>
  <c r="T88"/>
  <c r="T87"/>
  <c i="2" r="BK184"/>
  <c r="J184"/>
  <c r="J62"/>
  <c r="BK257"/>
  <c r="J257"/>
  <c r="J67"/>
  <c r="BK261"/>
  <c r="J261"/>
  <c r="J69"/>
  <c i="3" r="BK156"/>
  <c r="J156"/>
  <c r="J65"/>
  <c i="2" r="BK190"/>
  <c r="J190"/>
  <c r="J63"/>
  <c r="BK196"/>
  <c r="J196"/>
  <c r="J64"/>
  <c r="BK252"/>
  <c r="J252"/>
  <c r="J66"/>
  <c i="3" r="BK117"/>
  <c r="J117"/>
  <c r="J62"/>
  <c r="BK158"/>
  <c r="J158"/>
  <c r="J66"/>
  <c r="BK160"/>
  <c r="J160"/>
  <c r="J67"/>
  <c i="2" r="BK94"/>
  <c i="3" r="E48"/>
  <c r="F55"/>
  <c r="F83"/>
  <c r="BE96"/>
  <c r="BE98"/>
  <c r="BE101"/>
  <c r="BE113"/>
  <c r="BE125"/>
  <c r="BE127"/>
  <c r="BE132"/>
  <c r="BE138"/>
  <c r="BE146"/>
  <c r="BE159"/>
  <c r="J54"/>
  <c r="BE90"/>
  <c r="BE107"/>
  <c r="BE142"/>
  <c r="BE152"/>
  <c r="BE92"/>
  <c r="BE93"/>
  <c r="BE102"/>
  <c r="BE105"/>
  <c r="BE118"/>
  <c r="BE122"/>
  <c r="BE133"/>
  <c r="BE141"/>
  <c r="J52"/>
  <c r="J55"/>
  <c r="BE110"/>
  <c r="BE115"/>
  <c r="BE130"/>
  <c r="BE136"/>
  <c r="BE139"/>
  <c r="BE144"/>
  <c r="BE149"/>
  <c r="BE153"/>
  <c r="BE157"/>
  <c r="BE161"/>
  <c i="2" r="J52"/>
  <c r="J54"/>
  <c r="J55"/>
  <c r="F89"/>
  <c r="BE109"/>
  <c r="BE110"/>
  <c r="BE115"/>
  <c r="BE116"/>
  <c r="BE126"/>
  <c r="BE179"/>
  <c r="BE203"/>
  <c r="F90"/>
  <c r="BE101"/>
  <c r="BE104"/>
  <c r="BE124"/>
  <c r="BE175"/>
  <c r="BE181"/>
  <c r="BE185"/>
  <c r="BE191"/>
  <c r="BE291"/>
  <c r="BE96"/>
  <c r="BE119"/>
  <c r="BE159"/>
  <c r="BE160"/>
  <c r="BE163"/>
  <c r="BE165"/>
  <c r="BE170"/>
  <c r="BE197"/>
  <c r="BE213"/>
  <c r="BE231"/>
  <c r="BE234"/>
  <c r="BE237"/>
  <c r="BE248"/>
  <c r="BE253"/>
  <c r="BE258"/>
  <c r="BE266"/>
  <c r="BE267"/>
  <c r="BE273"/>
  <c r="BE281"/>
  <c r="BE286"/>
  <c r="BE298"/>
  <c r="BE299"/>
  <c r="E48"/>
  <c r="BE105"/>
  <c r="BE117"/>
  <c r="BE182"/>
  <c r="BE207"/>
  <c r="BE209"/>
  <c r="BE222"/>
  <c r="BE226"/>
  <c r="BE241"/>
  <c r="BE246"/>
  <c r="BE262"/>
  <c r="BE271"/>
  <c r="BE274"/>
  <c r="BE278"/>
  <c r="BE290"/>
  <c r="BE295"/>
  <c r="BE296"/>
  <c i="3" r="F37"/>
  <c i="1" r="BD56"/>
  <c i="2" r="J34"/>
  <c i="1" r="AW55"/>
  <c i="3" r="F34"/>
  <c i="1" r="BA56"/>
  <c i="2" r="F36"/>
  <c i="1" r="BC55"/>
  <c i="3" r="F35"/>
  <c i="1" r="BB56"/>
  <c i="2" r="F35"/>
  <c i="1" r="BB55"/>
  <c i="3" r="F36"/>
  <c i="1" r="BC56"/>
  <c i="3" r="J34"/>
  <c i="1" r="AW56"/>
  <c i="2" r="F34"/>
  <c i="1" r="BA55"/>
  <c i="2" r="F37"/>
  <c i="1" r="BD55"/>
  <c i="2" l="1" r="T93"/>
  <c r="P293"/>
  <c r="R94"/>
  <c r="R93"/>
  <c r="P93"/>
  <c i="1" r="AU55"/>
  <c i="3" r="BK89"/>
  <c r="J89"/>
  <c r="J61"/>
  <c i="2" r="BK260"/>
  <c r="J260"/>
  <c r="J68"/>
  <c r="BK293"/>
  <c r="J293"/>
  <c r="J71"/>
  <c i="3" r="BK155"/>
  <c r="J155"/>
  <c r="J64"/>
  <c i="2" r="J94"/>
  <c r="J60"/>
  <c r="J33"/>
  <c i="1" r="AV55"/>
  <c r="AT55"/>
  <c i="2" r="F33"/>
  <c i="1" r="AZ55"/>
  <c r="AU54"/>
  <c r="BA54"/>
  <c r="AW54"/>
  <c r="AK30"/>
  <c i="3" r="F33"/>
  <c i="1" r="AZ56"/>
  <c r="BB54"/>
  <c r="W31"/>
  <c r="BC54"/>
  <c r="AY54"/>
  <c r="BD54"/>
  <c r="W33"/>
  <c i="3" r="J33"/>
  <c i="1" r="AV56"/>
  <c r="AT56"/>
  <c i="3" l="1" r="BK88"/>
  <c r="BK87"/>
  <c r="J87"/>
  <c i="2" r="BK93"/>
  <c r="J93"/>
  <c r="J59"/>
  <c i="3" r="J30"/>
  <c i="1" r="AG56"/>
  <c r="W30"/>
  <c r="AZ54"/>
  <c r="AV54"/>
  <c r="AK29"/>
  <c r="W32"/>
  <c r="AX54"/>
  <c i="3" l="1" r="J39"/>
  <c r="J59"/>
  <c r="J88"/>
  <c r="J60"/>
  <c i="1" r="AN56"/>
  <c r="W29"/>
  <c i="2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<sst xmlns="http://schemas.openxmlformats.org/spreadsheetml/2006/main">
  <si>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</si>
  <si>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</si>
  <si>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</si>
  <si>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</si>
  <si>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</si>
  <si>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{4ab59100-2d1c-4e03-9dfe-9f98177a5b5c}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</si>
  <si>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</si>
  <si>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</si>
  <si>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</si>
  <si>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</si>
  <si>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</si>
  <si>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</si>
  <si>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</si>
  <si>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</si>
  <si>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</si>
  <si>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</si>
  <si>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</si>
  <si>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Sociální investice BOZP OŘ UNL</t>
  </si>
  <si>
    <t>KSO:</t>
  </si>
  <si>
    <t/>
  </si>
  <si>
    <t>CC-CZ:</t>
  </si>
  <si>
    <t>Místo:</t>
  </si>
  <si>
    <t xml:space="preserve"> </t>
  </si>
  <si>
    <t>Datum:</t>
  </si>
  <si>
    <t>2. 8. 2021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</si>
  <si>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</si>
  <si>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</si>
  <si>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</si>
  <si>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</si>
  <si>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</si>
  <si>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</si>
  <si>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</si>
  <si>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</si>
  <si>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</si>
  <si>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</si>
  <si>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</si>
  <si>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</si>
  <si>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</si>
  <si>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</si>
  <si>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</si>
  <si>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</si>
  <si>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</si>
  <si>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</si>
  <si>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</si>
  <si>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</si>
  <si>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</si>
  <si>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</si>
  <si>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</si>
  <si>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</si>
  <si>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</si>
  <si>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</si>
  <si>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</si>
  <si>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</si>
  <si>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</si>
  <si>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</si>
  <si>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</si>
  <si>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</si>
  <si>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</si>
  <si>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</si>
  <si>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</si>
  <si>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</si>
  <si>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</si>
  <si>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</si>
  <si>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</si>
  <si>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</si>
  <si>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</si>
  <si>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</si>
  <si>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</si>
  <si>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</si>
  <si>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</si>
  <si>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</si>
  <si>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</si>
  <si>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</si>
  <si>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</si>
  <si>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</si>
  <si>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Roudnice nad Labem - vodovodní přípojka k měnírně</t>
  </si>
  <si>
    <t>STA</t>
  </si>
  <si>
    <t>1</t>
  </si>
  <si>
    <t>{03f1fe88-2273-42bb-961d-b4baf6671f00}</t>
  </si>
  <si>
    <t>2</t>
  </si>
  <si>
    <t>SO 02</t>
  </si>
  <si>
    <t>Lovosice - vodovodní přípojka k TO</t>
  </si>
  <si>
    <t>{05a2477d-26f8-495c-8e55-d2b81bf80cec}</t>
  </si>
  <si>
    <t>KRYCÍ LIST SOUPISU PRACÍ</t>
  </si>
  <si>
    <t>Objekt:</t>
  </si>
  <si>
    <t>SO 01 - Roudnice nad Labem - vodovodní přípojka k měnírně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</si>
  <si>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</si>
  <si>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</si>
  <si>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</si>
  <si>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</si>
  <si>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</si>
  <si>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</si>
  <si>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</si>
  <si>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</si>
  <si>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</si>
  <si>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</si>
  <si>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</si>
  <si>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</si>
  <si>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</si>
  <si>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</si>
  <si>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</si>
  <si>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</si>
  <si>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</si>
  <si>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</si>
  <si>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</si>
  <si>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</si>
  <si>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</si>
  <si>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</si>
  <si>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</si>
  <si>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</si>
  <si>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</si>
  <si>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</si>
  <si>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</si>
  <si>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</si>
  <si>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</si>
  <si>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</si>
  <si>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</si>
  <si>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</si>
  <si>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</si>
  <si>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</si>
  <si>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</si>
  <si>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</si>
  <si>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</si>
  <si>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>Rozebrání zpevněných ploch ze silničních dílců</t>
  </si>
  <si>
    <t>m2</t>
  </si>
  <si>
    <t>CS ÚRS 2021 02</t>
  </si>
  <si>
    <t>4</t>
  </si>
  <si>
    <t>Online PSC</t>
  </si>
  <si>
    <t>https://podminky.urs.cz/item/CS_URS_2021_02/113151111</t>
  </si>
  <si>
    <t>VV</t>
  </si>
  <si>
    <t>"143,95-149,99</t>
  </si>
  <si>
    <t>(149,99-143,95)*0,8</t>
  </si>
  <si>
    <t>Součet</t>
  </si>
  <si>
    <t>119003227</t>
  </si>
  <si>
    <t>Pomocné konstrukce při zabezpečení výkopu svislé ocelové mobilní oplocení, výšky do 2,2 m panely vyplněné dráty zřízení</t>
  </si>
  <si>
    <t>m</t>
  </si>
  <si>
    <t>10</t>
  </si>
  <si>
    <t>3</t>
  </si>
  <si>
    <t>119003228</t>
  </si>
  <si>
    <t>Pomocné konstrukce při zabezpečení výkopu svislé ocelové mobilní oplocení, výšky do 2,2 m panely vyplněné dráty odstranění</t>
  </si>
  <si>
    <t>6</t>
  </si>
  <si>
    <t>119004111</t>
  </si>
  <si>
    <t>Pomocné konstrukce při zabezpečení výkopu bezpečný vstup nebo výstup žebříkem zřízení</t>
  </si>
  <si>
    <t>8</t>
  </si>
  <si>
    <t>"každých 20 m + 1,1 m přesah</t>
  </si>
  <si>
    <t>((149,99-15,72)/20+"zaokrouhl."0,286)*(1,6+1,1)</t>
  </si>
  <si>
    <t>5</t>
  </si>
  <si>
    <t>119004112</t>
  </si>
  <si>
    <t>Pomocné konstrukce při zabezpečení výkopu bezpečný vstup nebo výstup žebříkem odstranění</t>
  </si>
  <si>
    <t>121151103</t>
  </si>
  <si>
    <t>Sejmutí ornice plochy do 100 m2 tl vrstvy do 200 mm strojně</t>
  </si>
  <si>
    <t>12</t>
  </si>
  <si>
    <t>https://podminky.urs.cz/item/CS_URS_2021_02/121151103</t>
  </si>
  <si>
    <t>"15,72-149,99</t>
  </si>
  <si>
    <t>(149,99-15,72)*0,8</t>
  </si>
  <si>
    <t>7</t>
  </si>
  <si>
    <t>132251103</t>
  </si>
  <si>
    <t>Hloubení rýh nezapažených š do 800 mm v hornině třídy těžitelnosti I, skupiny 3 objem do 100 m3 strojně</t>
  </si>
  <si>
    <t>m3</t>
  </si>
  <si>
    <t>14</t>
  </si>
  <si>
    <t>132351103</t>
  </si>
  <si>
    <t>Hloubení rýh nezapažených š do 800 mm v hornině třídy těžitelnosti II, skupiny 4 objem do 100 m3 strojně</t>
  </si>
  <si>
    <t>16</t>
  </si>
  <si>
    <t>9</t>
  </si>
  <si>
    <t>139001101</t>
  </si>
  <si>
    <t>Příplatek za ztížení vykopávky v blízkosti podzemního vedení</t>
  </si>
  <si>
    <t>18</t>
  </si>
  <si>
    <t>https://podminky.urs.cz/item/CS_URS_2021_02/139001101</t>
  </si>
  <si>
    <t>151101101</t>
  </si>
  <si>
    <t>Zřízení příložného pažení a rozepření stěn rýh hl do 2 m</t>
  </si>
  <si>
    <t>20</t>
  </si>
  <si>
    <t>https://podminky.urs.cz/item/CS_URS_2021_02/151101101</t>
  </si>
  <si>
    <t>(149,99-15,72)*1,6*2</t>
  </si>
  <si>
    <t>11</t>
  </si>
  <si>
    <t>151101111</t>
  </si>
  <si>
    <t>Odstranění příložného pažení a rozepření stěn rýh hl do 2 m</t>
  </si>
  <si>
    <t>22</t>
  </si>
  <si>
    <t>https://podminky.urs.cz/item/CS_URS_2021_02/151101111</t>
  </si>
  <si>
    <t>174151101</t>
  </si>
  <si>
    <t>Zásyp jam, šachet rýh nebo kolem objektů sypaninou se zhutněním</t>
  </si>
  <si>
    <t>24</t>
  </si>
  <si>
    <t>https://podminky.urs.cz/item/CS_URS_2021_02/174151101</t>
  </si>
  <si>
    <t>"travnatá plocha</t>
  </si>
  <si>
    <t>"15,72-26,71</t>
  </si>
  <si>
    <t>(26,71-15,72)*0,8*((1,65+1,47)/2-0,15-0,1-0,032-0,3)</t>
  </si>
  <si>
    <t>"26,71-36,17</t>
  </si>
  <si>
    <t>(36,17-26,71)*0,8*((1,47+1,59)/2-0,15-0,1-0,032-0,3)</t>
  </si>
  <si>
    <t>"36,17-53,23</t>
  </si>
  <si>
    <t>(53,23-36,17)*0,8*((1,59+1,62)/2-0,15-0,1-0,032-0,3)</t>
  </si>
  <si>
    <t>"53,23-60,46</t>
  </si>
  <si>
    <t>(60,46-53,23)*0,8*((1,87+1,62)/2-0,15-0,1-0,032-0,3)</t>
  </si>
  <si>
    <t>"60,46-67,57</t>
  </si>
  <si>
    <t>(67,57-60,46)*0,8*((1,87+1,74)/2-0,15-0,1-0,032-0,3)</t>
  </si>
  <si>
    <t>"67,57-80,33</t>
  </si>
  <si>
    <t>(80,33-67,57)*0,8*((1,74+1,67)/2-0,15-0,1-0,032-0,3)</t>
  </si>
  <si>
    <t>"80,33-90,95</t>
  </si>
  <si>
    <t>(90,95-80,33)*0,8*((1,75+1,67)/2-0,15-0,1-0,032-0,3)</t>
  </si>
  <si>
    <t>"90,95-96,41</t>
  </si>
  <si>
    <t>(96,41-90,95)*0,8*((1,61+1,75)/2-0,15-0,1-0,032-0,3)</t>
  </si>
  <si>
    <t>"96,41-101,69</t>
  </si>
  <si>
    <t>(101,69-96,41)*0,8*((1,54+1,61)/2-0,15-0,1-0,032-0,3)</t>
  </si>
  <si>
    <t>"101,69-109,57</t>
  </si>
  <si>
    <t>(109,57-101,69)*0,8*((1,54+1,57)/2-0,15-0,1-0,032-0,3)</t>
  </si>
  <si>
    <t>"109,57-131,08</t>
  </si>
  <si>
    <t>(131,08-109,57)*0,8*((1,57+1,19)/2-0,15-0,1-0,032-0,3)</t>
  </si>
  <si>
    <t>"131,08-139,4</t>
  </si>
  <si>
    <t>(139,4-131,08)*0,8*((1,19+1,22)/2-0,15-0,1-0,032-0,3)</t>
  </si>
  <si>
    <t>"139,4-143,95</t>
  </si>
  <si>
    <t>(143,95-139,4)*0,8*((1,22+1,46)/2-0,15-0,1-0,032-0,3)</t>
  </si>
  <si>
    <t>"++++ panely +++</t>
  </si>
  <si>
    <t>(149,99-143,95)*0,8*((1,46+1,4)/2-0,15-0,1-0,032-0,3)</t>
  </si>
  <si>
    <t>13</t>
  </si>
  <si>
    <t>162751137</t>
  </si>
  <si>
    <t>Vodorovné přemístění do 10000 m výkopku/sypaniny z horniny třídy těžitelnosti II, skupiny 4 a 5</t>
  </si>
  <si>
    <t>26</t>
  </si>
  <si>
    <t>162751139</t>
  </si>
  <si>
    <t>Příplatek k vodorovnému přemístění výkopku/sypaniny z horniny třídy těžitelnosti II, skupiny 4 a 5 ZKD 1000 m přes 10000 m</t>
  </si>
  <si>
    <t>28</t>
  </si>
  <si>
    <t>46,404*10 "Přepočtené koeficientem množství</t>
  </si>
  <si>
    <t>171251201</t>
  </si>
  <si>
    <t>Uložení sypaniny na skládky nebo meziskládky</t>
  </si>
  <si>
    <t>30</t>
  </si>
  <si>
    <t>https://podminky.urs.cz/item/CS_URS_2021_02/171251201</t>
  </si>
  <si>
    <t>171201221</t>
  </si>
  <si>
    <t>Poplatek za uložení na skládce (skládkovné) zeminy a kamení kód odpadu 17 05 04</t>
  </si>
  <si>
    <t>t</t>
  </si>
  <si>
    <t>32</t>
  </si>
  <si>
    <t>https://podminky.urs.cz/item/CS_URS_2021_02/171201221</t>
  </si>
  <si>
    <t>výkop-zásyp</t>
  </si>
  <si>
    <t>46,404*1,8 "Přepočtené koeficientem množství</t>
  </si>
  <si>
    <t>17</t>
  </si>
  <si>
    <t>175151101</t>
  </si>
  <si>
    <t>Obsypání potrubí strojně sypaninou bez prohození, uloženou do 3 m</t>
  </si>
  <si>
    <t>34</t>
  </si>
  <si>
    <t>https://podminky.urs.cz/item/CS_URS_2021_02/175151101</t>
  </si>
  <si>
    <t>(149,99-15,72)*0,8*(0,3+0,032)</t>
  </si>
  <si>
    <t>M</t>
  </si>
  <si>
    <t>58337303</t>
  </si>
  <si>
    <t>štěrkopísek frakce 0/8</t>
  </si>
  <si>
    <t>36</t>
  </si>
  <si>
    <t>https://podminky.urs.cz/item/CS_URS_2021_02/58337303</t>
  </si>
  <si>
    <t>35,662*2 "Přepočtené koeficientem množství</t>
  </si>
  <si>
    <t>19</t>
  </si>
  <si>
    <t>181311103</t>
  </si>
  <si>
    <t>Rozprostření ornice tl vrstvy do 200 mm v rovině nebo ve svahu do 1:5 ručně</t>
  </si>
  <si>
    <t>38</t>
  </si>
  <si>
    <t>https://podminky.urs.cz/item/CS_URS_2021_02/181311103</t>
  </si>
  <si>
    <t>181411131</t>
  </si>
  <si>
    <t>Založení parkového trávníku výsevem plochy do 1000 m2 v rovině a ve svahu do 1:5</t>
  </si>
  <si>
    <t>40</t>
  </si>
  <si>
    <t>00572410</t>
  </si>
  <si>
    <t>osivo směs travní parková</t>
  </si>
  <si>
    <t>kg</t>
  </si>
  <si>
    <t>42</t>
  </si>
  <si>
    <t>https://podminky.urs.cz/item/CS_URS_2021_02/00572410</t>
  </si>
  <si>
    <t>Zakládání</t>
  </si>
  <si>
    <t>291211111</t>
  </si>
  <si>
    <t>Zřízení plochy ze silničních panelů do lože tl 50 mm z kameniva</t>
  </si>
  <si>
    <t>44</t>
  </si>
  <si>
    <t>https://podminky.urs.cz/item/CS_URS_2021_02/291211111</t>
  </si>
  <si>
    <t>"143,95-149,99, matriál stávající (zpětná montáž)</t>
  </si>
  <si>
    <t>Vodorovné konstrukce</t>
  </si>
  <si>
    <t>23</t>
  </si>
  <si>
    <t>451573111</t>
  </si>
  <si>
    <t>Lože pod potrubí otevřený výkop ze štěrkopísku</t>
  </si>
  <si>
    <t>46</t>
  </si>
  <si>
    <t>https://podminky.urs.cz/item/CS_URS_2021_02/451573111</t>
  </si>
  <si>
    <t>(149,99-15,72)*0,8*0,1</t>
  </si>
  <si>
    <t>Komunikace pozemní</t>
  </si>
  <si>
    <t>564851111</t>
  </si>
  <si>
    <t>Podklad ze štěrkodrtě ŠD tl 150 mm</t>
  </si>
  <si>
    <t>48</t>
  </si>
  <si>
    <t>https://podminky.urs.cz/item/CS_URS_2021_02/564851111</t>
  </si>
  <si>
    <t>"143,95-149,99 - pod panely</t>
  </si>
  <si>
    <t>Trubní vedení</t>
  </si>
  <si>
    <t>25</t>
  </si>
  <si>
    <t>871161141</t>
  </si>
  <si>
    <t>Montáž potrubí z PE100 SDR 11 otevřený výkop svařovaných na tupo D 32 x 3,0 mm</t>
  </si>
  <si>
    <t>50</t>
  </si>
  <si>
    <t>https://podminky.urs.cz/item/CS_URS_2021_02/871161141</t>
  </si>
  <si>
    <t>150</t>
  </si>
  <si>
    <t>28613109</t>
  </si>
  <si>
    <t>trubka vodovodní PE100 PN 16 SDR11 25x2,3mm</t>
  </si>
  <si>
    <t>52</t>
  </si>
  <si>
    <t>https://podminky.urs.cz/item/CS_URS_2021_02/28613109</t>
  </si>
  <si>
    <t>27</t>
  </si>
  <si>
    <t>877161101</t>
  </si>
  <si>
    <t>Montáž elektrospojek na vodovodním potrubí z PE trub d 32</t>
  </si>
  <si>
    <t>kus</t>
  </si>
  <si>
    <t>54</t>
  </si>
  <si>
    <t>https://podminky.urs.cz/item/CS_URS_2021_02/877161101</t>
  </si>
  <si>
    <t>4+4</t>
  </si>
  <si>
    <t>28653052</t>
  </si>
  <si>
    <t>elektrokoleno 90° PE 100 D 32mm</t>
  </si>
  <si>
    <t>56</t>
  </si>
  <si>
    <t>https://podminky.urs.cz/item/CS_URS_2021_02/28653052</t>
  </si>
  <si>
    <t xml:space="preserve">"šachta </t>
  </si>
  <si>
    <t>"VB2</t>
  </si>
  <si>
    <t>"VB8</t>
  </si>
  <si>
    <t>29</t>
  </si>
  <si>
    <t>28615969</t>
  </si>
  <si>
    <t>elektrospojka SDR11 PE 100 PN16 D 32mm</t>
  </si>
  <si>
    <t>58</t>
  </si>
  <si>
    <t>https://podminky.urs.cz/item/CS_URS_2021_02/28615969</t>
  </si>
  <si>
    <t>879161111</t>
  </si>
  <si>
    <t>Montáž vodovodní přípojky na potrubí DN 25</t>
  </si>
  <si>
    <t>60</t>
  </si>
  <si>
    <t>https://podminky.urs.cz/item/CS_URS_2021_02/879161111</t>
  </si>
  <si>
    <t>"napojení na opraveou část přípojky</t>
  </si>
  <si>
    <t>31</t>
  </si>
  <si>
    <t>892233122.R</t>
  </si>
  <si>
    <t>Proplach a dezinfekce vodovodního potrubí do DN40</t>
  </si>
  <si>
    <t>62</t>
  </si>
  <si>
    <t>892241111</t>
  </si>
  <si>
    <t>Tlaková zkouška vodou potrubí do 80</t>
  </si>
  <si>
    <t>64</t>
  </si>
  <si>
    <t>33</t>
  </si>
  <si>
    <t>892372111</t>
  </si>
  <si>
    <t>Zabezpečení konců potrubí DN do 300 při tlakových zkouškách vodou</t>
  </si>
  <si>
    <t>66</t>
  </si>
  <si>
    <t>https://podminky.urs.cz/item/CS_URS_2021_02/892372111</t>
  </si>
  <si>
    <t>899721111</t>
  </si>
  <si>
    <t>Signalizační vodič DN do 150 mm na potrubí</t>
  </si>
  <si>
    <t>68</t>
  </si>
  <si>
    <t>https://podminky.urs.cz/item/CS_URS_2021_02/899721111</t>
  </si>
  <si>
    <t>149,99-15,72</t>
  </si>
  <si>
    <t>35</t>
  </si>
  <si>
    <t>899722111</t>
  </si>
  <si>
    <t>Krytí potrubí z plastů výstražnou fólií z PVC 20 cm</t>
  </si>
  <si>
    <t>70</t>
  </si>
  <si>
    <t>https://podminky.urs.cz/item/CS_URS_2021_02/899722111</t>
  </si>
  <si>
    <t>899913104</t>
  </si>
  <si>
    <t>Uzavírací manžeta chráničky potrubí DN 32 x 80</t>
  </si>
  <si>
    <t>72</t>
  </si>
  <si>
    <t>https://podminky.urs.cz/item/CS_URS_2021_02/899913104</t>
  </si>
  <si>
    <t>Ostatní konstrukce a práce, bourání</t>
  </si>
  <si>
    <t>37</t>
  </si>
  <si>
    <t>919735123</t>
  </si>
  <si>
    <t>Řezání stávajícího betonového krytu hl do 150 mm</t>
  </si>
  <si>
    <t>74</t>
  </si>
  <si>
    <t>(149,99-143,95)*2</t>
  </si>
  <si>
    <t>998</t>
  </si>
  <si>
    <t>Přesun hmot</t>
  </si>
  <si>
    <t>998276101</t>
  </si>
  <si>
    <t>Přesun hmot pro trubní vedení z trub z plastických hmot otevřený výkop</t>
  </si>
  <si>
    <t>76</t>
  </si>
  <si>
    <t>https://podminky.urs.cz/item/CS_URS_2021_02/998276101</t>
  </si>
  <si>
    <t>PSV</t>
  </si>
  <si>
    <t>Práce a dodávky PSV</t>
  </si>
  <si>
    <t>721</t>
  </si>
  <si>
    <t>Zdravotechnika - vnitřní kanalizace</t>
  </si>
  <si>
    <t>39</t>
  </si>
  <si>
    <t>721910929.R</t>
  </si>
  <si>
    <t>Pročištění chráničky do DN 100</t>
  </si>
  <si>
    <t>78</t>
  </si>
  <si>
    <t>722</t>
  </si>
  <si>
    <t>Zdravotechnika - vnitřní vodovod</t>
  </si>
  <si>
    <t>230082055</t>
  </si>
  <si>
    <t>Demontáž potrubí do šrotu do 50 kg D 82,5 mm, tl 3,6 mm</t>
  </si>
  <si>
    <t>80</t>
  </si>
  <si>
    <t>41</t>
  </si>
  <si>
    <t>722211813</t>
  </si>
  <si>
    <t>Demontáž armatur přírubových se dvěma přírubami do DN 80</t>
  </si>
  <si>
    <t>82</t>
  </si>
  <si>
    <t>"šachta</t>
  </si>
  <si>
    <t>722219104</t>
  </si>
  <si>
    <t>Montáž armatur vodovodních přírubových DN 80 ostatní typ</t>
  </si>
  <si>
    <t>84</t>
  </si>
  <si>
    <t>https://podminky.urs.cz/item/CS_URS_2021_02/722219104</t>
  </si>
  <si>
    <t>43</t>
  </si>
  <si>
    <t>722219109.R</t>
  </si>
  <si>
    <t>Redukční příruba s vnitřním závitem 80/1"</t>
  </si>
  <si>
    <t>86</t>
  </si>
  <si>
    <t>86126.R4</t>
  </si>
  <si>
    <t>přírubové těsnění s ocel. vložkou DN80</t>
  </si>
  <si>
    <t>88</t>
  </si>
  <si>
    <t>"mezi Š80 s red. přírubou</t>
  </si>
  <si>
    <t>45</t>
  </si>
  <si>
    <t>HWL.883001608000</t>
  </si>
  <si>
    <t>ŠROUB S MATICÍ NEREZ A2 M16/80</t>
  </si>
  <si>
    <t>90</t>
  </si>
  <si>
    <t>8*1</t>
  </si>
  <si>
    <t>722260802</t>
  </si>
  <si>
    <t>Demontáž vodoměrů přírubových DN 80</t>
  </si>
  <si>
    <t>92</t>
  </si>
  <si>
    <t>https://podminky.urs.cz/item/CS_URS_2021_02/722260802</t>
  </si>
  <si>
    <t>47</t>
  </si>
  <si>
    <t>722270102</t>
  </si>
  <si>
    <t>Sestava vodoměrová závitová G 1"</t>
  </si>
  <si>
    <t>soubor</t>
  </si>
  <si>
    <t>94</t>
  </si>
  <si>
    <t>https://podminky.urs.cz/item/CS_URS_2021_02/722270102</t>
  </si>
  <si>
    <t>722290821</t>
  </si>
  <si>
    <t>Přemístění vnitrostaveništní demontovaných hmot pro vnitřní vodovod v objektech výšky do 6 m</t>
  </si>
  <si>
    <t>96</t>
  </si>
  <si>
    <t>49</t>
  </si>
  <si>
    <t>998722101</t>
  </si>
  <si>
    <t>Přesun hmot tonážní pro vnitřní vodovod v objektech v do 6 m</t>
  </si>
  <si>
    <t>98</t>
  </si>
  <si>
    <t>https://podminky.urs.cz/item/CS_URS_2021_02/998722101</t>
  </si>
  <si>
    <t>VRN</t>
  </si>
  <si>
    <t>Vedlejší rozpočtové náklady</t>
  </si>
  <si>
    <t>VRN1</t>
  </si>
  <si>
    <t>Průzkumné, geodetické a projektové práce</t>
  </si>
  <si>
    <t>010001000</t>
  </si>
  <si>
    <t>kpl</t>
  </si>
  <si>
    <t>100</t>
  </si>
  <si>
    <t>51</t>
  </si>
  <si>
    <t>013254000</t>
  </si>
  <si>
    <t>Dokumentace skutečného provedení stavby</t>
  </si>
  <si>
    <t>102</t>
  </si>
  <si>
    <t>VRN3</t>
  </si>
  <si>
    <t>Zařízení staveniště</t>
  </si>
  <si>
    <t>032903000</t>
  </si>
  <si>
    <t>Náklady na provoz a údržbu vybavení staveniště</t>
  </si>
  <si>
    <t>%</t>
  </si>
  <si>
    <t>104</t>
  </si>
  <si>
    <t>53</t>
  </si>
  <si>
    <t>034303000</t>
  </si>
  <si>
    <t>Dopravní značení na staveništi</t>
  </si>
  <si>
    <t>106</t>
  </si>
  <si>
    <t>SO 02 - Lovosice - vodovodní přípojka k TO</t>
  </si>
  <si>
    <t xml:space="preserve">      998 - Přesun hmot</t>
  </si>
  <si>
    <t xml:space="preserve">    VRN7 - Provozní vlivy</t>
  </si>
  <si>
    <t>119001421</t>
  </si>
  <si>
    <t>Dočasné zajištění kabelů a kabelových tratí</t>
  </si>
  <si>
    <t>35792250</t>
  </si>
  <si>
    <t>https://podminky.urs.cz/item/CS_URS_2021_02/119001421</t>
  </si>
  <si>
    <t>132201202</t>
  </si>
  <si>
    <t>Hloubení rýh v hornině 3 do 1 000 m3</t>
  </si>
  <si>
    <t>-955729633</t>
  </si>
  <si>
    <t>151101201</t>
  </si>
  <si>
    <t>Zřízení pažení stěn výkopu bez rozepření nebo vzepření příložné, hloubky do 4 m</t>
  </si>
  <si>
    <t>767643188</t>
  </si>
  <si>
    <t>https://podminky.urs.cz/item/CS_URS_2021_02/151101201</t>
  </si>
  <si>
    <t>PSC</t>
  </si>
  <si>
    <t xml:space="preserve">Poznámka k souboru cen:_x000d_
1. Ceny nelze použít pro oceňování rozepřeného pažení stěn rýh pro podzemní vedení; toto se oceňuje cenami souboru cen 151 . 0-11 Zřízení pažení a rozepření stěn rýh pro podzemní vedení pro všechny šířky rýhy._x000d_
2. Plocha mezer mezi pažinami příložného pažení se od plochy příložného pažení neodečítá; nezapažené plochy u pažení zátažného nebo hnaného se od plochy pažení odečítají._x000d_
</t>
  </si>
  <si>
    <t>151101211</t>
  </si>
  <si>
    <t>Odstranění pažení stěn výkopu s uložením pažin na vzdálenost do 3 m od okraje výkopu příložné, hloubky do 4 m</t>
  </si>
  <si>
    <t>-179939632</t>
  </si>
  <si>
    <t>https://podminky.urs.cz/item/CS_URS_2021_02/151101211</t>
  </si>
  <si>
    <t>161101101</t>
  </si>
  <si>
    <t>Svislé přemístění výkopku</t>
  </si>
  <si>
    <t>-1599526658</t>
  </si>
  <si>
    <t>nad hloubku 1 m</t>
  </si>
  <si>
    <t>32,53</t>
  </si>
  <si>
    <t>162701105</t>
  </si>
  <si>
    <t>Vodorovné přemístění výkopku</t>
  </si>
  <si>
    <t>1725102927</t>
  </si>
  <si>
    <t>171201211</t>
  </si>
  <si>
    <t>Poplatek za uložení stavebního odpadu na skládce (skládkovné) zeminy a kameniva zatříděného do Katalogu odpadů pod kódem 170 504</t>
  </si>
  <si>
    <t>-618333559</t>
  </si>
  <si>
    <t xml:space="preserve">Poznámka k souboru cen:_x000d_
1. Ceny uvedené v souboru cen lze po dohodě upravit podle místních podmínek._x000d_
</t>
  </si>
  <si>
    <t>79,0*1,8</t>
  </si>
  <si>
    <t>451572111</t>
  </si>
  <si>
    <t>Lože pod potrubí v otevřeném výkopu z kameniva těženého 0-4 mm</t>
  </si>
  <si>
    <t>-1414450041</t>
  </si>
  <si>
    <t>https://podminky.urs.cz/item/CS_URS_2021_02/451572111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</si>
  <si>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</si>
  <si>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</si>
  <si>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1561097007</t>
  </si>
  <si>
    <t>https://podminky.urs.cz/item/CS_URS_2021_02/175101201</t>
  </si>
  <si>
    <t xml:space="preserve">Poznámka k souboru cen:_x000d_
1. Ceny jsou určeny pro objem obsypu do vzdálenosti 3 m od přilehlého líce objektu nad přilehlým původním terénem. Zásyp pod tímto terénem se oceňuje jako zásyp okolo objektu cenami 174 10-1101, 174 10-1103 nebo 174 20-1101 a 174 20-1103; zbývající obsyp se ocení příslušnými cenami souboru cen 171 . 0-11 Uložení sypaniny do násypů._x000d_
2. Ceny platí i pro sypání ochranných valů nebo těch jejich částí, jejichž šířka je v koruně menší než 3 m. Uložení výkopku (sypaniny) do zmíněných valů nebo jejich částí, jejichž šířka v koruně je 3 m a více, se oceňuje cenou 171 20-1101 Uložení sypaniny do nezhutněných násypů._x000d_
3. Ceny nelze použít pro obsyp potrubí; tento se oceňuje cenami 175 11-11 Obsyp potrubí ručně, nebo 175 15-11 Obsypání potrubí strojně._x000d_
4. V cenách nejsou započteny náklady na:_x000d_
a) svahování obsypu; toto se oceňuje cenami souboru cen 182 . 0-11 Svahování,_x000d_
b) humusování obsypu; toto se oceňuje cenami souboru cen 18 . 30-11 Rozprostření a urovnání ornice,_x000d_
c) osetí obsypu; toto se oceňuje příslušnými cenami souborů cen části A01 Parkové úpravy a krajinářství katalogu 823-1 Plochy a úprava území._x000d_
5. Vzdáleností do 3 m uvedenou v popisu souboru cen se rozumí nejkratší vzdálenost těžiště hromady nebo dočasné skládky, z níž se sypanina odebírá, od vnějšího okraje objektu. Použije-li se pro obsyp objektů sypaniny ze zeminy, kterou je nutno přemisťovat ze vzdálenosti přes 30 m od vnějšího okraje objektu a rozpojovat, oceňuje se toto_x000d_
a) přemístění sypaniny cenami souboru cen 162 . 0-1 . Vodorovné přemístění výkopku,_x000d_
b) rozpojení dle čl. 3172 Všeobecných podmínek katalogu přičemž se vzdálenost 3 m od celkové vzdálenosti neodečítá._x000d_
6. Míru zhutnění předepisuje projekt._x000d_
7. V cenách nejsou zahrnuty náklady na nakupovanou sypaninu. Tato se oceňuje ve specifikaci._x000d_
</t>
  </si>
  <si>
    <t>58337310</t>
  </si>
  <si>
    <t>štěrkopísek frakce 0/4</t>
  </si>
  <si>
    <t>-1799376476</t>
  </si>
  <si>
    <t>https://podminky.urs.cz/item/CS_URS_2021_02/58337310</t>
  </si>
  <si>
    <t>13,9*1,8</t>
  </si>
  <si>
    <t>174101101</t>
  </si>
  <si>
    <t>Zásyp sypaninou se zhutněním</t>
  </si>
  <si>
    <t>835983978</t>
  </si>
  <si>
    <t>https://podminky.urs.cz/item/CS_URS_2021_02/174101101</t>
  </si>
  <si>
    <t>58344197</t>
  </si>
  <si>
    <t>štěrkodrť frakce 0/63</t>
  </si>
  <si>
    <t>800537444</t>
  </si>
  <si>
    <t>https://podminky.urs.cz/item/CS_URS_2021_02/58344197</t>
  </si>
  <si>
    <t>998011001</t>
  </si>
  <si>
    <t xml:space="preserve">Přesun hmot </t>
  </si>
  <si>
    <t>1266147155</t>
  </si>
  <si>
    <t>https://podminky.urs.cz/item/CS_URS_2021_02/998011001</t>
  </si>
  <si>
    <t xml:space="preserve">Poznámka k souboru cen:_x000d_
1. Ceny -7001 až -7006 lze použít v případě, kdy dochází ke ztížení přesunu např. tím, že není možné instalovat jeřáb._x000d_
2. K cenám -7001 až -7006 lze použít příplatky za zvětšený přesun -1014 až -1019, -2034 až -2039 nebo -2114 až 2119._x000d_
3. Jestliže pro svislý přesun používá zařízení investora (např. výtah v budově), užijí se pro ocenění přesunu hmot ceny stanovené pro nejmenší výšku, tj. 6 m._x000d_
</t>
  </si>
  <si>
    <t>871181141</t>
  </si>
  <si>
    <t>Montáž vodovodního potrubí z plastů v otevřeném výkopu z polyetylenu PE 100 svařovaných na tupo SDR 11/PN16 D 50 x 4,6 mm</t>
  </si>
  <si>
    <t>-1569005868</t>
  </si>
  <si>
    <t>https://podminky.urs.cz/item/CS_URS_2021_02/871181141</t>
  </si>
  <si>
    <t xml:space="preserve">Poznámka k souboru cen:_x000d_
1. V cenách potrubí nejsou započteny náklady na:_x000d_
a) dodání potrubí; potrubí se oceňuje ve specifikaci; ztratné lze dohodnout u trub polyetylénových ve výši 1,5 %; u trub z tvrdého PVC ve výši 3 %,_x000d_
b) dodání tvarovek; tvarovky se oceňují ve specifikaci._x000d_
2. Ceny -2111 jsou určeny i pro plošné kolektory primárních okruhů tepelných čerpadel._x000d_
</t>
  </si>
  <si>
    <t>28613112</t>
  </si>
  <si>
    <t>potrubí vodovodní PE100 PN 16 SDR11 6m 100m 50x4,6mm</t>
  </si>
  <si>
    <t>1044126863</t>
  </si>
  <si>
    <t>https://podminky.urs.cz/item/CS_URS_2021_02/28613112</t>
  </si>
  <si>
    <t>879211111</t>
  </si>
  <si>
    <t>Montáž napojení vodovodní přípojky v otevřeném výkopu ve sklonu přes 20 % DN 50</t>
  </si>
  <si>
    <t>2061262283</t>
  </si>
  <si>
    <t>https://podminky.urs.cz/item/CS_URS_2021_02/879211111</t>
  </si>
  <si>
    <t xml:space="preserve">Poznámka k souboru cen:_x000d_
1. Ceny jsou určeny pro polyetylenové a PVC potrubí._x000d_
2. Ceny jsou určeny pro jedno napojení vnitřní instalace objektu na vodovodní přípojku._x000d_
</t>
  </si>
  <si>
    <t>891319111</t>
  </si>
  <si>
    <t>Montáž navrtávacích pasů na potrubí DN 150</t>
  </si>
  <si>
    <t>ks</t>
  </si>
  <si>
    <t>-1965864586</t>
  </si>
  <si>
    <t>https://podminky.urs.cz/item/CS_URS_2021_02/891319111</t>
  </si>
  <si>
    <t>R POL. 1</t>
  </si>
  <si>
    <t>Navrtávací pas na potrubí DN 150 včetně zemní soupravy (ztratné - 1,0 %)</t>
  </si>
  <si>
    <t>899102112</t>
  </si>
  <si>
    <t>Osazení poklopů litinových a ocelových včetně rámů pro třídu zatížení A15, A50</t>
  </si>
  <si>
    <t>1391880739</t>
  </si>
  <si>
    <t>https://podminky.urs.cz/item/CS_URS_2021_02/899102112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</si>
  <si>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</si>
  <si>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55241020</t>
  </si>
  <si>
    <t>poklop šachtový třída D 400, čtvercový rám 850, vstup 600 mm, bez ventilace</t>
  </si>
  <si>
    <t>1141420115</t>
  </si>
  <si>
    <t>https://podminky.urs.cz/item/CS_URS_2021_02/55241020</t>
  </si>
  <si>
    <t>R POL. 2</t>
  </si>
  <si>
    <t>Osazení podzemního hydrantu D + M</t>
  </si>
  <si>
    <t>Zabezpečení konců při tlakových zkouškách na potrubí DN do 300 mm</t>
  </si>
  <si>
    <t>1757272461</t>
  </si>
  <si>
    <t>R POL. 4</t>
  </si>
  <si>
    <t>Vystrojení vodoměrné šachty D + M</t>
  </si>
  <si>
    <t>Signalizační vodič na potrubí DN do 150 mm</t>
  </si>
  <si>
    <t>-365818499</t>
  </si>
  <si>
    <t>899722112</t>
  </si>
  <si>
    <t>Krytí potrubí z plastů výstražnou fólií z PVC šířky 25 cm</t>
  </si>
  <si>
    <t>1735777312</t>
  </si>
  <si>
    <t>https://podminky.urs.cz/item/CS_URS_2021_02/899722112</t>
  </si>
  <si>
    <t>Tlakové zkoušky vodou na potrubí DN do 80</t>
  </si>
  <si>
    <t>-1461248984</t>
  </si>
  <si>
    <t>https://podminky.urs.cz/item/CS_URS_2021_02/892241111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</si>
  <si>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</si>
  <si>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892233122</t>
  </si>
  <si>
    <t>Proplach a dezinfekce vodovodního potrubí DN od 40 do 70</t>
  </si>
  <si>
    <t>71643197</t>
  </si>
  <si>
    <t>https://podminky.urs.cz/item/CS_URS_2021_02/892233122</t>
  </si>
  <si>
    <t xml:space="preserve">Poznámka k souboru cen:_x000d_
1. V cenách jsou započteny náklady na napuštění a vypuštění vody, dodání vody a dezinfekčního prostředku._x000d_
</t>
  </si>
  <si>
    <t>R POL. 3</t>
  </si>
  <si>
    <t>Laboratorní rozbor vody</t>
  </si>
  <si>
    <t>Přesun hmot - kanalizace z trub z plastických hmot</t>
  </si>
  <si>
    <t>-1060345705</t>
  </si>
  <si>
    <t>011002000R</t>
  </si>
  <si>
    <t>Průzkumné práce - vytyčení inženýrských sítí</t>
  </si>
  <si>
    <t>1024</t>
  </si>
  <si>
    <t>1902068891</t>
  </si>
  <si>
    <t>030001000</t>
  </si>
  <si>
    <t>1629149422</t>
  </si>
  <si>
    <t>VRN7</t>
  </si>
  <si>
    <t>Provozní vlivy</t>
  </si>
  <si>
    <t>070001000</t>
  </si>
  <si>
    <t>1304602959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</si>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</sst>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51111" TargetMode="External" /><Relationship Id="rId2" Type="http://schemas.openxmlformats.org/officeDocument/2006/relationships/hyperlink" Target="https://podminky.urs.cz/item/CS_URS_2021_02/121151103" TargetMode="External" /><Relationship Id="rId3" Type="http://schemas.openxmlformats.org/officeDocument/2006/relationships/hyperlink" Target="https://podminky.urs.cz/item/CS_URS_2021_02/139001101" TargetMode="External" /><Relationship Id="rId4" Type="http://schemas.openxmlformats.org/officeDocument/2006/relationships/hyperlink" Target="https://podminky.urs.cz/item/CS_URS_2021_02/151101101" TargetMode="External" /><Relationship Id="rId5" Type="http://schemas.openxmlformats.org/officeDocument/2006/relationships/hyperlink" Target="https://podminky.urs.cz/item/CS_URS_2021_02/151101111" TargetMode="External" /><Relationship Id="rId6" Type="http://schemas.openxmlformats.org/officeDocument/2006/relationships/hyperlink" Target="https://podminky.urs.cz/item/CS_URS_2021_02/174151101" TargetMode="External" /><Relationship Id="rId7" Type="http://schemas.openxmlformats.org/officeDocument/2006/relationships/hyperlink" Target="https://podminky.urs.cz/item/CS_URS_2021_02/171251201" TargetMode="External" /><Relationship Id="rId8" Type="http://schemas.openxmlformats.org/officeDocument/2006/relationships/hyperlink" Target="https://podminky.urs.cz/item/CS_URS_2021_02/171201221" TargetMode="External" /><Relationship Id="rId9" Type="http://schemas.openxmlformats.org/officeDocument/2006/relationships/hyperlink" Target="https://podminky.urs.cz/item/CS_URS_2021_02/175151101" TargetMode="External" /><Relationship Id="rId10" Type="http://schemas.openxmlformats.org/officeDocument/2006/relationships/hyperlink" Target="https://podminky.urs.cz/item/CS_URS_2021_02/58337303" TargetMode="External" /><Relationship Id="rId11" Type="http://schemas.openxmlformats.org/officeDocument/2006/relationships/hyperlink" Target="https://podminky.urs.cz/item/CS_URS_2021_02/181311103" TargetMode="External" /><Relationship Id="rId12" Type="http://schemas.openxmlformats.org/officeDocument/2006/relationships/hyperlink" Target="https://podminky.urs.cz/item/CS_URS_2021_02/00572410" TargetMode="External" /><Relationship Id="rId13" Type="http://schemas.openxmlformats.org/officeDocument/2006/relationships/hyperlink" Target="https://podminky.urs.cz/item/CS_URS_2021_02/291211111" TargetMode="External" /><Relationship Id="rId14" Type="http://schemas.openxmlformats.org/officeDocument/2006/relationships/hyperlink" Target="https://podminky.urs.cz/item/CS_URS_2021_02/451573111" TargetMode="External" /><Relationship Id="rId15" Type="http://schemas.openxmlformats.org/officeDocument/2006/relationships/hyperlink" Target="https://podminky.urs.cz/item/CS_URS_2021_02/564851111" TargetMode="External" /><Relationship Id="rId16" Type="http://schemas.openxmlformats.org/officeDocument/2006/relationships/hyperlink" Target="https://podminky.urs.cz/item/CS_URS_2021_02/871161141" TargetMode="External" /><Relationship Id="rId17" Type="http://schemas.openxmlformats.org/officeDocument/2006/relationships/hyperlink" Target="https://podminky.urs.cz/item/CS_URS_2021_02/28613109" TargetMode="External" /><Relationship Id="rId18" Type="http://schemas.openxmlformats.org/officeDocument/2006/relationships/hyperlink" Target="https://podminky.urs.cz/item/CS_URS_2021_02/877161101" TargetMode="External" /><Relationship Id="rId19" Type="http://schemas.openxmlformats.org/officeDocument/2006/relationships/hyperlink" Target="https://podminky.urs.cz/item/CS_URS_2021_02/28653052" TargetMode="External" /><Relationship Id="rId20" Type="http://schemas.openxmlformats.org/officeDocument/2006/relationships/hyperlink" Target="https://podminky.urs.cz/item/CS_URS_2021_02/28615969" TargetMode="External" /><Relationship Id="rId21" Type="http://schemas.openxmlformats.org/officeDocument/2006/relationships/hyperlink" Target="https://podminky.urs.cz/item/CS_URS_2021_02/879161111" TargetMode="External" /><Relationship Id="rId22" Type="http://schemas.openxmlformats.org/officeDocument/2006/relationships/hyperlink" Target="https://podminky.urs.cz/item/CS_URS_2021_02/892372111" TargetMode="External" /><Relationship Id="rId23" Type="http://schemas.openxmlformats.org/officeDocument/2006/relationships/hyperlink" Target="https://podminky.urs.cz/item/CS_URS_2021_02/899721111" TargetMode="External" /><Relationship Id="rId24" Type="http://schemas.openxmlformats.org/officeDocument/2006/relationships/hyperlink" Target="https://podminky.urs.cz/item/CS_URS_2021_02/899722111" TargetMode="External" /><Relationship Id="rId25" Type="http://schemas.openxmlformats.org/officeDocument/2006/relationships/hyperlink" Target="https://podminky.urs.cz/item/CS_URS_2021_02/899913104" TargetMode="External" /><Relationship Id="rId26" Type="http://schemas.openxmlformats.org/officeDocument/2006/relationships/hyperlink" Target="https://podminky.urs.cz/item/CS_URS_2021_02/998276101" TargetMode="External" /><Relationship Id="rId27" Type="http://schemas.openxmlformats.org/officeDocument/2006/relationships/hyperlink" Target="https://podminky.urs.cz/item/CS_URS_2021_02/722219104" TargetMode="External" /><Relationship Id="rId28" Type="http://schemas.openxmlformats.org/officeDocument/2006/relationships/hyperlink" Target="https://podminky.urs.cz/item/CS_URS_2021_02/722260802" TargetMode="External" /><Relationship Id="rId29" Type="http://schemas.openxmlformats.org/officeDocument/2006/relationships/hyperlink" Target="https://podminky.urs.cz/item/CS_URS_2021_02/722270102" TargetMode="External" /><Relationship Id="rId30" Type="http://schemas.openxmlformats.org/officeDocument/2006/relationships/hyperlink" Target="https://podminky.urs.cz/item/CS_URS_2021_02/998722101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9001421" TargetMode="External" /><Relationship Id="rId2" Type="http://schemas.openxmlformats.org/officeDocument/2006/relationships/hyperlink" Target="https://podminky.urs.cz/item/CS_URS_2021_02/151101201" TargetMode="External" /><Relationship Id="rId3" Type="http://schemas.openxmlformats.org/officeDocument/2006/relationships/hyperlink" Target="https://podminky.urs.cz/item/CS_URS_2021_02/151101211" TargetMode="External" /><Relationship Id="rId4" Type="http://schemas.openxmlformats.org/officeDocument/2006/relationships/hyperlink" Target="https://podminky.urs.cz/item/CS_URS_2021_02/451572111" TargetMode="External" /><Relationship Id="rId5" Type="http://schemas.openxmlformats.org/officeDocument/2006/relationships/hyperlink" Target="https://podminky.urs.cz/item/CS_URS_2021_02/175101201" TargetMode="External" /><Relationship Id="rId6" Type="http://schemas.openxmlformats.org/officeDocument/2006/relationships/hyperlink" Target="https://podminky.urs.cz/item/CS_URS_2021_02/58337310" TargetMode="External" /><Relationship Id="rId7" Type="http://schemas.openxmlformats.org/officeDocument/2006/relationships/hyperlink" Target="https://podminky.urs.cz/item/CS_URS_2021_02/174101101" TargetMode="External" /><Relationship Id="rId8" Type="http://schemas.openxmlformats.org/officeDocument/2006/relationships/hyperlink" Target="https://podminky.urs.cz/item/CS_URS_2021_02/58344197" TargetMode="External" /><Relationship Id="rId9" Type="http://schemas.openxmlformats.org/officeDocument/2006/relationships/hyperlink" Target="https://podminky.urs.cz/item/CS_URS_2021_02/998011001" TargetMode="External" /><Relationship Id="rId10" Type="http://schemas.openxmlformats.org/officeDocument/2006/relationships/hyperlink" Target="https://podminky.urs.cz/item/CS_URS_2021_02/871181141" TargetMode="External" /><Relationship Id="rId11" Type="http://schemas.openxmlformats.org/officeDocument/2006/relationships/hyperlink" Target="https://podminky.urs.cz/item/CS_URS_2021_02/28613112" TargetMode="External" /><Relationship Id="rId12" Type="http://schemas.openxmlformats.org/officeDocument/2006/relationships/hyperlink" Target="https://podminky.urs.cz/item/CS_URS_2021_02/879211111" TargetMode="External" /><Relationship Id="rId13" Type="http://schemas.openxmlformats.org/officeDocument/2006/relationships/hyperlink" Target="https://podminky.urs.cz/item/CS_URS_2021_02/891319111" TargetMode="External" /><Relationship Id="rId14" Type="http://schemas.openxmlformats.org/officeDocument/2006/relationships/hyperlink" Target="https://podminky.urs.cz/item/CS_URS_2021_02/899102112" TargetMode="External" /><Relationship Id="rId15" Type="http://schemas.openxmlformats.org/officeDocument/2006/relationships/hyperlink" Target="https://podminky.urs.cz/item/CS_URS_2021_02/55241020" TargetMode="External" /><Relationship Id="rId16" Type="http://schemas.openxmlformats.org/officeDocument/2006/relationships/hyperlink" Target="https://podminky.urs.cz/item/CS_URS_2021_02/892372111" TargetMode="External" /><Relationship Id="rId17" Type="http://schemas.openxmlformats.org/officeDocument/2006/relationships/hyperlink" Target="https://podminky.urs.cz/item/CS_URS_2021_02/899721111" TargetMode="External" /><Relationship Id="rId18" Type="http://schemas.openxmlformats.org/officeDocument/2006/relationships/hyperlink" Target="https://podminky.urs.cz/item/CS_URS_2021_02/899722112" TargetMode="External" /><Relationship Id="rId19" Type="http://schemas.openxmlformats.org/officeDocument/2006/relationships/hyperlink" Target="https://podminky.urs.cz/item/CS_URS_2021_02/892241111" TargetMode="External" /><Relationship Id="rId20" Type="http://schemas.openxmlformats.org/officeDocument/2006/relationships/hyperlink" Target="https://podminky.urs.cz/item/CS_URS_2021_02/892233122" TargetMode="External" /><Relationship Id="rId21" Type="http://schemas.openxmlformats.org/officeDocument/2006/relationships/hyperlink" Target="https://podminky.urs.cz/item/CS_URS_2021_02/998276101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2021013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Sociální investice BOZP OŘ UNL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2. 8. 2021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24.7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Roudnice nad Labe...'!J30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'SO 01 - Roudnice nad Labe...'!P93</f>
        <v>0</v>
      </c>
      <c r="AV55" s="121">
        <f>'SO 01 - Roudnice nad Labe...'!J33</f>
        <v>0</v>
      </c>
      <c r="AW55" s="121">
        <f>'SO 01 - Roudnice nad Labe...'!J34</f>
        <v>0</v>
      </c>
      <c r="AX55" s="121">
        <f>'SO 01 - Roudnice nad Labe...'!J35</f>
        <v>0</v>
      </c>
      <c r="AY55" s="121">
        <f>'SO 01 - Roudnice nad Labe...'!J36</f>
        <v>0</v>
      </c>
      <c r="AZ55" s="121">
        <f>'SO 01 - Roudnice nad Labe...'!F33</f>
        <v>0</v>
      </c>
      <c r="BA55" s="121">
        <f>'SO 01 - Roudnice nad Labe...'!F34</f>
        <v>0</v>
      </c>
      <c r="BB55" s="121">
        <f>'SO 01 - Roudnice nad Labe...'!F35</f>
        <v>0</v>
      </c>
      <c r="BC55" s="121">
        <f>'SO 01 - Roudnice nad Labe...'!F36</f>
        <v>0</v>
      </c>
      <c r="BD55" s="123">
        <f>'SO 01 - Roudnice nad Labe...'!F37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Lovosice - vodovo...'!J30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5">
        <v>0</v>
      </c>
      <c r="AT56" s="126">
        <f>ROUND(SUM(AV56:AW56),2)</f>
        <v>0</v>
      </c>
      <c r="AU56" s="127">
        <f>'SO 02 - Lovosice - vodovo...'!P87</f>
        <v>0</v>
      </c>
      <c r="AV56" s="126">
        <f>'SO 02 - Lovosice - vodovo...'!J33</f>
        <v>0</v>
      </c>
      <c r="AW56" s="126">
        <f>'SO 02 - Lovosice - vodovo...'!J34</f>
        <v>0</v>
      </c>
      <c r="AX56" s="126">
        <f>'SO 02 - Lovosice - vodovo...'!J35</f>
        <v>0</v>
      </c>
      <c r="AY56" s="126">
        <f>'SO 02 - Lovosice - vodovo...'!J36</f>
        <v>0</v>
      </c>
      <c r="AZ56" s="126">
        <f>'SO 02 - Lovosice - vodovo...'!F33</f>
        <v>0</v>
      </c>
      <c r="BA56" s="126">
        <f>'SO 02 - Lovosice - vodovo...'!F34</f>
        <v>0</v>
      </c>
      <c r="BB56" s="126">
        <f>'SO 02 - Lovosice - vodovo...'!F35</f>
        <v>0</v>
      </c>
      <c r="BC56" s="126">
        <f>'SO 02 - Lovosice - vodovo...'!F36</f>
        <v>0</v>
      </c>
      <c r="BD56" s="128">
        <f>'SO 02 - Lovosice - vodovo...'!F37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q5pVlB3DAXyUwUWERvhfS6tJVt9m2uv5xaQQSWO6qUt9L/rKzX1g1mfbDtdxJu+tV2toX5hVR2cqe5RB8t9z2g==" hashValue="dpw1agTHspohrXe3clmMI03QXUOaXPu6CfUwyTfy6y+EOoK4vIDZX/pCXt9LLU8qPRf76UBY9vDS/avKKtlU3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Roudnice nad Labe...'!C2" display="/"/>
    <hyperlink ref="A56" location="'SO 02 - Lovosice - vodov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Sociální investice BOZP OŘ UNL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36" t="s">
        <v>85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34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ROUND((SUM(BE93:BE299)),  2)</f>
        <v>0</v>
      </c>
      <c r="G33" s="39"/>
      <c r="H33" s="39"/>
      <c r="I33" s="149">
        <v>0.20999999999999999</v>
      </c>
      <c r="J33" s="148">
        <f>ROUND(((SUM(BE93:BE299))*I33),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ROUND((SUM(BF93:BF299)),  2)</f>
        <v>0</v>
      </c>
      <c r="G34" s="39"/>
      <c r="H34" s="39"/>
      <c r="I34" s="149">
        <v>0.14999999999999999</v>
      </c>
      <c r="J34" s="148">
        <f>ROUND(((SUM(BF93:BF299))*I34),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ROUND((SUM(BG93:BG299)),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ROUND((SUM(BH93:BH299)),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ROUND((SUM(BI93:BI299)),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Sociální investice BOZP OŘ UNL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41"/>
      <c r="D50" s="41"/>
      <c r="E50" s="70" t="str">
        <f>E9</f>
        <v>SO 01 - Roudnice nad Labem - vodovodní přípojka k měnírně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87</v>
      </c>
      <c r="D57" s="163"/>
      <c r="E57" s="163"/>
      <c r="F57" s="163"/>
      <c r="G57" s="163"/>
      <c r="H57" s="163"/>
      <c r="I57" s="163"/>
      <c r="J57" s="164" t="s">
        <v>88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6"/>
      <c r="C60" s="167"/>
      <c r="D60" s="168" t="s">
        <v>90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91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92</v>
      </c>
      <c r="E62" s="175"/>
      <c r="F62" s="175"/>
      <c r="G62" s="175"/>
      <c r="H62" s="175"/>
      <c r="I62" s="175"/>
      <c r="J62" s="176">
        <f>J184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93</v>
      </c>
      <c r="E63" s="175"/>
      <c r="F63" s="175"/>
      <c r="G63" s="175"/>
      <c r="H63" s="175"/>
      <c r="I63" s="175"/>
      <c r="J63" s="176">
        <f>J190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94</v>
      </c>
      <c r="E64" s="175"/>
      <c r="F64" s="175"/>
      <c r="G64" s="175"/>
      <c r="H64" s="175"/>
      <c r="I64" s="175"/>
      <c r="J64" s="176">
        <f>J196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95</v>
      </c>
      <c r="E65" s="175"/>
      <c r="F65" s="175"/>
      <c r="G65" s="175"/>
      <c r="H65" s="175"/>
      <c r="I65" s="175"/>
      <c r="J65" s="176">
        <f>J202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96</v>
      </c>
      <c r="E66" s="175"/>
      <c r="F66" s="175"/>
      <c r="G66" s="175"/>
      <c r="H66" s="175"/>
      <c r="I66" s="175"/>
      <c r="J66" s="176">
        <f>J252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97</v>
      </c>
      <c r="E67" s="175"/>
      <c r="F67" s="175"/>
      <c r="G67" s="175"/>
      <c r="H67" s="175"/>
      <c r="I67" s="175"/>
      <c r="J67" s="176">
        <f>J257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98</v>
      </c>
      <c r="E68" s="169"/>
      <c r="F68" s="169"/>
      <c r="G68" s="169"/>
      <c r="H68" s="169"/>
      <c r="I68" s="169"/>
      <c r="J68" s="170">
        <f>J260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99</v>
      </c>
      <c r="E69" s="175"/>
      <c r="F69" s="175"/>
      <c r="G69" s="175"/>
      <c r="H69" s="175"/>
      <c r="I69" s="175"/>
      <c r="J69" s="176">
        <f>J261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100</v>
      </c>
      <c r="E70" s="175"/>
      <c r="F70" s="175"/>
      <c r="G70" s="175"/>
      <c r="H70" s="175"/>
      <c r="I70" s="175"/>
      <c r="J70" s="176">
        <f>J265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6"/>
      <c r="C71" s="167"/>
      <c r="D71" s="168" t="s">
        <v>101</v>
      </c>
      <c r="E71" s="169"/>
      <c r="F71" s="169"/>
      <c r="G71" s="169"/>
      <c r="H71" s="169"/>
      <c r="I71" s="169"/>
      <c r="J71" s="170">
        <f>J293</f>
        <v>0</v>
      </c>
      <c r="K71" s="167"/>
      <c r="L71" s="1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2"/>
      <c r="C72" s="173"/>
      <c r="D72" s="174" t="s">
        <v>102</v>
      </c>
      <c r="E72" s="175"/>
      <c r="F72" s="175"/>
      <c r="G72" s="175"/>
      <c r="H72" s="175"/>
      <c r="I72" s="175"/>
      <c r="J72" s="176">
        <f>J294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103</v>
      </c>
      <c r="E73" s="175"/>
      <c r="F73" s="175"/>
      <c r="G73" s="175"/>
      <c r="H73" s="175"/>
      <c r="I73" s="175"/>
      <c r="J73" s="176">
        <f>J297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104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Sociální investice BOZP OŘ UNL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84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30" customHeight="1">
      <c r="A85" s="39"/>
      <c r="B85" s="40"/>
      <c r="C85" s="41"/>
      <c r="D85" s="41"/>
      <c r="E85" s="70" t="str">
        <f>E9</f>
        <v>SO 01 - Roudnice nad Labem - vodovodní přípojka k měnírně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 xml:space="preserve"> </v>
      </c>
      <c r="G87" s="41"/>
      <c r="H87" s="41"/>
      <c r="I87" s="33" t="s">
        <v>23</v>
      </c>
      <c r="J87" s="73" t="str">
        <f>IF(J12="","",J12)</f>
        <v>2. 8. 2021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 xml:space="preserve"> </v>
      </c>
      <c r="G89" s="41"/>
      <c r="H89" s="41"/>
      <c r="I89" s="33" t="s">
        <v>30</v>
      </c>
      <c r="J89" s="37" t="str">
        <f>E21</f>
        <v xml:space="preserve"> 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IF(E18="","",E18)</f>
        <v>Vyplň údaj</v>
      </c>
      <c r="G90" s="41"/>
      <c r="H90" s="41"/>
      <c r="I90" s="33" t="s">
        <v>32</v>
      </c>
      <c r="J90" s="37" t="str">
        <f>E24</f>
        <v xml:space="preserve"> 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105</v>
      </c>
      <c r="D92" s="181" t="s">
        <v>54</v>
      </c>
      <c r="E92" s="181" t="s">
        <v>50</v>
      </c>
      <c r="F92" s="181" t="s">
        <v>51</v>
      </c>
      <c r="G92" s="181" t="s">
        <v>106</v>
      </c>
      <c r="H92" s="181" t="s">
        <v>107</v>
      </c>
      <c r="I92" s="181" t="s">
        <v>108</v>
      </c>
      <c r="J92" s="181" t="s">
        <v>88</v>
      </c>
      <c r="K92" s="182" t="s">
        <v>109</v>
      </c>
      <c r="L92" s="183"/>
      <c r="M92" s="93" t="s">
        <v>19</v>
      </c>
      <c r="N92" s="94" t="s">
        <v>39</v>
      </c>
      <c r="O92" s="94" t="s">
        <v>110</v>
      </c>
      <c r="P92" s="94" t="s">
        <v>111</v>
      </c>
      <c r="Q92" s="94" t="s">
        <v>112</v>
      </c>
      <c r="R92" s="94" t="s">
        <v>113</v>
      </c>
      <c r="S92" s="94" t="s">
        <v>114</v>
      </c>
      <c r="T92" s="95" t="s">
        <v>115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116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P94+P260+P293</f>
        <v>0</v>
      </c>
      <c r="Q93" s="97"/>
      <c r="R93" s="186">
        <f>R94+R260+R293</f>
        <v>95.316378933340005</v>
      </c>
      <c r="S93" s="97"/>
      <c r="T93" s="187">
        <f>T94+T260+T293</f>
        <v>1.8458199999999998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68</v>
      </c>
      <c r="AU93" s="18" t="s">
        <v>89</v>
      </c>
      <c r="BK93" s="188">
        <f>BK94+BK260+BK293</f>
        <v>0</v>
      </c>
    </row>
    <row r="94" s="12" customFormat="1" ht="25.92" customHeight="1">
      <c r="A94" s="12"/>
      <c r="B94" s="189"/>
      <c r="C94" s="190"/>
      <c r="D94" s="191" t="s">
        <v>68</v>
      </c>
      <c r="E94" s="192" t="s">
        <v>117</v>
      </c>
      <c r="F94" s="192" t="s">
        <v>118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P95+P184+P190+P196+P202+P252+P257</f>
        <v>0</v>
      </c>
      <c r="Q94" s="197"/>
      <c r="R94" s="198">
        <f>R95+R184+R190+R196+R202+R252+R257</f>
        <v>95.303090030840011</v>
      </c>
      <c r="S94" s="197"/>
      <c r="T94" s="199">
        <f>T95+T184+T190+T196+T202+T252+T257</f>
        <v>1.7153599999999998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77</v>
      </c>
      <c r="AT94" s="201" t="s">
        <v>68</v>
      </c>
      <c r="AU94" s="201" t="s">
        <v>69</v>
      </c>
      <c r="AY94" s="200" t="s">
        <v>119</v>
      </c>
      <c r="BK94" s="202">
        <f>BK95+BK184+BK190+BK196+BK202+BK252+BK257</f>
        <v>0</v>
      </c>
    </row>
    <row r="95" s="12" customFormat="1" ht="22.8" customHeight="1">
      <c r="A95" s="12"/>
      <c r="B95" s="189"/>
      <c r="C95" s="190"/>
      <c r="D95" s="191" t="s">
        <v>68</v>
      </c>
      <c r="E95" s="203" t="s">
        <v>77</v>
      </c>
      <c r="F95" s="203" t="s">
        <v>120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SUM(P96:P183)</f>
        <v>0</v>
      </c>
      <c r="Q95" s="197"/>
      <c r="R95" s="198">
        <f>SUM(R96:R183)</f>
        <v>71.823572591640001</v>
      </c>
      <c r="S95" s="197"/>
      <c r="T95" s="199">
        <f>SUM(T96:T183)</f>
        <v>1.7153599999999998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77</v>
      </c>
      <c r="AT95" s="201" t="s">
        <v>68</v>
      </c>
      <c r="AU95" s="201" t="s">
        <v>77</v>
      </c>
      <c r="AY95" s="200" t="s">
        <v>119</v>
      </c>
      <c r="BK95" s="202">
        <f>SUM(BK96:BK183)</f>
        <v>0</v>
      </c>
    </row>
    <row r="96" s="2" customFormat="1" ht="16.5" customHeight="1">
      <c r="A96" s="39"/>
      <c r="B96" s="40"/>
      <c r="C96" s="205" t="s">
        <v>77</v>
      </c>
      <c r="D96" s="205" t="s">
        <v>121</v>
      </c>
      <c r="E96" s="206" t="s">
        <v>122</v>
      </c>
      <c r="F96" s="207" t="s">
        <v>123</v>
      </c>
      <c r="G96" s="208" t="s">
        <v>124</v>
      </c>
      <c r="H96" s="209">
        <v>4.8319999999999999</v>
      </c>
      <c r="I96" s="210"/>
      <c r="J96" s="211">
        <f>ROUND(I96*H96,2)</f>
        <v>0</v>
      </c>
      <c r="K96" s="207" t="s">
        <v>125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0.35499999999999998</v>
      </c>
      <c r="T96" s="215">
        <f>S96*H96</f>
        <v>1.7153599999999998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126</v>
      </c>
      <c r="AT96" s="216" t="s">
        <v>121</v>
      </c>
      <c r="AU96" s="216" t="s">
        <v>79</v>
      </c>
      <c r="AY96" s="18" t="s">
        <v>119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126</v>
      </c>
      <c r="BM96" s="216" t="s">
        <v>79</v>
      </c>
    </row>
    <row r="97" s="2" customFormat="1">
      <c r="A97" s="39"/>
      <c r="B97" s="40"/>
      <c r="C97" s="41"/>
      <c r="D97" s="218" t="s">
        <v>127</v>
      </c>
      <c r="E97" s="41"/>
      <c r="F97" s="219" t="s">
        <v>128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127</v>
      </c>
      <c r="AU97" s="18" t="s">
        <v>79</v>
      </c>
    </row>
    <row r="98" s="13" customFormat="1">
      <c r="A98" s="13"/>
      <c r="B98" s="223"/>
      <c r="C98" s="224"/>
      <c r="D98" s="225" t="s">
        <v>129</v>
      </c>
      <c r="E98" s="226" t="s">
        <v>19</v>
      </c>
      <c r="F98" s="227" t="s">
        <v>130</v>
      </c>
      <c r="G98" s="224"/>
      <c r="H98" s="226" t="s">
        <v>19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129</v>
      </c>
      <c r="AU98" s="233" t="s">
        <v>79</v>
      </c>
      <c r="AV98" s="13" t="s">
        <v>77</v>
      </c>
      <c r="AW98" s="13" t="s">
        <v>31</v>
      </c>
      <c r="AX98" s="13" t="s">
        <v>69</v>
      </c>
      <c r="AY98" s="233" t="s">
        <v>119</v>
      </c>
    </row>
    <row r="99" s="14" customFormat="1">
      <c r="A99" s="14"/>
      <c r="B99" s="234"/>
      <c r="C99" s="235"/>
      <c r="D99" s="225" t="s">
        <v>129</v>
      </c>
      <c r="E99" s="236" t="s">
        <v>19</v>
      </c>
      <c r="F99" s="237" t="s">
        <v>131</v>
      </c>
      <c r="G99" s="235"/>
      <c r="H99" s="238">
        <v>4.8319999999999999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129</v>
      </c>
      <c r="AU99" s="244" t="s">
        <v>79</v>
      </c>
      <c r="AV99" s="14" t="s">
        <v>79</v>
      </c>
      <c r="AW99" s="14" t="s">
        <v>31</v>
      </c>
      <c r="AX99" s="14" t="s">
        <v>69</v>
      </c>
      <c r="AY99" s="244" t="s">
        <v>119</v>
      </c>
    </row>
    <row r="100" s="15" customFormat="1">
      <c r="A100" s="15"/>
      <c r="B100" s="245"/>
      <c r="C100" s="246"/>
      <c r="D100" s="225" t="s">
        <v>129</v>
      </c>
      <c r="E100" s="247" t="s">
        <v>19</v>
      </c>
      <c r="F100" s="248" t="s">
        <v>132</v>
      </c>
      <c r="G100" s="246"/>
      <c r="H100" s="249">
        <v>4.8319999999999999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5" t="s">
        <v>129</v>
      </c>
      <c r="AU100" s="255" t="s">
        <v>79</v>
      </c>
      <c r="AV100" s="15" t="s">
        <v>126</v>
      </c>
      <c r="AW100" s="15" t="s">
        <v>31</v>
      </c>
      <c r="AX100" s="15" t="s">
        <v>77</v>
      </c>
      <c r="AY100" s="255" t="s">
        <v>119</v>
      </c>
    </row>
    <row r="101" s="2" customFormat="1" ht="37.8" customHeight="1">
      <c r="A101" s="39"/>
      <c r="B101" s="40"/>
      <c r="C101" s="205" t="s">
        <v>79</v>
      </c>
      <c r="D101" s="205" t="s">
        <v>121</v>
      </c>
      <c r="E101" s="206" t="s">
        <v>133</v>
      </c>
      <c r="F101" s="207" t="s">
        <v>134</v>
      </c>
      <c r="G101" s="208" t="s">
        <v>135</v>
      </c>
      <c r="H101" s="209">
        <v>10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0.00015323999999999999</v>
      </c>
      <c r="R101" s="214">
        <f>Q101*H101</f>
        <v>0.0015324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126</v>
      </c>
      <c r="AT101" s="216" t="s">
        <v>121</v>
      </c>
      <c r="AU101" s="216" t="s">
        <v>79</v>
      </c>
      <c r="AY101" s="18" t="s">
        <v>119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126</v>
      </c>
      <c r="BM101" s="216" t="s">
        <v>126</v>
      </c>
    </row>
    <row r="102" s="14" customFormat="1">
      <c r="A102" s="14"/>
      <c r="B102" s="234"/>
      <c r="C102" s="235"/>
      <c r="D102" s="225" t="s">
        <v>129</v>
      </c>
      <c r="E102" s="236" t="s">
        <v>19</v>
      </c>
      <c r="F102" s="237" t="s">
        <v>136</v>
      </c>
      <c r="G102" s="235"/>
      <c r="H102" s="238">
        <v>10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129</v>
      </c>
      <c r="AU102" s="244" t="s">
        <v>79</v>
      </c>
      <c r="AV102" s="14" t="s">
        <v>79</v>
      </c>
      <c r="AW102" s="14" t="s">
        <v>31</v>
      </c>
      <c r="AX102" s="14" t="s">
        <v>69</v>
      </c>
      <c r="AY102" s="244" t="s">
        <v>119</v>
      </c>
    </row>
    <row r="103" s="15" customFormat="1">
      <c r="A103" s="15"/>
      <c r="B103" s="245"/>
      <c r="C103" s="246"/>
      <c r="D103" s="225" t="s">
        <v>129</v>
      </c>
      <c r="E103" s="247" t="s">
        <v>19</v>
      </c>
      <c r="F103" s="248" t="s">
        <v>132</v>
      </c>
      <c r="G103" s="246"/>
      <c r="H103" s="249">
        <v>10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129</v>
      </c>
      <c r="AU103" s="255" t="s">
        <v>79</v>
      </c>
      <c r="AV103" s="15" t="s">
        <v>126</v>
      </c>
      <c r="AW103" s="15" t="s">
        <v>31</v>
      </c>
      <c r="AX103" s="15" t="s">
        <v>77</v>
      </c>
      <c r="AY103" s="255" t="s">
        <v>119</v>
      </c>
    </row>
    <row r="104" s="2" customFormat="1" ht="37.8" customHeight="1">
      <c r="A104" s="39"/>
      <c r="B104" s="40"/>
      <c r="C104" s="205" t="s">
        <v>137</v>
      </c>
      <c r="D104" s="205" t="s">
        <v>121</v>
      </c>
      <c r="E104" s="206" t="s">
        <v>138</v>
      </c>
      <c r="F104" s="207" t="s">
        <v>139</v>
      </c>
      <c r="G104" s="208" t="s">
        <v>135</v>
      </c>
      <c r="H104" s="209">
        <v>10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40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126</v>
      </c>
      <c r="AT104" s="216" t="s">
        <v>121</v>
      </c>
      <c r="AU104" s="216" t="s">
        <v>79</v>
      </c>
      <c r="AY104" s="18" t="s">
        <v>119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126</v>
      </c>
      <c r="BM104" s="216" t="s">
        <v>140</v>
      </c>
    </row>
    <row r="105" s="2" customFormat="1" ht="24.15" customHeight="1">
      <c r="A105" s="39"/>
      <c r="B105" s="40"/>
      <c r="C105" s="205" t="s">
        <v>126</v>
      </c>
      <c r="D105" s="205" t="s">
        <v>121</v>
      </c>
      <c r="E105" s="206" t="s">
        <v>141</v>
      </c>
      <c r="F105" s="207" t="s">
        <v>142</v>
      </c>
      <c r="G105" s="208" t="s">
        <v>135</v>
      </c>
      <c r="H105" s="209">
        <v>18.899000000000001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0.00046900000000000002</v>
      </c>
      <c r="R105" s="214">
        <f>Q105*H105</f>
        <v>0.0088636310000000003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126</v>
      </c>
      <c r="AT105" s="216" t="s">
        <v>121</v>
      </c>
      <c r="AU105" s="216" t="s">
        <v>79</v>
      </c>
      <c r="AY105" s="18" t="s">
        <v>119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126</v>
      </c>
      <c r="BM105" s="216" t="s">
        <v>143</v>
      </c>
    </row>
    <row r="106" s="13" customFormat="1">
      <c r="A106" s="13"/>
      <c r="B106" s="223"/>
      <c r="C106" s="224"/>
      <c r="D106" s="225" t="s">
        <v>129</v>
      </c>
      <c r="E106" s="226" t="s">
        <v>19</v>
      </c>
      <c r="F106" s="227" t="s">
        <v>144</v>
      </c>
      <c r="G106" s="224"/>
      <c r="H106" s="226" t="s">
        <v>19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129</v>
      </c>
      <c r="AU106" s="233" t="s">
        <v>79</v>
      </c>
      <c r="AV106" s="13" t="s">
        <v>77</v>
      </c>
      <c r="AW106" s="13" t="s">
        <v>31</v>
      </c>
      <c r="AX106" s="13" t="s">
        <v>69</v>
      </c>
      <c r="AY106" s="233" t="s">
        <v>119</v>
      </c>
    </row>
    <row r="107" s="14" customFormat="1">
      <c r="A107" s="14"/>
      <c r="B107" s="234"/>
      <c r="C107" s="235"/>
      <c r="D107" s="225" t="s">
        <v>129</v>
      </c>
      <c r="E107" s="236" t="s">
        <v>19</v>
      </c>
      <c r="F107" s="237" t="s">
        <v>145</v>
      </c>
      <c r="G107" s="235"/>
      <c r="H107" s="238">
        <v>18.899000000000001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129</v>
      </c>
      <c r="AU107" s="244" t="s">
        <v>79</v>
      </c>
      <c r="AV107" s="14" t="s">
        <v>79</v>
      </c>
      <c r="AW107" s="14" t="s">
        <v>31</v>
      </c>
      <c r="AX107" s="14" t="s">
        <v>69</v>
      </c>
      <c r="AY107" s="244" t="s">
        <v>119</v>
      </c>
    </row>
    <row r="108" s="15" customFormat="1">
      <c r="A108" s="15"/>
      <c r="B108" s="245"/>
      <c r="C108" s="246"/>
      <c r="D108" s="225" t="s">
        <v>129</v>
      </c>
      <c r="E108" s="247" t="s">
        <v>19</v>
      </c>
      <c r="F108" s="248" t="s">
        <v>132</v>
      </c>
      <c r="G108" s="246"/>
      <c r="H108" s="249">
        <v>18.899000000000001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5" t="s">
        <v>129</v>
      </c>
      <c r="AU108" s="255" t="s">
        <v>79</v>
      </c>
      <c r="AV108" s="15" t="s">
        <v>126</v>
      </c>
      <c r="AW108" s="15" t="s">
        <v>31</v>
      </c>
      <c r="AX108" s="15" t="s">
        <v>77</v>
      </c>
      <c r="AY108" s="255" t="s">
        <v>119</v>
      </c>
    </row>
    <row r="109" s="2" customFormat="1" ht="24.15" customHeight="1">
      <c r="A109" s="39"/>
      <c r="B109" s="40"/>
      <c r="C109" s="205" t="s">
        <v>146</v>
      </c>
      <c r="D109" s="205" t="s">
        <v>121</v>
      </c>
      <c r="E109" s="206" t="s">
        <v>147</v>
      </c>
      <c r="F109" s="207" t="s">
        <v>148</v>
      </c>
      <c r="G109" s="208" t="s">
        <v>135</v>
      </c>
      <c r="H109" s="209">
        <v>18.899000000000001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126</v>
      </c>
      <c r="AT109" s="216" t="s">
        <v>121</v>
      </c>
      <c r="AU109" s="216" t="s">
        <v>79</v>
      </c>
      <c r="AY109" s="18" t="s">
        <v>119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126</v>
      </c>
      <c r="BM109" s="216" t="s">
        <v>136</v>
      </c>
    </row>
    <row r="110" s="2" customFormat="1" ht="24.15" customHeight="1">
      <c r="A110" s="39"/>
      <c r="B110" s="40"/>
      <c r="C110" s="205" t="s">
        <v>140</v>
      </c>
      <c r="D110" s="205" t="s">
        <v>121</v>
      </c>
      <c r="E110" s="206" t="s">
        <v>149</v>
      </c>
      <c r="F110" s="207" t="s">
        <v>150</v>
      </c>
      <c r="G110" s="208" t="s">
        <v>124</v>
      </c>
      <c r="H110" s="209">
        <v>107.416</v>
      </c>
      <c r="I110" s="210"/>
      <c r="J110" s="211">
        <f>ROUND(I110*H110,2)</f>
        <v>0</v>
      </c>
      <c r="K110" s="207" t="s">
        <v>125</v>
      </c>
      <c r="L110" s="45"/>
      <c r="M110" s="212" t="s">
        <v>19</v>
      </c>
      <c r="N110" s="213" t="s">
        <v>40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126</v>
      </c>
      <c r="AT110" s="216" t="s">
        <v>121</v>
      </c>
      <c r="AU110" s="216" t="s">
        <v>79</v>
      </c>
      <c r="AY110" s="18" t="s">
        <v>119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126</v>
      </c>
      <c r="BM110" s="216" t="s">
        <v>151</v>
      </c>
    </row>
    <row r="111" s="2" customFormat="1">
      <c r="A111" s="39"/>
      <c r="B111" s="40"/>
      <c r="C111" s="41"/>
      <c r="D111" s="218" t="s">
        <v>127</v>
      </c>
      <c r="E111" s="41"/>
      <c r="F111" s="219" t="s">
        <v>152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127</v>
      </c>
      <c r="AU111" s="18" t="s">
        <v>79</v>
      </c>
    </row>
    <row r="112" s="13" customFormat="1">
      <c r="A112" s="13"/>
      <c r="B112" s="223"/>
      <c r="C112" s="224"/>
      <c r="D112" s="225" t="s">
        <v>129</v>
      </c>
      <c r="E112" s="226" t="s">
        <v>19</v>
      </c>
      <c r="F112" s="227" t="s">
        <v>153</v>
      </c>
      <c r="G112" s="224"/>
      <c r="H112" s="226" t="s">
        <v>19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129</v>
      </c>
      <c r="AU112" s="233" t="s">
        <v>79</v>
      </c>
      <c r="AV112" s="13" t="s">
        <v>77</v>
      </c>
      <c r="AW112" s="13" t="s">
        <v>31</v>
      </c>
      <c r="AX112" s="13" t="s">
        <v>69</v>
      </c>
      <c r="AY112" s="233" t="s">
        <v>119</v>
      </c>
    </row>
    <row r="113" s="14" customFormat="1">
      <c r="A113" s="14"/>
      <c r="B113" s="234"/>
      <c r="C113" s="235"/>
      <c r="D113" s="225" t="s">
        <v>129</v>
      </c>
      <c r="E113" s="236" t="s">
        <v>19</v>
      </c>
      <c r="F113" s="237" t="s">
        <v>154</v>
      </c>
      <c r="G113" s="235"/>
      <c r="H113" s="238">
        <v>107.416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129</v>
      </c>
      <c r="AU113" s="244" t="s">
        <v>79</v>
      </c>
      <c r="AV113" s="14" t="s">
        <v>79</v>
      </c>
      <c r="AW113" s="14" t="s">
        <v>31</v>
      </c>
      <c r="AX113" s="14" t="s">
        <v>69</v>
      </c>
      <c r="AY113" s="244" t="s">
        <v>119</v>
      </c>
    </row>
    <row r="114" s="15" customFormat="1">
      <c r="A114" s="15"/>
      <c r="B114" s="245"/>
      <c r="C114" s="246"/>
      <c r="D114" s="225" t="s">
        <v>129</v>
      </c>
      <c r="E114" s="247" t="s">
        <v>19</v>
      </c>
      <c r="F114" s="248" t="s">
        <v>132</v>
      </c>
      <c r="G114" s="246"/>
      <c r="H114" s="249">
        <v>107.416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5" t="s">
        <v>129</v>
      </c>
      <c r="AU114" s="255" t="s">
        <v>79</v>
      </c>
      <c r="AV114" s="15" t="s">
        <v>126</v>
      </c>
      <c r="AW114" s="15" t="s">
        <v>31</v>
      </c>
      <c r="AX114" s="15" t="s">
        <v>77</v>
      </c>
      <c r="AY114" s="255" t="s">
        <v>119</v>
      </c>
    </row>
    <row r="115" s="2" customFormat="1" ht="33" customHeight="1">
      <c r="A115" s="39"/>
      <c r="B115" s="40"/>
      <c r="C115" s="205" t="s">
        <v>155</v>
      </c>
      <c r="D115" s="205" t="s">
        <v>121</v>
      </c>
      <c r="E115" s="206" t="s">
        <v>156</v>
      </c>
      <c r="F115" s="207" t="s">
        <v>157</v>
      </c>
      <c r="G115" s="208" t="s">
        <v>158</v>
      </c>
      <c r="H115" s="209">
        <v>75.364999999999995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40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126</v>
      </c>
      <c r="AT115" s="216" t="s">
        <v>121</v>
      </c>
      <c r="AU115" s="216" t="s">
        <v>79</v>
      </c>
      <c r="AY115" s="18" t="s">
        <v>119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126</v>
      </c>
      <c r="BM115" s="216" t="s">
        <v>159</v>
      </c>
    </row>
    <row r="116" s="2" customFormat="1" ht="33" customHeight="1">
      <c r="A116" s="39"/>
      <c r="B116" s="40"/>
      <c r="C116" s="205" t="s">
        <v>143</v>
      </c>
      <c r="D116" s="205" t="s">
        <v>121</v>
      </c>
      <c r="E116" s="206" t="s">
        <v>160</v>
      </c>
      <c r="F116" s="207" t="s">
        <v>161</v>
      </c>
      <c r="G116" s="208" t="s">
        <v>158</v>
      </c>
      <c r="H116" s="209">
        <v>75.364999999999995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40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126</v>
      </c>
      <c r="AT116" s="216" t="s">
        <v>121</v>
      </c>
      <c r="AU116" s="216" t="s">
        <v>79</v>
      </c>
      <c r="AY116" s="18" t="s">
        <v>119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126</v>
      </c>
      <c r="BM116" s="216" t="s">
        <v>162</v>
      </c>
    </row>
    <row r="117" s="2" customFormat="1" ht="24.15" customHeight="1">
      <c r="A117" s="39"/>
      <c r="B117" s="40"/>
      <c r="C117" s="205" t="s">
        <v>163</v>
      </c>
      <c r="D117" s="205" t="s">
        <v>121</v>
      </c>
      <c r="E117" s="206" t="s">
        <v>164</v>
      </c>
      <c r="F117" s="207" t="s">
        <v>165</v>
      </c>
      <c r="G117" s="208" t="s">
        <v>158</v>
      </c>
      <c r="H117" s="209">
        <v>4.5220000000000002</v>
      </c>
      <c r="I117" s="210"/>
      <c r="J117" s="211">
        <f>ROUND(I117*H117,2)</f>
        <v>0</v>
      </c>
      <c r="K117" s="207" t="s">
        <v>125</v>
      </c>
      <c r="L117" s="45"/>
      <c r="M117" s="212" t="s">
        <v>19</v>
      </c>
      <c r="N117" s="213" t="s">
        <v>40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126</v>
      </c>
      <c r="AT117" s="216" t="s">
        <v>121</v>
      </c>
      <c r="AU117" s="216" t="s">
        <v>79</v>
      </c>
      <c r="AY117" s="18" t="s">
        <v>119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126</v>
      </c>
      <c r="BM117" s="216" t="s">
        <v>166</v>
      </c>
    </row>
    <row r="118" s="2" customFormat="1">
      <c r="A118" s="39"/>
      <c r="B118" s="40"/>
      <c r="C118" s="41"/>
      <c r="D118" s="218" t="s">
        <v>127</v>
      </c>
      <c r="E118" s="41"/>
      <c r="F118" s="219" t="s">
        <v>167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127</v>
      </c>
      <c r="AU118" s="18" t="s">
        <v>79</v>
      </c>
    </row>
    <row r="119" s="2" customFormat="1" ht="21.75" customHeight="1">
      <c r="A119" s="39"/>
      <c r="B119" s="40"/>
      <c r="C119" s="205" t="s">
        <v>136</v>
      </c>
      <c r="D119" s="205" t="s">
        <v>121</v>
      </c>
      <c r="E119" s="206" t="s">
        <v>168</v>
      </c>
      <c r="F119" s="207" t="s">
        <v>169</v>
      </c>
      <c r="G119" s="208" t="s">
        <v>124</v>
      </c>
      <c r="H119" s="209">
        <v>429.66399999999999</v>
      </c>
      <c r="I119" s="210"/>
      <c r="J119" s="211">
        <f>ROUND(I119*H119,2)</f>
        <v>0</v>
      </c>
      <c r="K119" s="207" t="s">
        <v>125</v>
      </c>
      <c r="L119" s="45"/>
      <c r="M119" s="212" t="s">
        <v>19</v>
      </c>
      <c r="N119" s="213" t="s">
        <v>40</v>
      </c>
      <c r="O119" s="85"/>
      <c r="P119" s="214">
        <f>O119*H119</f>
        <v>0</v>
      </c>
      <c r="Q119" s="214">
        <v>0.00083850999999999999</v>
      </c>
      <c r="R119" s="214">
        <f>Q119*H119</f>
        <v>0.36027756063999999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126</v>
      </c>
      <c r="AT119" s="216" t="s">
        <v>121</v>
      </c>
      <c r="AU119" s="216" t="s">
        <v>79</v>
      </c>
      <c r="AY119" s="18" t="s">
        <v>119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126</v>
      </c>
      <c r="BM119" s="216" t="s">
        <v>170</v>
      </c>
    </row>
    <row r="120" s="2" customFormat="1">
      <c r="A120" s="39"/>
      <c r="B120" s="40"/>
      <c r="C120" s="41"/>
      <c r="D120" s="218" t="s">
        <v>127</v>
      </c>
      <c r="E120" s="41"/>
      <c r="F120" s="219" t="s">
        <v>171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127</v>
      </c>
      <c r="AU120" s="18" t="s">
        <v>79</v>
      </c>
    </row>
    <row r="121" s="13" customFormat="1">
      <c r="A121" s="13"/>
      <c r="B121" s="223"/>
      <c r="C121" s="224"/>
      <c r="D121" s="225" t="s">
        <v>129</v>
      </c>
      <c r="E121" s="226" t="s">
        <v>19</v>
      </c>
      <c r="F121" s="227" t="s">
        <v>153</v>
      </c>
      <c r="G121" s="224"/>
      <c r="H121" s="226" t="s">
        <v>19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129</v>
      </c>
      <c r="AU121" s="233" t="s">
        <v>79</v>
      </c>
      <c r="AV121" s="13" t="s">
        <v>77</v>
      </c>
      <c r="AW121" s="13" t="s">
        <v>31</v>
      </c>
      <c r="AX121" s="13" t="s">
        <v>69</v>
      </c>
      <c r="AY121" s="233" t="s">
        <v>119</v>
      </c>
    </row>
    <row r="122" s="14" customFormat="1">
      <c r="A122" s="14"/>
      <c r="B122" s="234"/>
      <c r="C122" s="235"/>
      <c r="D122" s="225" t="s">
        <v>129</v>
      </c>
      <c r="E122" s="236" t="s">
        <v>19</v>
      </c>
      <c r="F122" s="237" t="s">
        <v>172</v>
      </c>
      <c r="G122" s="235"/>
      <c r="H122" s="238">
        <v>429.66399999999999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129</v>
      </c>
      <c r="AU122" s="244" t="s">
        <v>79</v>
      </c>
      <c r="AV122" s="14" t="s">
        <v>79</v>
      </c>
      <c r="AW122" s="14" t="s">
        <v>31</v>
      </c>
      <c r="AX122" s="14" t="s">
        <v>69</v>
      </c>
      <c r="AY122" s="244" t="s">
        <v>119</v>
      </c>
    </row>
    <row r="123" s="15" customFormat="1">
      <c r="A123" s="15"/>
      <c r="B123" s="245"/>
      <c r="C123" s="246"/>
      <c r="D123" s="225" t="s">
        <v>129</v>
      </c>
      <c r="E123" s="247" t="s">
        <v>19</v>
      </c>
      <c r="F123" s="248" t="s">
        <v>132</v>
      </c>
      <c r="G123" s="246"/>
      <c r="H123" s="249">
        <v>429.66399999999999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129</v>
      </c>
      <c r="AU123" s="255" t="s">
        <v>79</v>
      </c>
      <c r="AV123" s="15" t="s">
        <v>126</v>
      </c>
      <c r="AW123" s="15" t="s">
        <v>31</v>
      </c>
      <c r="AX123" s="15" t="s">
        <v>77</v>
      </c>
      <c r="AY123" s="255" t="s">
        <v>119</v>
      </c>
    </row>
    <row r="124" s="2" customFormat="1" ht="24.15" customHeight="1">
      <c r="A124" s="39"/>
      <c r="B124" s="40"/>
      <c r="C124" s="205" t="s">
        <v>173</v>
      </c>
      <c r="D124" s="205" t="s">
        <v>121</v>
      </c>
      <c r="E124" s="206" t="s">
        <v>174</v>
      </c>
      <c r="F124" s="207" t="s">
        <v>175</v>
      </c>
      <c r="G124" s="208" t="s">
        <v>124</v>
      </c>
      <c r="H124" s="209">
        <v>429.66399999999999</v>
      </c>
      <c r="I124" s="210"/>
      <c r="J124" s="211">
        <f>ROUND(I124*H124,2)</f>
        <v>0</v>
      </c>
      <c r="K124" s="207" t="s">
        <v>125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126</v>
      </c>
      <c r="AT124" s="216" t="s">
        <v>121</v>
      </c>
      <c r="AU124" s="216" t="s">
        <v>79</v>
      </c>
      <c r="AY124" s="18" t="s">
        <v>119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126</v>
      </c>
      <c r="BM124" s="216" t="s">
        <v>176</v>
      </c>
    </row>
    <row r="125" s="2" customFormat="1">
      <c r="A125" s="39"/>
      <c r="B125" s="40"/>
      <c r="C125" s="41"/>
      <c r="D125" s="218" t="s">
        <v>127</v>
      </c>
      <c r="E125" s="41"/>
      <c r="F125" s="219" t="s">
        <v>177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127</v>
      </c>
      <c r="AU125" s="18" t="s">
        <v>79</v>
      </c>
    </row>
    <row r="126" s="2" customFormat="1" ht="24.15" customHeight="1">
      <c r="A126" s="39"/>
      <c r="B126" s="40"/>
      <c r="C126" s="205" t="s">
        <v>151</v>
      </c>
      <c r="D126" s="205" t="s">
        <v>121</v>
      </c>
      <c r="E126" s="206" t="s">
        <v>178</v>
      </c>
      <c r="F126" s="207" t="s">
        <v>179</v>
      </c>
      <c r="G126" s="208" t="s">
        <v>158</v>
      </c>
      <c r="H126" s="209">
        <v>104.325</v>
      </c>
      <c r="I126" s="210"/>
      <c r="J126" s="211">
        <f>ROUND(I126*H126,2)</f>
        <v>0</v>
      </c>
      <c r="K126" s="207" t="s">
        <v>125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126</v>
      </c>
      <c r="AT126" s="216" t="s">
        <v>121</v>
      </c>
      <c r="AU126" s="216" t="s">
        <v>79</v>
      </c>
      <c r="AY126" s="18" t="s">
        <v>119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126</v>
      </c>
      <c r="BM126" s="216" t="s">
        <v>180</v>
      </c>
    </row>
    <row r="127" s="2" customFormat="1">
      <c r="A127" s="39"/>
      <c r="B127" s="40"/>
      <c r="C127" s="41"/>
      <c r="D127" s="218" t="s">
        <v>127</v>
      </c>
      <c r="E127" s="41"/>
      <c r="F127" s="219" t="s">
        <v>181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127</v>
      </c>
      <c r="AU127" s="18" t="s">
        <v>79</v>
      </c>
    </row>
    <row r="128" s="13" customFormat="1">
      <c r="A128" s="13"/>
      <c r="B128" s="223"/>
      <c r="C128" s="224"/>
      <c r="D128" s="225" t="s">
        <v>129</v>
      </c>
      <c r="E128" s="226" t="s">
        <v>19</v>
      </c>
      <c r="F128" s="227" t="s">
        <v>182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129</v>
      </c>
      <c r="AU128" s="233" t="s">
        <v>79</v>
      </c>
      <c r="AV128" s="13" t="s">
        <v>77</v>
      </c>
      <c r="AW128" s="13" t="s">
        <v>31</v>
      </c>
      <c r="AX128" s="13" t="s">
        <v>69</v>
      </c>
      <c r="AY128" s="233" t="s">
        <v>119</v>
      </c>
    </row>
    <row r="129" s="13" customFormat="1">
      <c r="A129" s="13"/>
      <c r="B129" s="223"/>
      <c r="C129" s="224"/>
      <c r="D129" s="225" t="s">
        <v>129</v>
      </c>
      <c r="E129" s="226" t="s">
        <v>19</v>
      </c>
      <c r="F129" s="227" t="s">
        <v>183</v>
      </c>
      <c r="G129" s="224"/>
      <c r="H129" s="226" t="s">
        <v>19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129</v>
      </c>
      <c r="AU129" s="233" t="s">
        <v>79</v>
      </c>
      <c r="AV129" s="13" t="s">
        <v>77</v>
      </c>
      <c r="AW129" s="13" t="s">
        <v>31</v>
      </c>
      <c r="AX129" s="13" t="s">
        <v>69</v>
      </c>
      <c r="AY129" s="233" t="s">
        <v>119</v>
      </c>
    </row>
    <row r="130" s="14" customFormat="1">
      <c r="A130" s="14"/>
      <c r="B130" s="234"/>
      <c r="C130" s="235"/>
      <c r="D130" s="225" t="s">
        <v>129</v>
      </c>
      <c r="E130" s="236" t="s">
        <v>19</v>
      </c>
      <c r="F130" s="237" t="s">
        <v>184</v>
      </c>
      <c r="G130" s="235"/>
      <c r="H130" s="238">
        <v>8.5990000000000002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129</v>
      </c>
      <c r="AU130" s="244" t="s">
        <v>79</v>
      </c>
      <c r="AV130" s="14" t="s">
        <v>79</v>
      </c>
      <c r="AW130" s="14" t="s">
        <v>31</v>
      </c>
      <c r="AX130" s="14" t="s">
        <v>69</v>
      </c>
      <c r="AY130" s="244" t="s">
        <v>119</v>
      </c>
    </row>
    <row r="131" s="13" customFormat="1">
      <c r="A131" s="13"/>
      <c r="B131" s="223"/>
      <c r="C131" s="224"/>
      <c r="D131" s="225" t="s">
        <v>129</v>
      </c>
      <c r="E131" s="226" t="s">
        <v>19</v>
      </c>
      <c r="F131" s="227" t="s">
        <v>185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129</v>
      </c>
      <c r="AU131" s="233" t="s">
        <v>79</v>
      </c>
      <c r="AV131" s="13" t="s">
        <v>77</v>
      </c>
      <c r="AW131" s="13" t="s">
        <v>31</v>
      </c>
      <c r="AX131" s="13" t="s">
        <v>69</v>
      </c>
      <c r="AY131" s="233" t="s">
        <v>119</v>
      </c>
    </row>
    <row r="132" s="14" customFormat="1">
      <c r="A132" s="14"/>
      <c r="B132" s="234"/>
      <c r="C132" s="235"/>
      <c r="D132" s="225" t="s">
        <v>129</v>
      </c>
      <c r="E132" s="236" t="s">
        <v>19</v>
      </c>
      <c r="F132" s="237" t="s">
        <v>186</v>
      </c>
      <c r="G132" s="235"/>
      <c r="H132" s="238">
        <v>7.1740000000000004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129</v>
      </c>
      <c r="AU132" s="244" t="s">
        <v>79</v>
      </c>
      <c r="AV132" s="14" t="s">
        <v>79</v>
      </c>
      <c r="AW132" s="14" t="s">
        <v>31</v>
      </c>
      <c r="AX132" s="14" t="s">
        <v>69</v>
      </c>
      <c r="AY132" s="244" t="s">
        <v>119</v>
      </c>
    </row>
    <row r="133" s="13" customFormat="1">
      <c r="A133" s="13"/>
      <c r="B133" s="223"/>
      <c r="C133" s="224"/>
      <c r="D133" s="225" t="s">
        <v>129</v>
      </c>
      <c r="E133" s="226" t="s">
        <v>19</v>
      </c>
      <c r="F133" s="227" t="s">
        <v>187</v>
      </c>
      <c r="G133" s="224"/>
      <c r="H133" s="226" t="s">
        <v>19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129</v>
      </c>
      <c r="AU133" s="233" t="s">
        <v>79</v>
      </c>
      <c r="AV133" s="13" t="s">
        <v>77</v>
      </c>
      <c r="AW133" s="13" t="s">
        <v>31</v>
      </c>
      <c r="AX133" s="13" t="s">
        <v>69</v>
      </c>
      <c r="AY133" s="233" t="s">
        <v>119</v>
      </c>
    </row>
    <row r="134" s="14" customFormat="1">
      <c r="A134" s="14"/>
      <c r="B134" s="234"/>
      <c r="C134" s="235"/>
      <c r="D134" s="225" t="s">
        <v>129</v>
      </c>
      <c r="E134" s="236" t="s">
        <v>19</v>
      </c>
      <c r="F134" s="237" t="s">
        <v>188</v>
      </c>
      <c r="G134" s="235"/>
      <c r="H134" s="238">
        <v>13.962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129</v>
      </c>
      <c r="AU134" s="244" t="s">
        <v>79</v>
      </c>
      <c r="AV134" s="14" t="s">
        <v>79</v>
      </c>
      <c r="AW134" s="14" t="s">
        <v>31</v>
      </c>
      <c r="AX134" s="14" t="s">
        <v>69</v>
      </c>
      <c r="AY134" s="244" t="s">
        <v>119</v>
      </c>
    </row>
    <row r="135" s="13" customFormat="1">
      <c r="A135" s="13"/>
      <c r="B135" s="223"/>
      <c r="C135" s="224"/>
      <c r="D135" s="225" t="s">
        <v>129</v>
      </c>
      <c r="E135" s="226" t="s">
        <v>19</v>
      </c>
      <c r="F135" s="227" t="s">
        <v>189</v>
      </c>
      <c r="G135" s="224"/>
      <c r="H135" s="226" t="s">
        <v>19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129</v>
      </c>
      <c r="AU135" s="233" t="s">
        <v>79</v>
      </c>
      <c r="AV135" s="13" t="s">
        <v>77</v>
      </c>
      <c r="AW135" s="13" t="s">
        <v>31</v>
      </c>
      <c r="AX135" s="13" t="s">
        <v>69</v>
      </c>
      <c r="AY135" s="233" t="s">
        <v>119</v>
      </c>
    </row>
    <row r="136" s="14" customFormat="1">
      <c r="A136" s="14"/>
      <c r="B136" s="234"/>
      <c r="C136" s="235"/>
      <c r="D136" s="225" t="s">
        <v>129</v>
      </c>
      <c r="E136" s="236" t="s">
        <v>19</v>
      </c>
      <c r="F136" s="237" t="s">
        <v>190</v>
      </c>
      <c r="G136" s="235"/>
      <c r="H136" s="238">
        <v>6.7270000000000003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129</v>
      </c>
      <c r="AU136" s="244" t="s">
        <v>79</v>
      </c>
      <c r="AV136" s="14" t="s">
        <v>79</v>
      </c>
      <c r="AW136" s="14" t="s">
        <v>31</v>
      </c>
      <c r="AX136" s="14" t="s">
        <v>69</v>
      </c>
      <c r="AY136" s="244" t="s">
        <v>119</v>
      </c>
    </row>
    <row r="137" s="13" customFormat="1">
      <c r="A137" s="13"/>
      <c r="B137" s="223"/>
      <c r="C137" s="224"/>
      <c r="D137" s="225" t="s">
        <v>129</v>
      </c>
      <c r="E137" s="226" t="s">
        <v>19</v>
      </c>
      <c r="F137" s="227" t="s">
        <v>191</v>
      </c>
      <c r="G137" s="224"/>
      <c r="H137" s="226" t="s">
        <v>19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129</v>
      </c>
      <c r="AU137" s="233" t="s">
        <v>79</v>
      </c>
      <c r="AV137" s="13" t="s">
        <v>77</v>
      </c>
      <c r="AW137" s="13" t="s">
        <v>31</v>
      </c>
      <c r="AX137" s="13" t="s">
        <v>69</v>
      </c>
      <c r="AY137" s="233" t="s">
        <v>119</v>
      </c>
    </row>
    <row r="138" s="14" customFormat="1">
      <c r="A138" s="14"/>
      <c r="B138" s="234"/>
      <c r="C138" s="235"/>
      <c r="D138" s="225" t="s">
        <v>129</v>
      </c>
      <c r="E138" s="236" t="s">
        <v>19</v>
      </c>
      <c r="F138" s="237" t="s">
        <v>192</v>
      </c>
      <c r="G138" s="235"/>
      <c r="H138" s="238">
        <v>6.9560000000000004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129</v>
      </c>
      <c r="AU138" s="244" t="s">
        <v>79</v>
      </c>
      <c r="AV138" s="14" t="s">
        <v>79</v>
      </c>
      <c r="AW138" s="14" t="s">
        <v>31</v>
      </c>
      <c r="AX138" s="14" t="s">
        <v>69</v>
      </c>
      <c r="AY138" s="244" t="s">
        <v>119</v>
      </c>
    </row>
    <row r="139" s="13" customFormat="1">
      <c r="A139" s="13"/>
      <c r="B139" s="223"/>
      <c r="C139" s="224"/>
      <c r="D139" s="225" t="s">
        <v>129</v>
      </c>
      <c r="E139" s="226" t="s">
        <v>19</v>
      </c>
      <c r="F139" s="227" t="s">
        <v>193</v>
      </c>
      <c r="G139" s="224"/>
      <c r="H139" s="226" t="s">
        <v>19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129</v>
      </c>
      <c r="AU139" s="233" t="s">
        <v>79</v>
      </c>
      <c r="AV139" s="13" t="s">
        <v>77</v>
      </c>
      <c r="AW139" s="13" t="s">
        <v>31</v>
      </c>
      <c r="AX139" s="13" t="s">
        <v>69</v>
      </c>
      <c r="AY139" s="233" t="s">
        <v>119</v>
      </c>
    </row>
    <row r="140" s="14" customFormat="1">
      <c r="A140" s="14"/>
      <c r="B140" s="234"/>
      <c r="C140" s="235"/>
      <c r="D140" s="225" t="s">
        <v>129</v>
      </c>
      <c r="E140" s="236" t="s">
        <v>19</v>
      </c>
      <c r="F140" s="237" t="s">
        <v>194</v>
      </c>
      <c r="G140" s="235"/>
      <c r="H140" s="238">
        <v>11.464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129</v>
      </c>
      <c r="AU140" s="244" t="s">
        <v>79</v>
      </c>
      <c r="AV140" s="14" t="s">
        <v>79</v>
      </c>
      <c r="AW140" s="14" t="s">
        <v>31</v>
      </c>
      <c r="AX140" s="14" t="s">
        <v>69</v>
      </c>
      <c r="AY140" s="244" t="s">
        <v>119</v>
      </c>
    </row>
    <row r="141" s="13" customFormat="1">
      <c r="A141" s="13"/>
      <c r="B141" s="223"/>
      <c r="C141" s="224"/>
      <c r="D141" s="225" t="s">
        <v>129</v>
      </c>
      <c r="E141" s="226" t="s">
        <v>19</v>
      </c>
      <c r="F141" s="227" t="s">
        <v>195</v>
      </c>
      <c r="G141" s="224"/>
      <c r="H141" s="226" t="s">
        <v>19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129</v>
      </c>
      <c r="AU141" s="233" t="s">
        <v>79</v>
      </c>
      <c r="AV141" s="13" t="s">
        <v>77</v>
      </c>
      <c r="AW141" s="13" t="s">
        <v>31</v>
      </c>
      <c r="AX141" s="13" t="s">
        <v>69</v>
      </c>
      <c r="AY141" s="233" t="s">
        <v>119</v>
      </c>
    </row>
    <row r="142" s="14" customFormat="1">
      <c r="A142" s="14"/>
      <c r="B142" s="234"/>
      <c r="C142" s="235"/>
      <c r="D142" s="225" t="s">
        <v>129</v>
      </c>
      <c r="E142" s="236" t="s">
        <v>19</v>
      </c>
      <c r="F142" s="237" t="s">
        <v>196</v>
      </c>
      <c r="G142" s="235"/>
      <c r="H142" s="238">
        <v>9.5830000000000002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129</v>
      </c>
      <c r="AU142" s="244" t="s">
        <v>79</v>
      </c>
      <c r="AV142" s="14" t="s">
        <v>79</v>
      </c>
      <c r="AW142" s="14" t="s">
        <v>31</v>
      </c>
      <c r="AX142" s="14" t="s">
        <v>69</v>
      </c>
      <c r="AY142" s="244" t="s">
        <v>119</v>
      </c>
    </row>
    <row r="143" s="13" customFormat="1">
      <c r="A143" s="13"/>
      <c r="B143" s="223"/>
      <c r="C143" s="224"/>
      <c r="D143" s="225" t="s">
        <v>129</v>
      </c>
      <c r="E143" s="226" t="s">
        <v>19</v>
      </c>
      <c r="F143" s="227" t="s">
        <v>197</v>
      </c>
      <c r="G143" s="224"/>
      <c r="H143" s="226" t="s">
        <v>19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129</v>
      </c>
      <c r="AU143" s="233" t="s">
        <v>79</v>
      </c>
      <c r="AV143" s="13" t="s">
        <v>77</v>
      </c>
      <c r="AW143" s="13" t="s">
        <v>31</v>
      </c>
      <c r="AX143" s="13" t="s">
        <v>69</v>
      </c>
      <c r="AY143" s="233" t="s">
        <v>119</v>
      </c>
    </row>
    <row r="144" s="14" customFormat="1">
      <c r="A144" s="14"/>
      <c r="B144" s="234"/>
      <c r="C144" s="235"/>
      <c r="D144" s="225" t="s">
        <v>129</v>
      </c>
      <c r="E144" s="236" t="s">
        <v>19</v>
      </c>
      <c r="F144" s="237" t="s">
        <v>198</v>
      </c>
      <c r="G144" s="235"/>
      <c r="H144" s="238">
        <v>4.7960000000000003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129</v>
      </c>
      <c r="AU144" s="244" t="s">
        <v>79</v>
      </c>
      <c r="AV144" s="14" t="s">
        <v>79</v>
      </c>
      <c r="AW144" s="14" t="s">
        <v>31</v>
      </c>
      <c r="AX144" s="14" t="s">
        <v>69</v>
      </c>
      <c r="AY144" s="244" t="s">
        <v>119</v>
      </c>
    </row>
    <row r="145" s="13" customFormat="1">
      <c r="A145" s="13"/>
      <c r="B145" s="223"/>
      <c r="C145" s="224"/>
      <c r="D145" s="225" t="s">
        <v>129</v>
      </c>
      <c r="E145" s="226" t="s">
        <v>19</v>
      </c>
      <c r="F145" s="227" t="s">
        <v>199</v>
      </c>
      <c r="G145" s="224"/>
      <c r="H145" s="226" t="s">
        <v>19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129</v>
      </c>
      <c r="AU145" s="233" t="s">
        <v>79</v>
      </c>
      <c r="AV145" s="13" t="s">
        <v>77</v>
      </c>
      <c r="AW145" s="13" t="s">
        <v>31</v>
      </c>
      <c r="AX145" s="13" t="s">
        <v>69</v>
      </c>
      <c r="AY145" s="233" t="s">
        <v>119</v>
      </c>
    </row>
    <row r="146" s="14" customFormat="1">
      <c r="A146" s="14"/>
      <c r="B146" s="234"/>
      <c r="C146" s="235"/>
      <c r="D146" s="225" t="s">
        <v>129</v>
      </c>
      <c r="E146" s="236" t="s">
        <v>19</v>
      </c>
      <c r="F146" s="237" t="s">
        <v>200</v>
      </c>
      <c r="G146" s="235"/>
      <c r="H146" s="238">
        <v>4.194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129</v>
      </c>
      <c r="AU146" s="244" t="s">
        <v>79</v>
      </c>
      <c r="AV146" s="14" t="s">
        <v>79</v>
      </c>
      <c r="AW146" s="14" t="s">
        <v>31</v>
      </c>
      <c r="AX146" s="14" t="s">
        <v>69</v>
      </c>
      <c r="AY146" s="244" t="s">
        <v>119</v>
      </c>
    </row>
    <row r="147" s="13" customFormat="1">
      <c r="A147" s="13"/>
      <c r="B147" s="223"/>
      <c r="C147" s="224"/>
      <c r="D147" s="225" t="s">
        <v>129</v>
      </c>
      <c r="E147" s="226" t="s">
        <v>19</v>
      </c>
      <c r="F147" s="227" t="s">
        <v>201</v>
      </c>
      <c r="G147" s="224"/>
      <c r="H147" s="226" t="s">
        <v>19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129</v>
      </c>
      <c r="AU147" s="233" t="s">
        <v>79</v>
      </c>
      <c r="AV147" s="13" t="s">
        <v>77</v>
      </c>
      <c r="AW147" s="13" t="s">
        <v>31</v>
      </c>
      <c r="AX147" s="13" t="s">
        <v>69</v>
      </c>
      <c r="AY147" s="233" t="s">
        <v>119</v>
      </c>
    </row>
    <row r="148" s="14" customFormat="1">
      <c r="A148" s="14"/>
      <c r="B148" s="234"/>
      <c r="C148" s="235"/>
      <c r="D148" s="225" t="s">
        <v>129</v>
      </c>
      <c r="E148" s="236" t="s">
        <v>19</v>
      </c>
      <c r="F148" s="237" t="s">
        <v>202</v>
      </c>
      <c r="G148" s="235"/>
      <c r="H148" s="238">
        <v>6.1340000000000003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129</v>
      </c>
      <c r="AU148" s="244" t="s">
        <v>79</v>
      </c>
      <c r="AV148" s="14" t="s">
        <v>79</v>
      </c>
      <c r="AW148" s="14" t="s">
        <v>31</v>
      </c>
      <c r="AX148" s="14" t="s">
        <v>69</v>
      </c>
      <c r="AY148" s="244" t="s">
        <v>119</v>
      </c>
    </row>
    <row r="149" s="13" customFormat="1">
      <c r="A149" s="13"/>
      <c r="B149" s="223"/>
      <c r="C149" s="224"/>
      <c r="D149" s="225" t="s">
        <v>129</v>
      </c>
      <c r="E149" s="226" t="s">
        <v>19</v>
      </c>
      <c r="F149" s="227" t="s">
        <v>203</v>
      </c>
      <c r="G149" s="224"/>
      <c r="H149" s="226" t="s">
        <v>19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129</v>
      </c>
      <c r="AU149" s="233" t="s">
        <v>79</v>
      </c>
      <c r="AV149" s="13" t="s">
        <v>77</v>
      </c>
      <c r="AW149" s="13" t="s">
        <v>31</v>
      </c>
      <c r="AX149" s="13" t="s">
        <v>69</v>
      </c>
      <c r="AY149" s="233" t="s">
        <v>119</v>
      </c>
    </row>
    <row r="150" s="14" customFormat="1">
      <c r="A150" s="14"/>
      <c r="B150" s="234"/>
      <c r="C150" s="235"/>
      <c r="D150" s="225" t="s">
        <v>129</v>
      </c>
      <c r="E150" s="236" t="s">
        <v>19</v>
      </c>
      <c r="F150" s="237" t="s">
        <v>204</v>
      </c>
      <c r="G150" s="235"/>
      <c r="H150" s="238">
        <v>13.731999999999999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129</v>
      </c>
      <c r="AU150" s="244" t="s">
        <v>79</v>
      </c>
      <c r="AV150" s="14" t="s">
        <v>79</v>
      </c>
      <c r="AW150" s="14" t="s">
        <v>31</v>
      </c>
      <c r="AX150" s="14" t="s">
        <v>69</v>
      </c>
      <c r="AY150" s="244" t="s">
        <v>119</v>
      </c>
    </row>
    <row r="151" s="13" customFormat="1">
      <c r="A151" s="13"/>
      <c r="B151" s="223"/>
      <c r="C151" s="224"/>
      <c r="D151" s="225" t="s">
        <v>129</v>
      </c>
      <c r="E151" s="226" t="s">
        <v>19</v>
      </c>
      <c r="F151" s="227" t="s">
        <v>205</v>
      </c>
      <c r="G151" s="224"/>
      <c r="H151" s="226" t="s">
        <v>19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129</v>
      </c>
      <c r="AU151" s="233" t="s">
        <v>79</v>
      </c>
      <c r="AV151" s="13" t="s">
        <v>77</v>
      </c>
      <c r="AW151" s="13" t="s">
        <v>31</v>
      </c>
      <c r="AX151" s="13" t="s">
        <v>69</v>
      </c>
      <c r="AY151" s="233" t="s">
        <v>119</v>
      </c>
    </row>
    <row r="152" s="14" customFormat="1">
      <c r="A152" s="14"/>
      <c r="B152" s="234"/>
      <c r="C152" s="235"/>
      <c r="D152" s="225" t="s">
        <v>129</v>
      </c>
      <c r="E152" s="236" t="s">
        <v>19</v>
      </c>
      <c r="F152" s="237" t="s">
        <v>206</v>
      </c>
      <c r="G152" s="235"/>
      <c r="H152" s="238">
        <v>4.1470000000000002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129</v>
      </c>
      <c r="AU152" s="244" t="s">
        <v>79</v>
      </c>
      <c r="AV152" s="14" t="s">
        <v>79</v>
      </c>
      <c r="AW152" s="14" t="s">
        <v>31</v>
      </c>
      <c r="AX152" s="14" t="s">
        <v>69</v>
      </c>
      <c r="AY152" s="244" t="s">
        <v>119</v>
      </c>
    </row>
    <row r="153" s="13" customFormat="1">
      <c r="A153" s="13"/>
      <c r="B153" s="223"/>
      <c r="C153" s="224"/>
      <c r="D153" s="225" t="s">
        <v>129</v>
      </c>
      <c r="E153" s="226" t="s">
        <v>19</v>
      </c>
      <c r="F153" s="227" t="s">
        <v>207</v>
      </c>
      <c r="G153" s="224"/>
      <c r="H153" s="226" t="s">
        <v>19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129</v>
      </c>
      <c r="AU153" s="233" t="s">
        <v>79</v>
      </c>
      <c r="AV153" s="13" t="s">
        <v>77</v>
      </c>
      <c r="AW153" s="13" t="s">
        <v>31</v>
      </c>
      <c r="AX153" s="13" t="s">
        <v>69</v>
      </c>
      <c r="AY153" s="233" t="s">
        <v>119</v>
      </c>
    </row>
    <row r="154" s="14" customFormat="1">
      <c r="A154" s="14"/>
      <c r="B154" s="234"/>
      <c r="C154" s="235"/>
      <c r="D154" s="225" t="s">
        <v>129</v>
      </c>
      <c r="E154" s="236" t="s">
        <v>19</v>
      </c>
      <c r="F154" s="237" t="s">
        <v>208</v>
      </c>
      <c r="G154" s="235"/>
      <c r="H154" s="238">
        <v>2.7589999999999999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129</v>
      </c>
      <c r="AU154" s="244" t="s">
        <v>79</v>
      </c>
      <c r="AV154" s="14" t="s">
        <v>79</v>
      </c>
      <c r="AW154" s="14" t="s">
        <v>31</v>
      </c>
      <c r="AX154" s="14" t="s">
        <v>69</v>
      </c>
      <c r="AY154" s="244" t="s">
        <v>119</v>
      </c>
    </row>
    <row r="155" s="13" customFormat="1">
      <c r="A155" s="13"/>
      <c r="B155" s="223"/>
      <c r="C155" s="224"/>
      <c r="D155" s="225" t="s">
        <v>129</v>
      </c>
      <c r="E155" s="226" t="s">
        <v>19</v>
      </c>
      <c r="F155" s="227" t="s">
        <v>209</v>
      </c>
      <c r="G155" s="224"/>
      <c r="H155" s="226" t="s">
        <v>19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129</v>
      </c>
      <c r="AU155" s="233" t="s">
        <v>79</v>
      </c>
      <c r="AV155" s="13" t="s">
        <v>77</v>
      </c>
      <c r="AW155" s="13" t="s">
        <v>31</v>
      </c>
      <c r="AX155" s="13" t="s">
        <v>69</v>
      </c>
      <c r="AY155" s="233" t="s">
        <v>119</v>
      </c>
    </row>
    <row r="156" s="13" customFormat="1">
      <c r="A156" s="13"/>
      <c r="B156" s="223"/>
      <c r="C156" s="224"/>
      <c r="D156" s="225" t="s">
        <v>129</v>
      </c>
      <c r="E156" s="226" t="s">
        <v>19</v>
      </c>
      <c r="F156" s="227" t="s">
        <v>130</v>
      </c>
      <c r="G156" s="224"/>
      <c r="H156" s="226" t="s">
        <v>19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129</v>
      </c>
      <c r="AU156" s="233" t="s">
        <v>79</v>
      </c>
      <c r="AV156" s="13" t="s">
        <v>77</v>
      </c>
      <c r="AW156" s="13" t="s">
        <v>31</v>
      </c>
      <c r="AX156" s="13" t="s">
        <v>69</v>
      </c>
      <c r="AY156" s="233" t="s">
        <v>119</v>
      </c>
    </row>
    <row r="157" s="14" customFormat="1">
      <c r="A157" s="14"/>
      <c r="B157" s="234"/>
      <c r="C157" s="235"/>
      <c r="D157" s="225" t="s">
        <v>129</v>
      </c>
      <c r="E157" s="236" t="s">
        <v>19</v>
      </c>
      <c r="F157" s="237" t="s">
        <v>210</v>
      </c>
      <c r="G157" s="235"/>
      <c r="H157" s="238">
        <v>4.0979999999999999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129</v>
      </c>
      <c r="AU157" s="244" t="s">
        <v>79</v>
      </c>
      <c r="AV157" s="14" t="s">
        <v>79</v>
      </c>
      <c r="AW157" s="14" t="s">
        <v>31</v>
      </c>
      <c r="AX157" s="14" t="s">
        <v>69</v>
      </c>
      <c r="AY157" s="244" t="s">
        <v>119</v>
      </c>
    </row>
    <row r="158" s="15" customFormat="1">
      <c r="A158" s="15"/>
      <c r="B158" s="245"/>
      <c r="C158" s="246"/>
      <c r="D158" s="225" t="s">
        <v>129</v>
      </c>
      <c r="E158" s="247" t="s">
        <v>19</v>
      </c>
      <c r="F158" s="248" t="s">
        <v>132</v>
      </c>
      <c r="G158" s="246"/>
      <c r="H158" s="249">
        <v>104.32500000000002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129</v>
      </c>
      <c r="AU158" s="255" t="s">
        <v>79</v>
      </c>
      <c r="AV158" s="15" t="s">
        <v>126</v>
      </c>
      <c r="AW158" s="15" t="s">
        <v>31</v>
      </c>
      <c r="AX158" s="15" t="s">
        <v>77</v>
      </c>
      <c r="AY158" s="255" t="s">
        <v>119</v>
      </c>
    </row>
    <row r="159" s="2" customFormat="1" ht="33" customHeight="1">
      <c r="A159" s="39"/>
      <c r="B159" s="40"/>
      <c r="C159" s="205" t="s">
        <v>211</v>
      </c>
      <c r="D159" s="205" t="s">
        <v>121</v>
      </c>
      <c r="E159" s="206" t="s">
        <v>212</v>
      </c>
      <c r="F159" s="207" t="s">
        <v>213</v>
      </c>
      <c r="G159" s="208" t="s">
        <v>158</v>
      </c>
      <c r="H159" s="209">
        <v>46.404000000000003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40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126</v>
      </c>
      <c r="AT159" s="216" t="s">
        <v>121</v>
      </c>
      <c r="AU159" s="216" t="s">
        <v>79</v>
      </c>
      <c r="AY159" s="18" t="s">
        <v>119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77</v>
      </c>
      <c r="BK159" s="217">
        <f>ROUND(I159*H159,2)</f>
        <v>0</v>
      </c>
      <c r="BL159" s="18" t="s">
        <v>126</v>
      </c>
      <c r="BM159" s="216" t="s">
        <v>214</v>
      </c>
    </row>
    <row r="160" s="2" customFormat="1" ht="37.8" customHeight="1">
      <c r="A160" s="39"/>
      <c r="B160" s="40"/>
      <c r="C160" s="205" t="s">
        <v>159</v>
      </c>
      <c r="D160" s="205" t="s">
        <v>121</v>
      </c>
      <c r="E160" s="206" t="s">
        <v>215</v>
      </c>
      <c r="F160" s="207" t="s">
        <v>216</v>
      </c>
      <c r="G160" s="208" t="s">
        <v>158</v>
      </c>
      <c r="H160" s="209">
        <v>464.04000000000002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40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126</v>
      </c>
      <c r="AT160" s="216" t="s">
        <v>121</v>
      </c>
      <c r="AU160" s="216" t="s">
        <v>79</v>
      </c>
      <c r="AY160" s="18" t="s">
        <v>119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126</v>
      </c>
      <c r="BM160" s="216" t="s">
        <v>217</v>
      </c>
    </row>
    <row r="161" s="14" customFormat="1">
      <c r="A161" s="14"/>
      <c r="B161" s="234"/>
      <c r="C161" s="235"/>
      <c r="D161" s="225" t="s">
        <v>129</v>
      </c>
      <c r="E161" s="236" t="s">
        <v>19</v>
      </c>
      <c r="F161" s="237" t="s">
        <v>218</v>
      </c>
      <c r="G161" s="235"/>
      <c r="H161" s="238">
        <v>464.04000000000002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129</v>
      </c>
      <c r="AU161" s="244" t="s">
        <v>79</v>
      </c>
      <c r="AV161" s="14" t="s">
        <v>79</v>
      </c>
      <c r="AW161" s="14" t="s">
        <v>31</v>
      </c>
      <c r="AX161" s="14" t="s">
        <v>69</v>
      </c>
      <c r="AY161" s="244" t="s">
        <v>119</v>
      </c>
    </row>
    <row r="162" s="15" customFormat="1">
      <c r="A162" s="15"/>
      <c r="B162" s="245"/>
      <c r="C162" s="246"/>
      <c r="D162" s="225" t="s">
        <v>129</v>
      </c>
      <c r="E162" s="247" t="s">
        <v>19</v>
      </c>
      <c r="F162" s="248" t="s">
        <v>132</v>
      </c>
      <c r="G162" s="246"/>
      <c r="H162" s="249">
        <v>464.04000000000002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5" t="s">
        <v>129</v>
      </c>
      <c r="AU162" s="255" t="s">
        <v>79</v>
      </c>
      <c r="AV162" s="15" t="s">
        <v>126</v>
      </c>
      <c r="AW162" s="15" t="s">
        <v>31</v>
      </c>
      <c r="AX162" s="15" t="s">
        <v>77</v>
      </c>
      <c r="AY162" s="255" t="s">
        <v>119</v>
      </c>
    </row>
    <row r="163" s="2" customFormat="1" ht="16.5" customHeight="1">
      <c r="A163" s="39"/>
      <c r="B163" s="40"/>
      <c r="C163" s="205" t="s">
        <v>8</v>
      </c>
      <c r="D163" s="205" t="s">
        <v>121</v>
      </c>
      <c r="E163" s="206" t="s">
        <v>219</v>
      </c>
      <c r="F163" s="207" t="s">
        <v>220</v>
      </c>
      <c r="G163" s="208" t="s">
        <v>158</v>
      </c>
      <c r="H163" s="209">
        <v>46.404000000000003</v>
      </c>
      <c r="I163" s="210"/>
      <c r="J163" s="211">
        <f>ROUND(I163*H163,2)</f>
        <v>0</v>
      </c>
      <c r="K163" s="207" t="s">
        <v>125</v>
      </c>
      <c r="L163" s="45"/>
      <c r="M163" s="212" t="s">
        <v>19</v>
      </c>
      <c r="N163" s="213" t="s">
        <v>40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126</v>
      </c>
      <c r="AT163" s="216" t="s">
        <v>121</v>
      </c>
      <c r="AU163" s="216" t="s">
        <v>79</v>
      </c>
      <c r="AY163" s="18" t="s">
        <v>119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77</v>
      </c>
      <c r="BK163" s="217">
        <f>ROUND(I163*H163,2)</f>
        <v>0</v>
      </c>
      <c r="BL163" s="18" t="s">
        <v>126</v>
      </c>
      <c r="BM163" s="216" t="s">
        <v>221</v>
      </c>
    </row>
    <row r="164" s="2" customFormat="1">
      <c r="A164" s="39"/>
      <c r="B164" s="40"/>
      <c r="C164" s="41"/>
      <c r="D164" s="218" t="s">
        <v>127</v>
      </c>
      <c r="E164" s="41"/>
      <c r="F164" s="219" t="s">
        <v>222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127</v>
      </c>
      <c r="AU164" s="18" t="s">
        <v>79</v>
      </c>
    </row>
    <row r="165" s="2" customFormat="1" ht="24.15" customHeight="1">
      <c r="A165" s="39"/>
      <c r="B165" s="40"/>
      <c r="C165" s="205" t="s">
        <v>162</v>
      </c>
      <c r="D165" s="205" t="s">
        <v>121</v>
      </c>
      <c r="E165" s="206" t="s">
        <v>223</v>
      </c>
      <c r="F165" s="207" t="s">
        <v>224</v>
      </c>
      <c r="G165" s="208" t="s">
        <v>225</v>
      </c>
      <c r="H165" s="209">
        <v>83.527000000000001</v>
      </c>
      <c r="I165" s="210"/>
      <c r="J165" s="211">
        <f>ROUND(I165*H165,2)</f>
        <v>0</v>
      </c>
      <c r="K165" s="207" t="s">
        <v>125</v>
      </c>
      <c r="L165" s="45"/>
      <c r="M165" s="212" t="s">
        <v>19</v>
      </c>
      <c r="N165" s="213" t="s">
        <v>40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126</v>
      </c>
      <c r="AT165" s="216" t="s">
        <v>121</v>
      </c>
      <c r="AU165" s="216" t="s">
        <v>79</v>
      </c>
      <c r="AY165" s="18" t="s">
        <v>119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77</v>
      </c>
      <c r="BK165" s="217">
        <f>ROUND(I165*H165,2)</f>
        <v>0</v>
      </c>
      <c r="BL165" s="18" t="s">
        <v>126</v>
      </c>
      <c r="BM165" s="216" t="s">
        <v>226</v>
      </c>
    </row>
    <row r="166" s="2" customFormat="1">
      <c r="A166" s="39"/>
      <c r="B166" s="40"/>
      <c r="C166" s="41"/>
      <c r="D166" s="218" t="s">
        <v>127</v>
      </c>
      <c r="E166" s="41"/>
      <c r="F166" s="219" t="s">
        <v>227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127</v>
      </c>
      <c r="AU166" s="18" t="s">
        <v>79</v>
      </c>
    </row>
    <row r="167" s="13" customFormat="1">
      <c r="A167" s="13"/>
      <c r="B167" s="223"/>
      <c r="C167" s="224"/>
      <c r="D167" s="225" t="s">
        <v>129</v>
      </c>
      <c r="E167" s="226" t="s">
        <v>19</v>
      </c>
      <c r="F167" s="227" t="s">
        <v>228</v>
      </c>
      <c r="G167" s="224"/>
      <c r="H167" s="226" t="s">
        <v>19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129</v>
      </c>
      <c r="AU167" s="233" t="s">
        <v>79</v>
      </c>
      <c r="AV167" s="13" t="s">
        <v>77</v>
      </c>
      <c r="AW167" s="13" t="s">
        <v>31</v>
      </c>
      <c r="AX167" s="13" t="s">
        <v>69</v>
      </c>
      <c r="AY167" s="233" t="s">
        <v>119</v>
      </c>
    </row>
    <row r="168" s="14" customFormat="1">
      <c r="A168" s="14"/>
      <c r="B168" s="234"/>
      <c r="C168" s="235"/>
      <c r="D168" s="225" t="s">
        <v>129</v>
      </c>
      <c r="E168" s="236" t="s">
        <v>19</v>
      </c>
      <c r="F168" s="237" t="s">
        <v>229</v>
      </c>
      <c r="G168" s="235"/>
      <c r="H168" s="238">
        <v>83.527000000000001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129</v>
      </c>
      <c r="AU168" s="244" t="s">
        <v>79</v>
      </c>
      <c r="AV168" s="14" t="s">
        <v>79</v>
      </c>
      <c r="AW168" s="14" t="s">
        <v>31</v>
      </c>
      <c r="AX168" s="14" t="s">
        <v>69</v>
      </c>
      <c r="AY168" s="244" t="s">
        <v>119</v>
      </c>
    </row>
    <row r="169" s="15" customFormat="1">
      <c r="A169" s="15"/>
      <c r="B169" s="245"/>
      <c r="C169" s="246"/>
      <c r="D169" s="225" t="s">
        <v>129</v>
      </c>
      <c r="E169" s="247" t="s">
        <v>19</v>
      </c>
      <c r="F169" s="248" t="s">
        <v>132</v>
      </c>
      <c r="G169" s="246"/>
      <c r="H169" s="249">
        <v>83.527000000000001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5" t="s">
        <v>129</v>
      </c>
      <c r="AU169" s="255" t="s">
        <v>79</v>
      </c>
      <c r="AV169" s="15" t="s">
        <v>126</v>
      </c>
      <c r="AW169" s="15" t="s">
        <v>31</v>
      </c>
      <c r="AX169" s="15" t="s">
        <v>77</v>
      </c>
      <c r="AY169" s="255" t="s">
        <v>119</v>
      </c>
    </row>
    <row r="170" s="2" customFormat="1" ht="24.15" customHeight="1">
      <c r="A170" s="39"/>
      <c r="B170" s="40"/>
      <c r="C170" s="205" t="s">
        <v>230</v>
      </c>
      <c r="D170" s="205" t="s">
        <v>121</v>
      </c>
      <c r="E170" s="206" t="s">
        <v>231</v>
      </c>
      <c r="F170" s="207" t="s">
        <v>232</v>
      </c>
      <c r="G170" s="208" t="s">
        <v>158</v>
      </c>
      <c r="H170" s="209">
        <v>35.661999999999999</v>
      </c>
      <c r="I170" s="210"/>
      <c r="J170" s="211">
        <f>ROUND(I170*H170,2)</f>
        <v>0</v>
      </c>
      <c r="K170" s="207" t="s">
        <v>125</v>
      </c>
      <c r="L170" s="45"/>
      <c r="M170" s="212" t="s">
        <v>19</v>
      </c>
      <c r="N170" s="213" t="s">
        <v>40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126</v>
      </c>
      <c r="AT170" s="216" t="s">
        <v>121</v>
      </c>
      <c r="AU170" s="216" t="s">
        <v>79</v>
      </c>
      <c r="AY170" s="18" t="s">
        <v>119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77</v>
      </c>
      <c r="BK170" s="217">
        <f>ROUND(I170*H170,2)</f>
        <v>0</v>
      </c>
      <c r="BL170" s="18" t="s">
        <v>126</v>
      </c>
      <c r="BM170" s="216" t="s">
        <v>233</v>
      </c>
    </row>
    <row r="171" s="2" customFormat="1">
      <c r="A171" s="39"/>
      <c r="B171" s="40"/>
      <c r="C171" s="41"/>
      <c r="D171" s="218" t="s">
        <v>127</v>
      </c>
      <c r="E171" s="41"/>
      <c r="F171" s="219" t="s">
        <v>234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127</v>
      </c>
      <c r="AU171" s="18" t="s">
        <v>79</v>
      </c>
    </row>
    <row r="172" s="13" customFormat="1">
      <c r="A172" s="13"/>
      <c r="B172" s="223"/>
      <c r="C172" s="224"/>
      <c r="D172" s="225" t="s">
        <v>129</v>
      </c>
      <c r="E172" s="226" t="s">
        <v>19</v>
      </c>
      <c r="F172" s="227" t="s">
        <v>153</v>
      </c>
      <c r="G172" s="224"/>
      <c r="H172" s="226" t="s">
        <v>19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129</v>
      </c>
      <c r="AU172" s="233" t="s">
        <v>79</v>
      </c>
      <c r="AV172" s="13" t="s">
        <v>77</v>
      </c>
      <c r="AW172" s="13" t="s">
        <v>31</v>
      </c>
      <c r="AX172" s="13" t="s">
        <v>69</v>
      </c>
      <c r="AY172" s="233" t="s">
        <v>119</v>
      </c>
    </row>
    <row r="173" s="14" customFormat="1">
      <c r="A173" s="14"/>
      <c r="B173" s="234"/>
      <c r="C173" s="235"/>
      <c r="D173" s="225" t="s">
        <v>129</v>
      </c>
      <c r="E173" s="236" t="s">
        <v>19</v>
      </c>
      <c r="F173" s="237" t="s">
        <v>235</v>
      </c>
      <c r="G173" s="235"/>
      <c r="H173" s="238">
        <v>35.661999999999999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129</v>
      </c>
      <c r="AU173" s="244" t="s">
        <v>79</v>
      </c>
      <c r="AV173" s="14" t="s">
        <v>79</v>
      </c>
      <c r="AW173" s="14" t="s">
        <v>31</v>
      </c>
      <c r="AX173" s="14" t="s">
        <v>69</v>
      </c>
      <c r="AY173" s="244" t="s">
        <v>119</v>
      </c>
    </row>
    <row r="174" s="15" customFormat="1">
      <c r="A174" s="15"/>
      <c r="B174" s="245"/>
      <c r="C174" s="246"/>
      <c r="D174" s="225" t="s">
        <v>129</v>
      </c>
      <c r="E174" s="247" t="s">
        <v>19</v>
      </c>
      <c r="F174" s="248" t="s">
        <v>132</v>
      </c>
      <c r="G174" s="246"/>
      <c r="H174" s="249">
        <v>35.661999999999999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5" t="s">
        <v>129</v>
      </c>
      <c r="AU174" s="255" t="s">
        <v>79</v>
      </c>
      <c r="AV174" s="15" t="s">
        <v>126</v>
      </c>
      <c r="AW174" s="15" t="s">
        <v>31</v>
      </c>
      <c r="AX174" s="15" t="s">
        <v>77</v>
      </c>
      <c r="AY174" s="255" t="s">
        <v>119</v>
      </c>
    </row>
    <row r="175" s="2" customFormat="1" ht="16.5" customHeight="1">
      <c r="A175" s="39"/>
      <c r="B175" s="40"/>
      <c r="C175" s="256" t="s">
        <v>166</v>
      </c>
      <c r="D175" s="256" t="s">
        <v>236</v>
      </c>
      <c r="E175" s="257" t="s">
        <v>237</v>
      </c>
      <c r="F175" s="258" t="s">
        <v>238</v>
      </c>
      <c r="G175" s="259" t="s">
        <v>225</v>
      </c>
      <c r="H175" s="260">
        <v>71.323999999999998</v>
      </c>
      <c r="I175" s="261"/>
      <c r="J175" s="262">
        <f>ROUND(I175*H175,2)</f>
        <v>0</v>
      </c>
      <c r="K175" s="258" t="s">
        <v>125</v>
      </c>
      <c r="L175" s="263"/>
      <c r="M175" s="264" t="s">
        <v>19</v>
      </c>
      <c r="N175" s="265" t="s">
        <v>40</v>
      </c>
      <c r="O175" s="85"/>
      <c r="P175" s="214">
        <f>O175*H175</f>
        <v>0</v>
      </c>
      <c r="Q175" s="214">
        <v>1</v>
      </c>
      <c r="R175" s="214">
        <f>Q175*H175</f>
        <v>71.323999999999998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143</v>
      </c>
      <c r="AT175" s="216" t="s">
        <v>236</v>
      </c>
      <c r="AU175" s="216" t="s">
        <v>79</v>
      </c>
      <c r="AY175" s="18" t="s">
        <v>119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77</v>
      </c>
      <c r="BK175" s="217">
        <f>ROUND(I175*H175,2)</f>
        <v>0</v>
      </c>
      <c r="BL175" s="18" t="s">
        <v>126</v>
      </c>
      <c r="BM175" s="216" t="s">
        <v>239</v>
      </c>
    </row>
    <row r="176" s="2" customFormat="1">
      <c r="A176" s="39"/>
      <c r="B176" s="40"/>
      <c r="C176" s="41"/>
      <c r="D176" s="218" t="s">
        <v>127</v>
      </c>
      <c r="E176" s="41"/>
      <c r="F176" s="219" t="s">
        <v>240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127</v>
      </c>
      <c r="AU176" s="18" t="s">
        <v>79</v>
      </c>
    </row>
    <row r="177" s="14" customFormat="1">
      <c r="A177" s="14"/>
      <c r="B177" s="234"/>
      <c r="C177" s="235"/>
      <c r="D177" s="225" t="s">
        <v>129</v>
      </c>
      <c r="E177" s="236" t="s">
        <v>19</v>
      </c>
      <c r="F177" s="237" t="s">
        <v>241</v>
      </c>
      <c r="G177" s="235"/>
      <c r="H177" s="238">
        <v>71.323999999999998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129</v>
      </c>
      <c r="AU177" s="244" t="s">
        <v>79</v>
      </c>
      <c r="AV177" s="14" t="s">
        <v>79</v>
      </c>
      <c r="AW177" s="14" t="s">
        <v>31</v>
      </c>
      <c r="AX177" s="14" t="s">
        <v>69</v>
      </c>
      <c r="AY177" s="244" t="s">
        <v>119</v>
      </c>
    </row>
    <row r="178" s="15" customFormat="1">
      <c r="A178" s="15"/>
      <c r="B178" s="245"/>
      <c r="C178" s="246"/>
      <c r="D178" s="225" t="s">
        <v>129</v>
      </c>
      <c r="E178" s="247" t="s">
        <v>19</v>
      </c>
      <c r="F178" s="248" t="s">
        <v>132</v>
      </c>
      <c r="G178" s="246"/>
      <c r="H178" s="249">
        <v>71.323999999999998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5" t="s">
        <v>129</v>
      </c>
      <c r="AU178" s="255" t="s">
        <v>79</v>
      </c>
      <c r="AV178" s="15" t="s">
        <v>126</v>
      </c>
      <c r="AW178" s="15" t="s">
        <v>31</v>
      </c>
      <c r="AX178" s="15" t="s">
        <v>77</v>
      </c>
      <c r="AY178" s="255" t="s">
        <v>119</v>
      </c>
    </row>
    <row r="179" s="2" customFormat="1" ht="24.15" customHeight="1">
      <c r="A179" s="39"/>
      <c r="B179" s="40"/>
      <c r="C179" s="205" t="s">
        <v>242</v>
      </c>
      <c r="D179" s="205" t="s">
        <v>121</v>
      </c>
      <c r="E179" s="206" t="s">
        <v>243</v>
      </c>
      <c r="F179" s="207" t="s">
        <v>244</v>
      </c>
      <c r="G179" s="208" t="s">
        <v>124</v>
      </c>
      <c r="H179" s="209">
        <v>107.416</v>
      </c>
      <c r="I179" s="210"/>
      <c r="J179" s="211">
        <f>ROUND(I179*H179,2)</f>
        <v>0</v>
      </c>
      <c r="K179" s="207" t="s">
        <v>125</v>
      </c>
      <c r="L179" s="45"/>
      <c r="M179" s="212" t="s">
        <v>19</v>
      </c>
      <c r="N179" s="213" t="s">
        <v>40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126</v>
      </c>
      <c r="AT179" s="216" t="s">
        <v>121</v>
      </c>
      <c r="AU179" s="216" t="s">
        <v>79</v>
      </c>
      <c r="AY179" s="18" t="s">
        <v>119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77</v>
      </c>
      <c r="BK179" s="217">
        <f>ROUND(I179*H179,2)</f>
        <v>0</v>
      </c>
      <c r="BL179" s="18" t="s">
        <v>126</v>
      </c>
      <c r="BM179" s="216" t="s">
        <v>245</v>
      </c>
    </row>
    <row r="180" s="2" customFormat="1">
      <c r="A180" s="39"/>
      <c r="B180" s="40"/>
      <c r="C180" s="41"/>
      <c r="D180" s="218" t="s">
        <v>127</v>
      </c>
      <c r="E180" s="41"/>
      <c r="F180" s="219" t="s">
        <v>246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127</v>
      </c>
      <c r="AU180" s="18" t="s">
        <v>79</v>
      </c>
    </row>
    <row r="181" s="2" customFormat="1" ht="24.15" customHeight="1">
      <c r="A181" s="39"/>
      <c r="B181" s="40"/>
      <c r="C181" s="205" t="s">
        <v>170</v>
      </c>
      <c r="D181" s="205" t="s">
        <v>121</v>
      </c>
      <c r="E181" s="206" t="s">
        <v>247</v>
      </c>
      <c r="F181" s="207" t="s">
        <v>248</v>
      </c>
      <c r="G181" s="208" t="s">
        <v>124</v>
      </c>
      <c r="H181" s="209">
        <v>128.899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40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126</v>
      </c>
      <c r="AT181" s="216" t="s">
        <v>121</v>
      </c>
      <c r="AU181" s="216" t="s">
        <v>79</v>
      </c>
      <c r="AY181" s="18" t="s">
        <v>119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77</v>
      </c>
      <c r="BK181" s="217">
        <f>ROUND(I181*H181,2)</f>
        <v>0</v>
      </c>
      <c r="BL181" s="18" t="s">
        <v>126</v>
      </c>
      <c r="BM181" s="216" t="s">
        <v>249</v>
      </c>
    </row>
    <row r="182" s="2" customFormat="1" ht="16.5" customHeight="1">
      <c r="A182" s="39"/>
      <c r="B182" s="40"/>
      <c r="C182" s="256" t="s">
        <v>7</v>
      </c>
      <c r="D182" s="256" t="s">
        <v>236</v>
      </c>
      <c r="E182" s="257" t="s">
        <v>250</v>
      </c>
      <c r="F182" s="258" t="s">
        <v>251</v>
      </c>
      <c r="G182" s="259" t="s">
        <v>252</v>
      </c>
      <c r="H182" s="260">
        <v>128.899</v>
      </c>
      <c r="I182" s="261"/>
      <c r="J182" s="262">
        <f>ROUND(I182*H182,2)</f>
        <v>0</v>
      </c>
      <c r="K182" s="258" t="s">
        <v>125</v>
      </c>
      <c r="L182" s="263"/>
      <c r="M182" s="264" t="s">
        <v>19</v>
      </c>
      <c r="N182" s="265" t="s">
        <v>40</v>
      </c>
      <c r="O182" s="85"/>
      <c r="P182" s="214">
        <f>O182*H182</f>
        <v>0</v>
      </c>
      <c r="Q182" s="214">
        <v>0.001</v>
      </c>
      <c r="R182" s="214">
        <f>Q182*H182</f>
        <v>0.12889900000000001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143</v>
      </c>
      <c r="AT182" s="216" t="s">
        <v>236</v>
      </c>
      <c r="AU182" s="216" t="s">
        <v>79</v>
      </c>
      <c r="AY182" s="18" t="s">
        <v>119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77</v>
      </c>
      <c r="BK182" s="217">
        <f>ROUND(I182*H182,2)</f>
        <v>0</v>
      </c>
      <c r="BL182" s="18" t="s">
        <v>126</v>
      </c>
      <c r="BM182" s="216" t="s">
        <v>253</v>
      </c>
    </row>
    <row r="183" s="2" customFormat="1">
      <c r="A183" s="39"/>
      <c r="B183" s="40"/>
      <c r="C183" s="41"/>
      <c r="D183" s="218" t="s">
        <v>127</v>
      </c>
      <c r="E183" s="41"/>
      <c r="F183" s="219" t="s">
        <v>254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127</v>
      </c>
      <c r="AU183" s="18" t="s">
        <v>79</v>
      </c>
    </row>
    <row r="184" s="12" customFormat="1" ht="22.8" customHeight="1">
      <c r="A184" s="12"/>
      <c r="B184" s="189"/>
      <c r="C184" s="190"/>
      <c r="D184" s="191" t="s">
        <v>68</v>
      </c>
      <c r="E184" s="203" t="s">
        <v>79</v>
      </c>
      <c r="F184" s="203" t="s">
        <v>255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SUM(P185:P189)</f>
        <v>0</v>
      </c>
      <c r="Q184" s="197"/>
      <c r="R184" s="198">
        <f>SUM(R185:R189)</f>
        <v>0.52185599999999999</v>
      </c>
      <c r="S184" s="197"/>
      <c r="T184" s="199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77</v>
      </c>
      <c r="AT184" s="201" t="s">
        <v>68</v>
      </c>
      <c r="AU184" s="201" t="s">
        <v>77</v>
      </c>
      <c r="AY184" s="200" t="s">
        <v>119</v>
      </c>
      <c r="BK184" s="202">
        <f>SUM(BK185:BK189)</f>
        <v>0</v>
      </c>
    </row>
    <row r="185" s="2" customFormat="1" ht="24.15" customHeight="1">
      <c r="A185" s="39"/>
      <c r="B185" s="40"/>
      <c r="C185" s="205" t="s">
        <v>176</v>
      </c>
      <c r="D185" s="205" t="s">
        <v>121</v>
      </c>
      <c r="E185" s="206" t="s">
        <v>256</v>
      </c>
      <c r="F185" s="207" t="s">
        <v>257</v>
      </c>
      <c r="G185" s="208" t="s">
        <v>124</v>
      </c>
      <c r="H185" s="209">
        <v>4.8319999999999999</v>
      </c>
      <c r="I185" s="210"/>
      <c r="J185" s="211">
        <f>ROUND(I185*H185,2)</f>
        <v>0</v>
      </c>
      <c r="K185" s="207" t="s">
        <v>125</v>
      </c>
      <c r="L185" s="45"/>
      <c r="M185" s="212" t="s">
        <v>19</v>
      </c>
      <c r="N185" s="213" t="s">
        <v>40</v>
      </c>
      <c r="O185" s="85"/>
      <c r="P185" s="214">
        <f>O185*H185</f>
        <v>0</v>
      </c>
      <c r="Q185" s="214">
        <v>0.108</v>
      </c>
      <c r="R185" s="214">
        <f>Q185*H185</f>
        <v>0.52185599999999999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126</v>
      </c>
      <c r="AT185" s="216" t="s">
        <v>121</v>
      </c>
      <c r="AU185" s="216" t="s">
        <v>79</v>
      </c>
      <c r="AY185" s="18" t="s">
        <v>119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77</v>
      </c>
      <c r="BK185" s="217">
        <f>ROUND(I185*H185,2)</f>
        <v>0</v>
      </c>
      <c r="BL185" s="18" t="s">
        <v>126</v>
      </c>
      <c r="BM185" s="216" t="s">
        <v>258</v>
      </c>
    </row>
    <row r="186" s="2" customFormat="1">
      <c r="A186" s="39"/>
      <c r="B186" s="40"/>
      <c r="C186" s="41"/>
      <c r="D186" s="218" t="s">
        <v>127</v>
      </c>
      <c r="E186" s="41"/>
      <c r="F186" s="219" t="s">
        <v>259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127</v>
      </c>
      <c r="AU186" s="18" t="s">
        <v>79</v>
      </c>
    </row>
    <row r="187" s="13" customFormat="1">
      <c r="A187" s="13"/>
      <c r="B187" s="223"/>
      <c r="C187" s="224"/>
      <c r="D187" s="225" t="s">
        <v>129</v>
      </c>
      <c r="E187" s="226" t="s">
        <v>19</v>
      </c>
      <c r="F187" s="227" t="s">
        <v>260</v>
      </c>
      <c r="G187" s="224"/>
      <c r="H187" s="226" t="s">
        <v>19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129</v>
      </c>
      <c r="AU187" s="233" t="s">
        <v>79</v>
      </c>
      <c r="AV187" s="13" t="s">
        <v>77</v>
      </c>
      <c r="AW187" s="13" t="s">
        <v>31</v>
      </c>
      <c r="AX187" s="13" t="s">
        <v>69</v>
      </c>
      <c r="AY187" s="233" t="s">
        <v>119</v>
      </c>
    </row>
    <row r="188" s="14" customFormat="1">
      <c r="A188" s="14"/>
      <c r="B188" s="234"/>
      <c r="C188" s="235"/>
      <c r="D188" s="225" t="s">
        <v>129</v>
      </c>
      <c r="E188" s="236" t="s">
        <v>19</v>
      </c>
      <c r="F188" s="237" t="s">
        <v>131</v>
      </c>
      <c r="G188" s="235"/>
      <c r="H188" s="238">
        <v>4.8319999999999999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129</v>
      </c>
      <c r="AU188" s="244" t="s">
        <v>79</v>
      </c>
      <c r="AV188" s="14" t="s">
        <v>79</v>
      </c>
      <c r="AW188" s="14" t="s">
        <v>31</v>
      </c>
      <c r="AX188" s="14" t="s">
        <v>69</v>
      </c>
      <c r="AY188" s="244" t="s">
        <v>119</v>
      </c>
    </row>
    <row r="189" s="15" customFormat="1">
      <c r="A189" s="15"/>
      <c r="B189" s="245"/>
      <c r="C189" s="246"/>
      <c r="D189" s="225" t="s">
        <v>129</v>
      </c>
      <c r="E189" s="247" t="s">
        <v>19</v>
      </c>
      <c r="F189" s="248" t="s">
        <v>132</v>
      </c>
      <c r="G189" s="246"/>
      <c r="H189" s="249">
        <v>4.8319999999999999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5" t="s">
        <v>129</v>
      </c>
      <c r="AU189" s="255" t="s">
        <v>79</v>
      </c>
      <c r="AV189" s="15" t="s">
        <v>126</v>
      </c>
      <c r="AW189" s="15" t="s">
        <v>31</v>
      </c>
      <c r="AX189" s="15" t="s">
        <v>77</v>
      </c>
      <c r="AY189" s="255" t="s">
        <v>119</v>
      </c>
    </row>
    <row r="190" s="12" customFormat="1" ht="22.8" customHeight="1">
      <c r="A190" s="12"/>
      <c r="B190" s="189"/>
      <c r="C190" s="190"/>
      <c r="D190" s="191" t="s">
        <v>68</v>
      </c>
      <c r="E190" s="203" t="s">
        <v>126</v>
      </c>
      <c r="F190" s="203" t="s">
        <v>261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SUM(P191:P195)</f>
        <v>0</v>
      </c>
      <c r="Q190" s="197"/>
      <c r="R190" s="198">
        <f>SUM(R191:R195)</f>
        <v>20.310651340000003</v>
      </c>
      <c r="S190" s="197"/>
      <c r="T190" s="199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77</v>
      </c>
      <c r="AT190" s="201" t="s">
        <v>68</v>
      </c>
      <c r="AU190" s="201" t="s">
        <v>77</v>
      </c>
      <c r="AY190" s="200" t="s">
        <v>119</v>
      </c>
      <c r="BK190" s="202">
        <f>SUM(BK191:BK195)</f>
        <v>0</v>
      </c>
    </row>
    <row r="191" s="2" customFormat="1" ht="16.5" customHeight="1">
      <c r="A191" s="39"/>
      <c r="B191" s="40"/>
      <c r="C191" s="205" t="s">
        <v>262</v>
      </c>
      <c r="D191" s="205" t="s">
        <v>121</v>
      </c>
      <c r="E191" s="206" t="s">
        <v>263</v>
      </c>
      <c r="F191" s="207" t="s">
        <v>264</v>
      </c>
      <c r="G191" s="208" t="s">
        <v>158</v>
      </c>
      <c r="H191" s="209">
        <v>10.742000000000001</v>
      </c>
      <c r="I191" s="210"/>
      <c r="J191" s="211">
        <f>ROUND(I191*H191,2)</f>
        <v>0</v>
      </c>
      <c r="K191" s="207" t="s">
        <v>125</v>
      </c>
      <c r="L191" s="45"/>
      <c r="M191" s="212" t="s">
        <v>19</v>
      </c>
      <c r="N191" s="213" t="s">
        <v>40</v>
      </c>
      <c r="O191" s="85"/>
      <c r="P191" s="214">
        <f>O191*H191</f>
        <v>0</v>
      </c>
      <c r="Q191" s="214">
        <v>1.8907700000000001</v>
      </c>
      <c r="R191" s="214">
        <f>Q191*H191</f>
        <v>20.310651340000003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126</v>
      </c>
      <c r="AT191" s="216" t="s">
        <v>121</v>
      </c>
      <c r="AU191" s="216" t="s">
        <v>79</v>
      </c>
      <c r="AY191" s="18" t="s">
        <v>119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77</v>
      </c>
      <c r="BK191" s="217">
        <f>ROUND(I191*H191,2)</f>
        <v>0</v>
      </c>
      <c r="BL191" s="18" t="s">
        <v>126</v>
      </c>
      <c r="BM191" s="216" t="s">
        <v>265</v>
      </c>
    </row>
    <row r="192" s="2" customFormat="1">
      <c r="A192" s="39"/>
      <c r="B192" s="40"/>
      <c r="C192" s="41"/>
      <c r="D192" s="218" t="s">
        <v>127</v>
      </c>
      <c r="E192" s="41"/>
      <c r="F192" s="219" t="s">
        <v>266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127</v>
      </c>
      <c r="AU192" s="18" t="s">
        <v>79</v>
      </c>
    </row>
    <row r="193" s="13" customFormat="1">
      <c r="A193" s="13"/>
      <c r="B193" s="223"/>
      <c r="C193" s="224"/>
      <c r="D193" s="225" t="s">
        <v>129</v>
      </c>
      <c r="E193" s="226" t="s">
        <v>19</v>
      </c>
      <c r="F193" s="227" t="s">
        <v>153</v>
      </c>
      <c r="G193" s="224"/>
      <c r="H193" s="226" t="s">
        <v>19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129</v>
      </c>
      <c r="AU193" s="233" t="s">
        <v>79</v>
      </c>
      <c r="AV193" s="13" t="s">
        <v>77</v>
      </c>
      <c r="AW193" s="13" t="s">
        <v>31</v>
      </c>
      <c r="AX193" s="13" t="s">
        <v>69</v>
      </c>
      <c r="AY193" s="233" t="s">
        <v>119</v>
      </c>
    </row>
    <row r="194" s="14" customFormat="1">
      <c r="A194" s="14"/>
      <c r="B194" s="234"/>
      <c r="C194" s="235"/>
      <c r="D194" s="225" t="s">
        <v>129</v>
      </c>
      <c r="E194" s="236" t="s">
        <v>19</v>
      </c>
      <c r="F194" s="237" t="s">
        <v>267</v>
      </c>
      <c r="G194" s="235"/>
      <c r="H194" s="238">
        <v>10.742000000000001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129</v>
      </c>
      <c r="AU194" s="244" t="s">
        <v>79</v>
      </c>
      <c r="AV194" s="14" t="s">
        <v>79</v>
      </c>
      <c r="AW194" s="14" t="s">
        <v>31</v>
      </c>
      <c r="AX194" s="14" t="s">
        <v>69</v>
      </c>
      <c r="AY194" s="244" t="s">
        <v>119</v>
      </c>
    </row>
    <row r="195" s="15" customFormat="1">
      <c r="A195" s="15"/>
      <c r="B195" s="245"/>
      <c r="C195" s="246"/>
      <c r="D195" s="225" t="s">
        <v>129</v>
      </c>
      <c r="E195" s="247" t="s">
        <v>19</v>
      </c>
      <c r="F195" s="248" t="s">
        <v>132</v>
      </c>
      <c r="G195" s="246"/>
      <c r="H195" s="249">
        <v>10.742000000000001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5" t="s">
        <v>129</v>
      </c>
      <c r="AU195" s="255" t="s">
        <v>79</v>
      </c>
      <c r="AV195" s="15" t="s">
        <v>126</v>
      </c>
      <c r="AW195" s="15" t="s">
        <v>31</v>
      </c>
      <c r="AX195" s="15" t="s">
        <v>77</v>
      </c>
      <c r="AY195" s="255" t="s">
        <v>119</v>
      </c>
    </row>
    <row r="196" s="12" customFormat="1" ht="22.8" customHeight="1">
      <c r="A196" s="12"/>
      <c r="B196" s="189"/>
      <c r="C196" s="190"/>
      <c r="D196" s="191" t="s">
        <v>68</v>
      </c>
      <c r="E196" s="203" t="s">
        <v>146</v>
      </c>
      <c r="F196" s="203" t="s">
        <v>268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SUM(P197:P201)</f>
        <v>0</v>
      </c>
      <c r="Q196" s="197"/>
      <c r="R196" s="198">
        <f>SUM(R197:R201)</f>
        <v>1.6670399999999999</v>
      </c>
      <c r="S196" s="197"/>
      <c r="T196" s="199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77</v>
      </c>
      <c r="AT196" s="201" t="s">
        <v>68</v>
      </c>
      <c r="AU196" s="201" t="s">
        <v>77</v>
      </c>
      <c r="AY196" s="200" t="s">
        <v>119</v>
      </c>
      <c r="BK196" s="202">
        <f>SUM(BK197:BK201)</f>
        <v>0</v>
      </c>
    </row>
    <row r="197" s="2" customFormat="1" ht="16.5" customHeight="1">
      <c r="A197" s="39"/>
      <c r="B197" s="40"/>
      <c r="C197" s="205" t="s">
        <v>180</v>
      </c>
      <c r="D197" s="205" t="s">
        <v>121</v>
      </c>
      <c r="E197" s="206" t="s">
        <v>269</v>
      </c>
      <c r="F197" s="207" t="s">
        <v>270</v>
      </c>
      <c r="G197" s="208" t="s">
        <v>124</v>
      </c>
      <c r="H197" s="209">
        <v>4.8319999999999999</v>
      </c>
      <c r="I197" s="210"/>
      <c r="J197" s="211">
        <f>ROUND(I197*H197,2)</f>
        <v>0</v>
      </c>
      <c r="K197" s="207" t="s">
        <v>125</v>
      </c>
      <c r="L197" s="45"/>
      <c r="M197" s="212" t="s">
        <v>19</v>
      </c>
      <c r="N197" s="213" t="s">
        <v>40</v>
      </c>
      <c r="O197" s="85"/>
      <c r="P197" s="214">
        <f>O197*H197</f>
        <v>0</v>
      </c>
      <c r="Q197" s="214">
        <v>0.34499999999999997</v>
      </c>
      <c r="R197" s="214">
        <f>Q197*H197</f>
        <v>1.6670399999999999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126</v>
      </c>
      <c r="AT197" s="216" t="s">
        <v>121</v>
      </c>
      <c r="AU197" s="216" t="s">
        <v>79</v>
      </c>
      <c r="AY197" s="18" t="s">
        <v>119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77</v>
      </c>
      <c r="BK197" s="217">
        <f>ROUND(I197*H197,2)</f>
        <v>0</v>
      </c>
      <c r="BL197" s="18" t="s">
        <v>126</v>
      </c>
      <c r="BM197" s="216" t="s">
        <v>271</v>
      </c>
    </row>
    <row r="198" s="2" customFormat="1">
      <c r="A198" s="39"/>
      <c r="B198" s="40"/>
      <c r="C198" s="41"/>
      <c r="D198" s="218" t="s">
        <v>127</v>
      </c>
      <c r="E198" s="41"/>
      <c r="F198" s="219" t="s">
        <v>272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127</v>
      </c>
      <c r="AU198" s="18" t="s">
        <v>79</v>
      </c>
    </row>
    <row r="199" s="13" customFormat="1">
      <c r="A199" s="13"/>
      <c r="B199" s="223"/>
      <c r="C199" s="224"/>
      <c r="D199" s="225" t="s">
        <v>129</v>
      </c>
      <c r="E199" s="226" t="s">
        <v>19</v>
      </c>
      <c r="F199" s="227" t="s">
        <v>273</v>
      </c>
      <c r="G199" s="224"/>
      <c r="H199" s="226" t="s">
        <v>19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129</v>
      </c>
      <c r="AU199" s="233" t="s">
        <v>79</v>
      </c>
      <c r="AV199" s="13" t="s">
        <v>77</v>
      </c>
      <c r="AW199" s="13" t="s">
        <v>31</v>
      </c>
      <c r="AX199" s="13" t="s">
        <v>69</v>
      </c>
      <c r="AY199" s="233" t="s">
        <v>119</v>
      </c>
    </row>
    <row r="200" s="14" customFormat="1">
      <c r="A200" s="14"/>
      <c r="B200" s="234"/>
      <c r="C200" s="235"/>
      <c r="D200" s="225" t="s">
        <v>129</v>
      </c>
      <c r="E200" s="236" t="s">
        <v>19</v>
      </c>
      <c r="F200" s="237" t="s">
        <v>131</v>
      </c>
      <c r="G200" s="235"/>
      <c r="H200" s="238">
        <v>4.8319999999999999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129</v>
      </c>
      <c r="AU200" s="244" t="s">
        <v>79</v>
      </c>
      <c r="AV200" s="14" t="s">
        <v>79</v>
      </c>
      <c r="AW200" s="14" t="s">
        <v>31</v>
      </c>
      <c r="AX200" s="14" t="s">
        <v>69</v>
      </c>
      <c r="AY200" s="244" t="s">
        <v>119</v>
      </c>
    </row>
    <row r="201" s="15" customFormat="1">
      <c r="A201" s="15"/>
      <c r="B201" s="245"/>
      <c r="C201" s="246"/>
      <c r="D201" s="225" t="s">
        <v>129</v>
      </c>
      <c r="E201" s="247" t="s">
        <v>19</v>
      </c>
      <c r="F201" s="248" t="s">
        <v>132</v>
      </c>
      <c r="G201" s="246"/>
      <c r="H201" s="249">
        <v>4.8319999999999999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5" t="s">
        <v>129</v>
      </c>
      <c r="AU201" s="255" t="s">
        <v>79</v>
      </c>
      <c r="AV201" s="15" t="s">
        <v>126</v>
      </c>
      <c r="AW201" s="15" t="s">
        <v>31</v>
      </c>
      <c r="AX201" s="15" t="s">
        <v>77</v>
      </c>
      <c r="AY201" s="255" t="s">
        <v>119</v>
      </c>
    </row>
    <row r="202" s="12" customFormat="1" ht="22.8" customHeight="1">
      <c r="A202" s="12"/>
      <c r="B202" s="189"/>
      <c r="C202" s="190"/>
      <c r="D202" s="191" t="s">
        <v>68</v>
      </c>
      <c r="E202" s="203" t="s">
        <v>143</v>
      </c>
      <c r="F202" s="203" t="s">
        <v>274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SUM(P203:P251)</f>
        <v>0</v>
      </c>
      <c r="Q202" s="197"/>
      <c r="R202" s="198">
        <f>SUM(R203:R251)</f>
        <v>0.97965299920000004</v>
      </c>
      <c r="S202" s="197"/>
      <c r="T202" s="199">
        <f>SUM(T203:T251)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77</v>
      </c>
      <c r="AT202" s="201" t="s">
        <v>68</v>
      </c>
      <c r="AU202" s="201" t="s">
        <v>77</v>
      </c>
      <c r="AY202" s="200" t="s">
        <v>119</v>
      </c>
      <c r="BK202" s="202">
        <f>SUM(BK203:BK251)</f>
        <v>0</v>
      </c>
    </row>
    <row r="203" s="2" customFormat="1" ht="24.15" customHeight="1">
      <c r="A203" s="39"/>
      <c r="B203" s="40"/>
      <c r="C203" s="205" t="s">
        <v>275</v>
      </c>
      <c r="D203" s="205" t="s">
        <v>121</v>
      </c>
      <c r="E203" s="206" t="s">
        <v>276</v>
      </c>
      <c r="F203" s="207" t="s">
        <v>277</v>
      </c>
      <c r="G203" s="208" t="s">
        <v>135</v>
      </c>
      <c r="H203" s="209">
        <v>150</v>
      </c>
      <c r="I203" s="210"/>
      <c r="J203" s="211">
        <f>ROUND(I203*H203,2)</f>
        <v>0</v>
      </c>
      <c r="K203" s="207" t="s">
        <v>125</v>
      </c>
      <c r="L203" s="45"/>
      <c r="M203" s="212" t="s">
        <v>19</v>
      </c>
      <c r="N203" s="213" t="s">
        <v>40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126</v>
      </c>
      <c r="AT203" s="216" t="s">
        <v>121</v>
      </c>
      <c r="AU203" s="216" t="s">
        <v>79</v>
      </c>
      <c r="AY203" s="18" t="s">
        <v>119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77</v>
      </c>
      <c r="BK203" s="217">
        <f>ROUND(I203*H203,2)</f>
        <v>0</v>
      </c>
      <c r="BL203" s="18" t="s">
        <v>126</v>
      </c>
      <c r="BM203" s="216" t="s">
        <v>278</v>
      </c>
    </row>
    <row r="204" s="2" customFormat="1">
      <c r="A204" s="39"/>
      <c r="B204" s="40"/>
      <c r="C204" s="41"/>
      <c r="D204" s="218" t="s">
        <v>127</v>
      </c>
      <c r="E204" s="41"/>
      <c r="F204" s="219" t="s">
        <v>279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127</v>
      </c>
      <c r="AU204" s="18" t="s">
        <v>79</v>
      </c>
    </row>
    <row r="205" s="14" customFormat="1">
      <c r="A205" s="14"/>
      <c r="B205" s="234"/>
      <c r="C205" s="235"/>
      <c r="D205" s="225" t="s">
        <v>129</v>
      </c>
      <c r="E205" s="236" t="s">
        <v>19</v>
      </c>
      <c r="F205" s="237" t="s">
        <v>280</v>
      </c>
      <c r="G205" s="235"/>
      <c r="H205" s="238">
        <v>150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129</v>
      </c>
      <c r="AU205" s="244" t="s">
        <v>79</v>
      </c>
      <c r="AV205" s="14" t="s">
        <v>79</v>
      </c>
      <c r="AW205" s="14" t="s">
        <v>31</v>
      </c>
      <c r="AX205" s="14" t="s">
        <v>69</v>
      </c>
      <c r="AY205" s="244" t="s">
        <v>119</v>
      </c>
    </row>
    <row r="206" s="15" customFormat="1">
      <c r="A206" s="15"/>
      <c r="B206" s="245"/>
      <c r="C206" s="246"/>
      <c r="D206" s="225" t="s">
        <v>129</v>
      </c>
      <c r="E206" s="247" t="s">
        <v>19</v>
      </c>
      <c r="F206" s="248" t="s">
        <v>132</v>
      </c>
      <c r="G206" s="246"/>
      <c r="H206" s="249">
        <v>150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5" t="s">
        <v>129</v>
      </c>
      <c r="AU206" s="255" t="s">
        <v>79</v>
      </c>
      <c r="AV206" s="15" t="s">
        <v>126</v>
      </c>
      <c r="AW206" s="15" t="s">
        <v>31</v>
      </c>
      <c r="AX206" s="15" t="s">
        <v>77</v>
      </c>
      <c r="AY206" s="255" t="s">
        <v>119</v>
      </c>
    </row>
    <row r="207" s="2" customFormat="1" ht="21.75" customHeight="1">
      <c r="A207" s="39"/>
      <c r="B207" s="40"/>
      <c r="C207" s="256" t="s">
        <v>214</v>
      </c>
      <c r="D207" s="256" t="s">
        <v>236</v>
      </c>
      <c r="E207" s="257" t="s">
        <v>281</v>
      </c>
      <c r="F207" s="258" t="s">
        <v>282</v>
      </c>
      <c r="G207" s="259" t="s">
        <v>135</v>
      </c>
      <c r="H207" s="260">
        <v>150</v>
      </c>
      <c r="I207" s="261"/>
      <c r="J207" s="262">
        <f>ROUND(I207*H207,2)</f>
        <v>0</v>
      </c>
      <c r="K207" s="258" t="s">
        <v>125</v>
      </c>
      <c r="L207" s="263"/>
      <c r="M207" s="264" t="s">
        <v>19</v>
      </c>
      <c r="N207" s="265" t="s">
        <v>40</v>
      </c>
      <c r="O207" s="85"/>
      <c r="P207" s="214">
        <f>O207*H207</f>
        <v>0</v>
      </c>
      <c r="Q207" s="214">
        <v>0.00017000000000000001</v>
      </c>
      <c r="R207" s="214">
        <f>Q207*H207</f>
        <v>0.025500000000000002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143</v>
      </c>
      <c r="AT207" s="216" t="s">
        <v>236</v>
      </c>
      <c r="AU207" s="216" t="s">
        <v>79</v>
      </c>
      <c r="AY207" s="18" t="s">
        <v>119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77</v>
      </c>
      <c r="BK207" s="217">
        <f>ROUND(I207*H207,2)</f>
        <v>0</v>
      </c>
      <c r="BL207" s="18" t="s">
        <v>126</v>
      </c>
      <c r="BM207" s="216" t="s">
        <v>283</v>
      </c>
    </row>
    <row r="208" s="2" customFormat="1">
      <c r="A208" s="39"/>
      <c r="B208" s="40"/>
      <c r="C208" s="41"/>
      <c r="D208" s="218" t="s">
        <v>127</v>
      </c>
      <c r="E208" s="41"/>
      <c r="F208" s="219" t="s">
        <v>284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127</v>
      </c>
      <c r="AU208" s="18" t="s">
        <v>79</v>
      </c>
    </row>
    <row r="209" s="2" customFormat="1" ht="24.15" customHeight="1">
      <c r="A209" s="39"/>
      <c r="B209" s="40"/>
      <c r="C209" s="205" t="s">
        <v>285</v>
      </c>
      <c r="D209" s="205" t="s">
        <v>121</v>
      </c>
      <c r="E209" s="206" t="s">
        <v>286</v>
      </c>
      <c r="F209" s="207" t="s">
        <v>287</v>
      </c>
      <c r="G209" s="208" t="s">
        <v>288</v>
      </c>
      <c r="H209" s="209">
        <v>8</v>
      </c>
      <c r="I209" s="210"/>
      <c r="J209" s="211">
        <f>ROUND(I209*H209,2)</f>
        <v>0</v>
      </c>
      <c r="K209" s="207" t="s">
        <v>125</v>
      </c>
      <c r="L209" s="45"/>
      <c r="M209" s="212" t="s">
        <v>19</v>
      </c>
      <c r="N209" s="213" t="s">
        <v>40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126</v>
      </c>
      <c r="AT209" s="216" t="s">
        <v>121</v>
      </c>
      <c r="AU209" s="216" t="s">
        <v>79</v>
      </c>
      <c r="AY209" s="18" t="s">
        <v>119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77</v>
      </c>
      <c r="BK209" s="217">
        <f>ROUND(I209*H209,2)</f>
        <v>0</v>
      </c>
      <c r="BL209" s="18" t="s">
        <v>126</v>
      </c>
      <c r="BM209" s="216" t="s">
        <v>289</v>
      </c>
    </row>
    <row r="210" s="2" customFormat="1">
      <c r="A210" s="39"/>
      <c r="B210" s="40"/>
      <c r="C210" s="41"/>
      <c r="D210" s="218" t="s">
        <v>127</v>
      </c>
      <c r="E210" s="41"/>
      <c r="F210" s="219" t="s">
        <v>290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127</v>
      </c>
      <c r="AU210" s="18" t="s">
        <v>79</v>
      </c>
    </row>
    <row r="211" s="14" customFormat="1">
      <c r="A211" s="14"/>
      <c r="B211" s="234"/>
      <c r="C211" s="235"/>
      <c r="D211" s="225" t="s">
        <v>129</v>
      </c>
      <c r="E211" s="236" t="s">
        <v>19</v>
      </c>
      <c r="F211" s="237" t="s">
        <v>291</v>
      </c>
      <c r="G211" s="235"/>
      <c r="H211" s="238">
        <v>8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129</v>
      </c>
      <c r="AU211" s="244" t="s">
        <v>79</v>
      </c>
      <c r="AV211" s="14" t="s">
        <v>79</v>
      </c>
      <c r="AW211" s="14" t="s">
        <v>31</v>
      </c>
      <c r="AX211" s="14" t="s">
        <v>69</v>
      </c>
      <c r="AY211" s="244" t="s">
        <v>119</v>
      </c>
    </row>
    <row r="212" s="15" customFormat="1">
      <c r="A212" s="15"/>
      <c r="B212" s="245"/>
      <c r="C212" s="246"/>
      <c r="D212" s="225" t="s">
        <v>129</v>
      </c>
      <c r="E212" s="247" t="s">
        <v>19</v>
      </c>
      <c r="F212" s="248" t="s">
        <v>132</v>
      </c>
      <c r="G212" s="246"/>
      <c r="H212" s="249">
        <v>8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5" t="s">
        <v>129</v>
      </c>
      <c r="AU212" s="255" t="s">
        <v>79</v>
      </c>
      <c r="AV212" s="15" t="s">
        <v>126</v>
      </c>
      <c r="AW212" s="15" t="s">
        <v>31</v>
      </c>
      <c r="AX212" s="15" t="s">
        <v>77</v>
      </c>
      <c r="AY212" s="255" t="s">
        <v>119</v>
      </c>
    </row>
    <row r="213" s="2" customFormat="1" ht="16.5" customHeight="1">
      <c r="A213" s="39"/>
      <c r="B213" s="40"/>
      <c r="C213" s="256" t="s">
        <v>217</v>
      </c>
      <c r="D213" s="256" t="s">
        <v>236</v>
      </c>
      <c r="E213" s="257" t="s">
        <v>292</v>
      </c>
      <c r="F213" s="258" t="s">
        <v>293</v>
      </c>
      <c r="G213" s="259" t="s">
        <v>288</v>
      </c>
      <c r="H213" s="260">
        <v>4</v>
      </c>
      <c r="I213" s="261"/>
      <c r="J213" s="262">
        <f>ROUND(I213*H213,2)</f>
        <v>0</v>
      </c>
      <c r="K213" s="258" t="s">
        <v>125</v>
      </c>
      <c r="L213" s="263"/>
      <c r="M213" s="264" t="s">
        <v>19</v>
      </c>
      <c r="N213" s="265" t="s">
        <v>40</v>
      </c>
      <c r="O213" s="85"/>
      <c r="P213" s="214">
        <f>O213*H213</f>
        <v>0</v>
      </c>
      <c r="Q213" s="214">
        <v>8.0000000000000007E-05</v>
      </c>
      <c r="R213" s="214">
        <f>Q213*H213</f>
        <v>0.00032000000000000003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143</v>
      </c>
      <c r="AT213" s="216" t="s">
        <v>236</v>
      </c>
      <c r="AU213" s="216" t="s">
        <v>79</v>
      </c>
      <c r="AY213" s="18" t="s">
        <v>119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77</v>
      </c>
      <c r="BK213" s="217">
        <f>ROUND(I213*H213,2)</f>
        <v>0</v>
      </c>
      <c r="BL213" s="18" t="s">
        <v>126</v>
      </c>
      <c r="BM213" s="216" t="s">
        <v>294</v>
      </c>
    </row>
    <row r="214" s="2" customFormat="1">
      <c r="A214" s="39"/>
      <c r="B214" s="40"/>
      <c r="C214" s="41"/>
      <c r="D214" s="218" t="s">
        <v>127</v>
      </c>
      <c r="E214" s="41"/>
      <c r="F214" s="219" t="s">
        <v>295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127</v>
      </c>
      <c r="AU214" s="18" t="s">
        <v>79</v>
      </c>
    </row>
    <row r="215" s="13" customFormat="1">
      <c r="A215" s="13"/>
      <c r="B215" s="223"/>
      <c r="C215" s="224"/>
      <c r="D215" s="225" t="s">
        <v>129</v>
      </c>
      <c r="E215" s="226" t="s">
        <v>19</v>
      </c>
      <c r="F215" s="227" t="s">
        <v>296</v>
      </c>
      <c r="G215" s="224"/>
      <c r="H215" s="226" t="s">
        <v>19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129</v>
      </c>
      <c r="AU215" s="233" t="s">
        <v>79</v>
      </c>
      <c r="AV215" s="13" t="s">
        <v>77</v>
      </c>
      <c r="AW215" s="13" t="s">
        <v>31</v>
      </c>
      <c r="AX215" s="13" t="s">
        <v>69</v>
      </c>
      <c r="AY215" s="233" t="s">
        <v>119</v>
      </c>
    </row>
    <row r="216" s="14" customFormat="1">
      <c r="A216" s="14"/>
      <c r="B216" s="234"/>
      <c r="C216" s="235"/>
      <c r="D216" s="225" t="s">
        <v>129</v>
      </c>
      <c r="E216" s="236" t="s">
        <v>19</v>
      </c>
      <c r="F216" s="237" t="s">
        <v>79</v>
      </c>
      <c r="G216" s="235"/>
      <c r="H216" s="238">
        <v>2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129</v>
      </c>
      <c r="AU216" s="244" t="s">
        <v>79</v>
      </c>
      <c r="AV216" s="14" t="s">
        <v>79</v>
      </c>
      <c r="AW216" s="14" t="s">
        <v>31</v>
      </c>
      <c r="AX216" s="14" t="s">
        <v>69</v>
      </c>
      <c r="AY216" s="244" t="s">
        <v>119</v>
      </c>
    </row>
    <row r="217" s="13" customFormat="1">
      <c r="A217" s="13"/>
      <c r="B217" s="223"/>
      <c r="C217" s="224"/>
      <c r="D217" s="225" t="s">
        <v>129</v>
      </c>
      <c r="E217" s="226" t="s">
        <v>19</v>
      </c>
      <c r="F217" s="227" t="s">
        <v>297</v>
      </c>
      <c r="G217" s="224"/>
      <c r="H217" s="226" t="s">
        <v>19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129</v>
      </c>
      <c r="AU217" s="233" t="s">
        <v>79</v>
      </c>
      <c r="AV217" s="13" t="s">
        <v>77</v>
      </c>
      <c r="AW217" s="13" t="s">
        <v>31</v>
      </c>
      <c r="AX217" s="13" t="s">
        <v>69</v>
      </c>
      <c r="AY217" s="233" t="s">
        <v>119</v>
      </c>
    </row>
    <row r="218" s="14" customFormat="1">
      <c r="A218" s="14"/>
      <c r="B218" s="234"/>
      <c r="C218" s="235"/>
      <c r="D218" s="225" t="s">
        <v>129</v>
      </c>
      <c r="E218" s="236" t="s">
        <v>19</v>
      </c>
      <c r="F218" s="237" t="s">
        <v>77</v>
      </c>
      <c r="G218" s="235"/>
      <c r="H218" s="238">
        <v>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129</v>
      </c>
      <c r="AU218" s="244" t="s">
        <v>79</v>
      </c>
      <c r="AV218" s="14" t="s">
        <v>79</v>
      </c>
      <c r="AW218" s="14" t="s">
        <v>31</v>
      </c>
      <c r="AX218" s="14" t="s">
        <v>69</v>
      </c>
      <c r="AY218" s="244" t="s">
        <v>119</v>
      </c>
    </row>
    <row r="219" s="13" customFormat="1">
      <c r="A219" s="13"/>
      <c r="B219" s="223"/>
      <c r="C219" s="224"/>
      <c r="D219" s="225" t="s">
        <v>129</v>
      </c>
      <c r="E219" s="226" t="s">
        <v>19</v>
      </c>
      <c r="F219" s="227" t="s">
        <v>298</v>
      </c>
      <c r="G219" s="224"/>
      <c r="H219" s="226" t="s">
        <v>19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129</v>
      </c>
      <c r="AU219" s="233" t="s">
        <v>79</v>
      </c>
      <c r="AV219" s="13" t="s">
        <v>77</v>
      </c>
      <c r="AW219" s="13" t="s">
        <v>31</v>
      </c>
      <c r="AX219" s="13" t="s">
        <v>69</v>
      </c>
      <c r="AY219" s="233" t="s">
        <v>119</v>
      </c>
    </row>
    <row r="220" s="14" customFormat="1">
      <c r="A220" s="14"/>
      <c r="B220" s="234"/>
      <c r="C220" s="235"/>
      <c r="D220" s="225" t="s">
        <v>129</v>
      </c>
      <c r="E220" s="236" t="s">
        <v>19</v>
      </c>
      <c r="F220" s="237" t="s">
        <v>77</v>
      </c>
      <c r="G220" s="235"/>
      <c r="H220" s="238">
        <v>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129</v>
      </c>
      <c r="AU220" s="244" t="s">
        <v>79</v>
      </c>
      <c r="AV220" s="14" t="s">
        <v>79</v>
      </c>
      <c r="AW220" s="14" t="s">
        <v>31</v>
      </c>
      <c r="AX220" s="14" t="s">
        <v>69</v>
      </c>
      <c r="AY220" s="244" t="s">
        <v>119</v>
      </c>
    </row>
    <row r="221" s="15" customFormat="1">
      <c r="A221" s="15"/>
      <c r="B221" s="245"/>
      <c r="C221" s="246"/>
      <c r="D221" s="225" t="s">
        <v>129</v>
      </c>
      <c r="E221" s="247" t="s">
        <v>19</v>
      </c>
      <c r="F221" s="248" t="s">
        <v>132</v>
      </c>
      <c r="G221" s="246"/>
      <c r="H221" s="249">
        <v>4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5" t="s">
        <v>129</v>
      </c>
      <c r="AU221" s="255" t="s">
        <v>79</v>
      </c>
      <c r="AV221" s="15" t="s">
        <v>126</v>
      </c>
      <c r="AW221" s="15" t="s">
        <v>31</v>
      </c>
      <c r="AX221" s="15" t="s">
        <v>77</v>
      </c>
      <c r="AY221" s="255" t="s">
        <v>119</v>
      </c>
    </row>
    <row r="222" s="2" customFormat="1" ht="16.5" customHeight="1">
      <c r="A222" s="39"/>
      <c r="B222" s="40"/>
      <c r="C222" s="256" t="s">
        <v>299</v>
      </c>
      <c r="D222" s="256" t="s">
        <v>236</v>
      </c>
      <c r="E222" s="257" t="s">
        <v>300</v>
      </c>
      <c r="F222" s="258" t="s">
        <v>301</v>
      </c>
      <c r="G222" s="259" t="s">
        <v>288</v>
      </c>
      <c r="H222" s="260">
        <v>4</v>
      </c>
      <c r="I222" s="261"/>
      <c r="J222" s="262">
        <f>ROUND(I222*H222,2)</f>
        <v>0</v>
      </c>
      <c r="K222" s="258" t="s">
        <v>125</v>
      </c>
      <c r="L222" s="263"/>
      <c r="M222" s="264" t="s">
        <v>19</v>
      </c>
      <c r="N222" s="265" t="s">
        <v>40</v>
      </c>
      <c r="O222" s="85"/>
      <c r="P222" s="214">
        <f>O222*H222</f>
        <v>0</v>
      </c>
      <c r="Q222" s="214">
        <v>5.0000000000000002E-05</v>
      </c>
      <c r="R222" s="214">
        <f>Q222*H222</f>
        <v>0.00020000000000000001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143</v>
      </c>
      <c r="AT222" s="216" t="s">
        <v>236</v>
      </c>
      <c r="AU222" s="216" t="s">
        <v>79</v>
      </c>
      <c r="AY222" s="18" t="s">
        <v>119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77</v>
      </c>
      <c r="BK222" s="217">
        <f>ROUND(I222*H222,2)</f>
        <v>0</v>
      </c>
      <c r="BL222" s="18" t="s">
        <v>126</v>
      </c>
      <c r="BM222" s="216" t="s">
        <v>302</v>
      </c>
    </row>
    <row r="223" s="2" customFormat="1">
      <c r="A223" s="39"/>
      <c r="B223" s="40"/>
      <c r="C223" s="41"/>
      <c r="D223" s="218" t="s">
        <v>127</v>
      </c>
      <c r="E223" s="41"/>
      <c r="F223" s="219" t="s">
        <v>303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127</v>
      </c>
      <c r="AU223" s="18" t="s">
        <v>79</v>
      </c>
    </row>
    <row r="224" s="14" customFormat="1">
      <c r="A224" s="14"/>
      <c r="B224" s="234"/>
      <c r="C224" s="235"/>
      <c r="D224" s="225" t="s">
        <v>129</v>
      </c>
      <c r="E224" s="236" t="s">
        <v>19</v>
      </c>
      <c r="F224" s="237" t="s">
        <v>126</v>
      </c>
      <c r="G224" s="235"/>
      <c r="H224" s="238">
        <v>4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129</v>
      </c>
      <c r="AU224" s="244" t="s">
        <v>79</v>
      </c>
      <c r="AV224" s="14" t="s">
        <v>79</v>
      </c>
      <c r="AW224" s="14" t="s">
        <v>31</v>
      </c>
      <c r="AX224" s="14" t="s">
        <v>69</v>
      </c>
      <c r="AY224" s="244" t="s">
        <v>119</v>
      </c>
    </row>
    <row r="225" s="15" customFormat="1">
      <c r="A225" s="15"/>
      <c r="B225" s="245"/>
      <c r="C225" s="246"/>
      <c r="D225" s="225" t="s">
        <v>129</v>
      </c>
      <c r="E225" s="247" t="s">
        <v>19</v>
      </c>
      <c r="F225" s="248" t="s">
        <v>132</v>
      </c>
      <c r="G225" s="246"/>
      <c r="H225" s="249">
        <v>4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5" t="s">
        <v>129</v>
      </c>
      <c r="AU225" s="255" t="s">
        <v>79</v>
      </c>
      <c r="AV225" s="15" t="s">
        <v>126</v>
      </c>
      <c r="AW225" s="15" t="s">
        <v>31</v>
      </c>
      <c r="AX225" s="15" t="s">
        <v>77</v>
      </c>
      <c r="AY225" s="255" t="s">
        <v>119</v>
      </c>
    </row>
    <row r="226" s="2" customFormat="1" ht="16.5" customHeight="1">
      <c r="A226" s="39"/>
      <c r="B226" s="40"/>
      <c r="C226" s="205" t="s">
        <v>221</v>
      </c>
      <c r="D226" s="205" t="s">
        <v>121</v>
      </c>
      <c r="E226" s="206" t="s">
        <v>304</v>
      </c>
      <c r="F226" s="207" t="s">
        <v>305</v>
      </c>
      <c r="G226" s="208" t="s">
        <v>288</v>
      </c>
      <c r="H226" s="209">
        <v>1</v>
      </c>
      <c r="I226" s="210"/>
      <c r="J226" s="211">
        <f>ROUND(I226*H226,2)</f>
        <v>0</v>
      </c>
      <c r="K226" s="207" t="s">
        <v>125</v>
      </c>
      <c r="L226" s="45"/>
      <c r="M226" s="212" t="s">
        <v>19</v>
      </c>
      <c r="N226" s="213" t="s">
        <v>40</v>
      </c>
      <c r="O226" s="85"/>
      <c r="P226" s="214">
        <f>O226*H226</f>
        <v>0</v>
      </c>
      <c r="Q226" s="214">
        <v>0.00024000000000000001</v>
      </c>
      <c r="R226" s="214">
        <f>Q226*H226</f>
        <v>0.00024000000000000001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126</v>
      </c>
      <c r="AT226" s="216" t="s">
        <v>121</v>
      </c>
      <c r="AU226" s="216" t="s">
        <v>79</v>
      </c>
      <c r="AY226" s="18" t="s">
        <v>119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77</v>
      </c>
      <c r="BK226" s="217">
        <f>ROUND(I226*H226,2)</f>
        <v>0</v>
      </c>
      <c r="BL226" s="18" t="s">
        <v>126</v>
      </c>
      <c r="BM226" s="216" t="s">
        <v>306</v>
      </c>
    </row>
    <row r="227" s="2" customFormat="1">
      <c r="A227" s="39"/>
      <c r="B227" s="40"/>
      <c r="C227" s="41"/>
      <c r="D227" s="218" t="s">
        <v>127</v>
      </c>
      <c r="E227" s="41"/>
      <c r="F227" s="219" t="s">
        <v>307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127</v>
      </c>
      <c r="AU227" s="18" t="s">
        <v>79</v>
      </c>
    </row>
    <row r="228" s="13" customFormat="1">
      <c r="A228" s="13"/>
      <c r="B228" s="223"/>
      <c r="C228" s="224"/>
      <c r="D228" s="225" t="s">
        <v>129</v>
      </c>
      <c r="E228" s="226" t="s">
        <v>19</v>
      </c>
      <c r="F228" s="227" t="s">
        <v>308</v>
      </c>
      <c r="G228" s="224"/>
      <c r="H228" s="226" t="s">
        <v>19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129</v>
      </c>
      <c r="AU228" s="233" t="s">
        <v>79</v>
      </c>
      <c r="AV228" s="13" t="s">
        <v>77</v>
      </c>
      <c r="AW228" s="13" t="s">
        <v>31</v>
      </c>
      <c r="AX228" s="13" t="s">
        <v>69</v>
      </c>
      <c r="AY228" s="233" t="s">
        <v>119</v>
      </c>
    </row>
    <row r="229" s="14" customFormat="1">
      <c r="A229" s="14"/>
      <c r="B229" s="234"/>
      <c r="C229" s="235"/>
      <c r="D229" s="225" t="s">
        <v>129</v>
      </c>
      <c r="E229" s="236" t="s">
        <v>19</v>
      </c>
      <c r="F229" s="237" t="s">
        <v>77</v>
      </c>
      <c r="G229" s="235"/>
      <c r="H229" s="238">
        <v>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129</v>
      </c>
      <c r="AU229" s="244" t="s">
        <v>79</v>
      </c>
      <c r="AV229" s="14" t="s">
        <v>79</v>
      </c>
      <c r="AW229" s="14" t="s">
        <v>31</v>
      </c>
      <c r="AX229" s="14" t="s">
        <v>69</v>
      </c>
      <c r="AY229" s="244" t="s">
        <v>119</v>
      </c>
    </row>
    <row r="230" s="15" customFormat="1">
      <c r="A230" s="15"/>
      <c r="B230" s="245"/>
      <c r="C230" s="246"/>
      <c r="D230" s="225" t="s">
        <v>129</v>
      </c>
      <c r="E230" s="247" t="s">
        <v>19</v>
      </c>
      <c r="F230" s="248" t="s">
        <v>132</v>
      </c>
      <c r="G230" s="246"/>
      <c r="H230" s="249">
        <v>1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5" t="s">
        <v>129</v>
      </c>
      <c r="AU230" s="255" t="s">
        <v>79</v>
      </c>
      <c r="AV230" s="15" t="s">
        <v>126</v>
      </c>
      <c r="AW230" s="15" t="s">
        <v>31</v>
      </c>
      <c r="AX230" s="15" t="s">
        <v>77</v>
      </c>
      <c r="AY230" s="255" t="s">
        <v>119</v>
      </c>
    </row>
    <row r="231" s="2" customFormat="1" ht="21.75" customHeight="1">
      <c r="A231" s="39"/>
      <c r="B231" s="40"/>
      <c r="C231" s="205" t="s">
        <v>309</v>
      </c>
      <c r="D231" s="205" t="s">
        <v>121</v>
      </c>
      <c r="E231" s="206" t="s">
        <v>310</v>
      </c>
      <c r="F231" s="207" t="s">
        <v>311</v>
      </c>
      <c r="G231" s="208" t="s">
        <v>135</v>
      </c>
      <c r="H231" s="209">
        <v>150</v>
      </c>
      <c r="I231" s="210"/>
      <c r="J231" s="211">
        <f>ROUND(I231*H231,2)</f>
        <v>0</v>
      </c>
      <c r="K231" s="207" t="s">
        <v>19</v>
      </c>
      <c r="L231" s="45"/>
      <c r="M231" s="212" t="s">
        <v>19</v>
      </c>
      <c r="N231" s="213" t="s">
        <v>40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126</v>
      </c>
      <c r="AT231" s="216" t="s">
        <v>121</v>
      </c>
      <c r="AU231" s="216" t="s">
        <v>79</v>
      </c>
      <c r="AY231" s="18" t="s">
        <v>119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77</v>
      </c>
      <c r="BK231" s="217">
        <f>ROUND(I231*H231,2)</f>
        <v>0</v>
      </c>
      <c r="BL231" s="18" t="s">
        <v>126</v>
      </c>
      <c r="BM231" s="216" t="s">
        <v>312</v>
      </c>
    </row>
    <row r="232" s="14" customFormat="1">
      <c r="A232" s="14"/>
      <c r="B232" s="234"/>
      <c r="C232" s="235"/>
      <c r="D232" s="225" t="s">
        <v>129</v>
      </c>
      <c r="E232" s="236" t="s">
        <v>19</v>
      </c>
      <c r="F232" s="237" t="s">
        <v>280</v>
      </c>
      <c r="G232" s="235"/>
      <c r="H232" s="238">
        <v>150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129</v>
      </c>
      <c r="AU232" s="244" t="s">
        <v>79</v>
      </c>
      <c r="AV232" s="14" t="s">
        <v>79</v>
      </c>
      <c r="AW232" s="14" t="s">
        <v>31</v>
      </c>
      <c r="AX232" s="14" t="s">
        <v>69</v>
      </c>
      <c r="AY232" s="244" t="s">
        <v>119</v>
      </c>
    </row>
    <row r="233" s="15" customFormat="1">
      <c r="A233" s="15"/>
      <c r="B233" s="245"/>
      <c r="C233" s="246"/>
      <c r="D233" s="225" t="s">
        <v>129</v>
      </c>
      <c r="E233" s="247" t="s">
        <v>19</v>
      </c>
      <c r="F233" s="248" t="s">
        <v>132</v>
      </c>
      <c r="G233" s="246"/>
      <c r="H233" s="249">
        <v>150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5" t="s">
        <v>129</v>
      </c>
      <c r="AU233" s="255" t="s">
        <v>79</v>
      </c>
      <c r="AV233" s="15" t="s">
        <v>126</v>
      </c>
      <c r="AW233" s="15" t="s">
        <v>31</v>
      </c>
      <c r="AX233" s="15" t="s">
        <v>77</v>
      </c>
      <c r="AY233" s="255" t="s">
        <v>119</v>
      </c>
    </row>
    <row r="234" s="2" customFormat="1" ht="16.5" customHeight="1">
      <c r="A234" s="39"/>
      <c r="B234" s="40"/>
      <c r="C234" s="205" t="s">
        <v>226</v>
      </c>
      <c r="D234" s="205" t="s">
        <v>121</v>
      </c>
      <c r="E234" s="206" t="s">
        <v>313</v>
      </c>
      <c r="F234" s="207" t="s">
        <v>314</v>
      </c>
      <c r="G234" s="208" t="s">
        <v>135</v>
      </c>
      <c r="H234" s="209">
        <v>150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40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126</v>
      </c>
      <c r="AT234" s="216" t="s">
        <v>121</v>
      </c>
      <c r="AU234" s="216" t="s">
        <v>79</v>
      </c>
      <c r="AY234" s="18" t="s">
        <v>119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77</v>
      </c>
      <c r="BK234" s="217">
        <f>ROUND(I234*H234,2)</f>
        <v>0</v>
      </c>
      <c r="BL234" s="18" t="s">
        <v>126</v>
      </c>
      <c r="BM234" s="216" t="s">
        <v>315</v>
      </c>
    </row>
    <row r="235" s="14" customFormat="1">
      <c r="A235" s="14"/>
      <c r="B235" s="234"/>
      <c r="C235" s="235"/>
      <c r="D235" s="225" t="s">
        <v>129</v>
      </c>
      <c r="E235" s="236" t="s">
        <v>19</v>
      </c>
      <c r="F235" s="237" t="s">
        <v>280</v>
      </c>
      <c r="G235" s="235"/>
      <c r="H235" s="238">
        <v>150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129</v>
      </c>
      <c r="AU235" s="244" t="s">
        <v>79</v>
      </c>
      <c r="AV235" s="14" t="s">
        <v>79</v>
      </c>
      <c r="AW235" s="14" t="s">
        <v>31</v>
      </c>
      <c r="AX235" s="14" t="s">
        <v>69</v>
      </c>
      <c r="AY235" s="244" t="s">
        <v>119</v>
      </c>
    </row>
    <row r="236" s="15" customFormat="1">
      <c r="A236" s="15"/>
      <c r="B236" s="245"/>
      <c r="C236" s="246"/>
      <c r="D236" s="225" t="s">
        <v>129</v>
      </c>
      <c r="E236" s="247" t="s">
        <v>19</v>
      </c>
      <c r="F236" s="248" t="s">
        <v>132</v>
      </c>
      <c r="G236" s="246"/>
      <c r="H236" s="249">
        <v>150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5" t="s">
        <v>129</v>
      </c>
      <c r="AU236" s="255" t="s">
        <v>79</v>
      </c>
      <c r="AV236" s="15" t="s">
        <v>126</v>
      </c>
      <c r="AW236" s="15" t="s">
        <v>31</v>
      </c>
      <c r="AX236" s="15" t="s">
        <v>77</v>
      </c>
      <c r="AY236" s="255" t="s">
        <v>119</v>
      </c>
    </row>
    <row r="237" s="2" customFormat="1" ht="24.15" customHeight="1">
      <c r="A237" s="39"/>
      <c r="B237" s="40"/>
      <c r="C237" s="205" t="s">
        <v>316</v>
      </c>
      <c r="D237" s="205" t="s">
        <v>121</v>
      </c>
      <c r="E237" s="206" t="s">
        <v>317</v>
      </c>
      <c r="F237" s="207" t="s">
        <v>318</v>
      </c>
      <c r="G237" s="208" t="s">
        <v>288</v>
      </c>
      <c r="H237" s="209">
        <v>2</v>
      </c>
      <c r="I237" s="210"/>
      <c r="J237" s="211">
        <f>ROUND(I237*H237,2)</f>
        <v>0</v>
      </c>
      <c r="K237" s="207" t="s">
        <v>125</v>
      </c>
      <c r="L237" s="45"/>
      <c r="M237" s="212" t="s">
        <v>19</v>
      </c>
      <c r="N237" s="213" t="s">
        <v>40</v>
      </c>
      <c r="O237" s="85"/>
      <c r="P237" s="214">
        <f>O237*H237</f>
        <v>0</v>
      </c>
      <c r="Q237" s="214">
        <v>0.45937290600000003</v>
      </c>
      <c r="R237" s="214">
        <f>Q237*H237</f>
        <v>0.91874581200000005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126</v>
      </c>
      <c r="AT237" s="216" t="s">
        <v>121</v>
      </c>
      <c r="AU237" s="216" t="s">
        <v>79</v>
      </c>
      <c r="AY237" s="18" t="s">
        <v>119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77</v>
      </c>
      <c r="BK237" s="217">
        <f>ROUND(I237*H237,2)</f>
        <v>0</v>
      </c>
      <c r="BL237" s="18" t="s">
        <v>126</v>
      </c>
      <c r="BM237" s="216" t="s">
        <v>319</v>
      </c>
    </row>
    <row r="238" s="2" customFormat="1">
      <c r="A238" s="39"/>
      <c r="B238" s="40"/>
      <c r="C238" s="41"/>
      <c r="D238" s="218" t="s">
        <v>127</v>
      </c>
      <c r="E238" s="41"/>
      <c r="F238" s="219" t="s">
        <v>320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127</v>
      </c>
      <c r="AU238" s="18" t="s">
        <v>79</v>
      </c>
    </row>
    <row r="239" s="14" customFormat="1">
      <c r="A239" s="14"/>
      <c r="B239" s="234"/>
      <c r="C239" s="235"/>
      <c r="D239" s="225" t="s">
        <v>129</v>
      </c>
      <c r="E239" s="236" t="s">
        <v>19</v>
      </c>
      <c r="F239" s="237" t="s">
        <v>79</v>
      </c>
      <c r="G239" s="235"/>
      <c r="H239" s="238">
        <v>2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129</v>
      </c>
      <c r="AU239" s="244" t="s">
        <v>79</v>
      </c>
      <c r="AV239" s="14" t="s">
        <v>79</v>
      </c>
      <c r="AW239" s="14" t="s">
        <v>31</v>
      </c>
      <c r="AX239" s="14" t="s">
        <v>69</v>
      </c>
      <c r="AY239" s="244" t="s">
        <v>119</v>
      </c>
    </row>
    <row r="240" s="15" customFormat="1">
      <c r="A240" s="15"/>
      <c r="B240" s="245"/>
      <c r="C240" s="246"/>
      <c r="D240" s="225" t="s">
        <v>129</v>
      </c>
      <c r="E240" s="247" t="s">
        <v>19</v>
      </c>
      <c r="F240" s="248" t="s">
        <v>132</v>
      </c>
      <c r="G240" s="246"/>
      <c r="H240" s="249">
        <v>2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5" t="s">
        <v>129</v>
      </c>
      <c r="AU240" s="255" t="s">
        <v>79</v>
      </c>
      <c r="AV240" s="15" t="s">
        <v>126</v>
      </c>
      <c r="AW240" s="15" t="s">
        <v>31</v>
      </c>
      <c r="AX240" s="15" t="s">
        <v>77</v>
      </c>
      <c r="AY240" s="255" t="s">
        <v>119</v>
      </c>
    </row>
    <row r="241" s="2" customFormat="1" ht="16.5" customHeight="1">
      <c r="A241" s="39"/>
      <c r="B241" s="40"/>
      <c r="C241" s="205" t="s">
        <v>233</v>
      </c>
      <c r="D241" s="205" t="s">
        <v>121</v>
      </c>
      <c r="E241" s="206" t="s">
        <v>321</v>
      </c>
      <c r="F241" s="207" t="s">
        <v>322</v>
      </c>
      <c r="G241" s="208" t="s">
        <v>135</v>
      </c>
      <c r="H241" s="209">
        <v>134.27000000000001</v>
      </c>
      <c r="I241" s="210"/>
      <c r="J241" s="211">
        <f>ROUND(I241*H241,2)</f>
        <v>0</v>
      </c>
      <c r="K241" s="207" t="s">
        <v>125</v>
      </c>
      <c r="L241" s="45"/>
      <c r="M241" s="212" t="s">
        <v>19</v>
      </c>
      <c r="N241" s="213" t="s">
        <v>40</v>
      </c>
      <c r="O241" s="85"/>
      <c r="P241" s="214">
        <f>O241*H241</f>
        <v>0</v>
      </c>
      <c r="Q241" s="214">
        <v>0.00019236000000000001</v>
      </c>
      <c r="R241" s="214">
        <f>Q241*H241</f>
        <v>0.025828177200000003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126</v>
      </c>
      <c r="AT241" s="216" t="s">
        <v>121</v>
      </c>
      <c r="AU241" s="216" t="s">
        <v>79</v>
      </c>
      <c r="AY241" s="18" t="s">
        <v>119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77</v>
      </c>
      <c r="BK241" s="217">
        <f>ROUND(I241*H241,2)</f>
        <v>0</v>
      </c>
      <c r="BL241" s="18" t="s">
        <v>126</v>
      </c>
      <c r="BM241" s="216" t="s">
        <v>323</v>
      </c>
    </row>
    <row r="242" s="2" customFormat="1">
      <c r="A242" s="39"/>
      <c r="B242" s="40"/>
      <c r="C242" s="41"/>
      <c r="D242" s="218" t="s">
        <v>127</v>
      </c>
      <c r="E242" s="41"/>
      <c r="F242" s="219" t="s">
        <v>324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127</v>
      </c>
      <c r="AU242" s="18" t="s">
        <v>79</v>
      </c>
    </row>
    <row r="243" s="13" customFormat="1">
      <c r="A243" s="13"/>
      <c r="B243" s="223"/>
      <c r="C243" s="224"/>
      <c r="D243" s="225" t="s">
        <v>129</v>
      </c>
      <c r="E243" s="226" t="s">
        <v>19</v>
      </c>
      <c r="F243" s="227" t="s">
        <v>153</v>
      </c>
      <c r="G243" s="224"/>
      <c r="H243" s="226" t="s">
        <v>19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129</v>
      </c>
      <c r="AU243" s="233" t="s">
        <v>79</v>
      </c>
      <c r="AV243" s="13" t="s">
        <v>77</v>
      </c>
      <c r="AW243" s="13" t="s">
        <v>31</v>
      </c>
      <c r="AX243" s="13" t="s">
        <v>69</v>
      </c>
      <c r="AY243" s="233" t="s">
        <v>119</v>
      </c>
    </row>
    <row r="244" s="14" customFormat="1">
      <c r="A244" s="14"/>
      <c r="B244" s="234"/>
      <c r="C244" s="235"/>
      <c r="D244" s="225" t="s">
        <v>129</v>
      </c>
      <c r="E244" s="236" t="s">
        <v>19</v>
      </c>
      <c r="F244" s="237" t="s">
        <v>325</v>
      </c>
      <c r="G244" s="235"/>
      <c r="H244" s="238">
        <v>134.27000000000001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4" t="s">
        <v>129</v>
      </c>
      <c r="AU244" s="244" t="s">
        <v>79</v>
      </c>
      <c r="AV244" s="14" t="s">
        <v>79</v>
      </c>
      <c r="AW244" s="14" t="s">
        <v>31</v>
      </c>
      <c r="AX244" s="14" t="s">
        <v>69</v>
      </c>
      <c r="AY244" s="244" t="s">
        <v>119</v>
      </c>
    </row>
    <row r="245" s="15" customFormat="1">
      <c r="A245" s="15"/>
      <c r="B245" s="245"/>
      <c r="C245" s="246"/>
      <c r="D245" s="225" t="s">
        <v>129</v>
      </c>
      <c r="E245" s="247" t="s">
        <v>19</v>
      </c>
      <c r="F245" s="248" t="s">
        <v>132</v>
      </c>
      <c r="G245" s="246"/>
      <c r="H245" s="249">
        <v>134.27000000000001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5" t="s">
        <v>129</v>
      </c>
      <c r="AU245" s="255" t="s">
        <v>79</v>
      </c>
      <c r="AV245" s="15" t="s">
        <v>126</v>
      </c>
      <c r="AW245" s="15" t="s">
        <v>31</v>
      </c>
      <c r="AX245" s="15" t="s">
        <v>77</v>
      </c>
      <c r="AY245" s="255" t="s">
        <v>119</v>
      </c>
    </row>
    <row r="246" s="2" customFormat="1" ht="21.75" customHeight="1">
      <c r="A246" s="39"/>
      <c r="B246" s="40"/>
      <c r="C246" s="205" t="s">
        <v>326</v>
      </c>
      <c r="D246" s="205" t="s">
        <v>121</v>
      </c>
      <c r="E246" s="206" t="s">
        <v>327</v>
      </c>
      <c r="F246" s="207" t="s">
        <v>328</v>
      </c>
      <c r="G246" s="208" t="s">
        <v>135</v>
      </c>
      <c r="H246" s="209">
        <v>134.27000000000001</v>
      </c>
      <c r="I246" s="210"/>
      <c r="J246" s="211">
        <f>ROUND(I246*H246,2)</f>
        <v>0</v>
      </c>
      <c r="K246" s="207" t="s">
        <v>125</v>
      </c>
      <c r="L246" s="45"/>
      <c r="M246" s="212" t="s">
        <v>19</v>
      </c>
      <c r="N246" s="213" t="s">
        <v>40</v>
      </c>
      <c r="O246" s="85"/>
      <c r="P246" s="214">
        <f>O246*H246</f>
        <v>0</v>
      </c>
      <c r="Q246" s="214">
        <v>6.3E-05</v>
      </c>
      <c r="R246" s="214">
        <f>Q246*H246</f>
        <v>0.0084590100000000012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126</v>
      </c>
      <c r="AT246" s="216" t="s">
        <v>121</v>
      </c>
      <c r="AU246" s="216" t="s">
        <v>79</v>
      </c>
      <c r="AY246" s="18" t="s">
        <v>119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77</v>
      </c>
      <c r="BK246" s="217">
        <f>ROUND(I246*H246,2)</f>
        <v>0</v>
      </c>
      <c r="BL246" s="18" t="s">
        <v>126</v>
      </c>
      <c r="BM246" s="216" t="s">
        <v>329</v>
      </c>
    </row>
    <row r="247" s="2" customFormat="1">
      <c r="A247" s="39"/>
      <c r="B247" s="40"/>
      <c r="C247" s="41"/>
      <c r="D247" s="218" t="s">
        <v>127</v>
      </c>
      <c r="E247" s="41"/>
      <c r="F247" s="219" t="s">
        <v>330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127</v>
      </c>
      <c r="AU247" s="18" t="s">
        <v>79</v>
      </c>
    </row>
    <row r="248" s="2" customFormat="1" ht="16.5" customHeight="1">
      <c r="A248" s="39"/>
      <c r="B248" s="40"/>
      <c r="C248" s="205" t="s">
        <v>239</v>
      </c>
      <c r="D248" s="205" t="s">
        <v>121</v>
      </c>
      <c r="E248" s="206" t="s">
        <v>331</v>
      </c>
      <c r="F248" s="207" t="s">
        <v>332</v>
      </c>
      <c r="G248" s="208" t="s">
        <v>288</v>
      </c>
      <c r="H248" s="209">
        <v>2</v>
      </c>
      <c r="I248" s="210"/>
      <c r="J248" s="211">
        <f>ROUND(I248*H248,2)</f>
        <v>0</v>
      </c>
      <c r="K248" s="207" t="s">
        <v>125</v>
      </c>
      <c r="L248" s="45"/>
      <c r="M248" s="212" t="s">
        <v>19</v>
      </c>
      <c r="N248" s="213" t="s">
        <v>40</v>
      </c>
      <c r="O248" s="85"/>
      <c r="P248" s="214">
        <f>O248*H248</f>
        <v>0</v>
      </c>
      <c r="Q248" s="214">
        <v>0.00018000000000000001</v>
      </c>
      <c r="R248" s="214">
        <f>Q248*H248</f>
        <v>0.00036000000000000002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126</v>
      </c>
      <c r="AT248" s="216" t="s">
        <v>121</v>
      </c>
      <c r="AU248" s="216" t="s">
        <v>79</v>
      </c>
      <c r="AY248" s="18" t="s">
        <v>119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77</v>
      </c>
      <c r="BK248" s="217">
        <f>ROUND(I248*H248,2)</f>
        <v>0</v>
      </c>
      <c r="BL248" s="18" t="s">
        <v>126</v>
      </c>
      <c r="BM248" s="216" t="s">
        <v>333</v>
      </c>
    </row>
    <row r="249" s="2" customFormat="1">
      <c r="A249" s="39"/>
      <c r="B249" s="40"/>
      <c r="C249" s="41"/>
      <c r="D249" s="218" t="s">
        <v>127</v>
      </c>
      <c r="E249" s="41"/>
      <c r="F249" s="219" t="s">
        <v>334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127</v>
      </c>
      <c r="AU249" s="18" t="s">
        <v>79</v>
      </c>
    </row>
    <row r="250" s="14" customFormat="1">
      <c r="A250" s="14"/>
      <c r="B250" s="234"/>
      <c r="C250" s="235"/>
      <c r="D250" s="225" t="s">
        <v>129</v>
      </c>
      <c r="E250" s="236" t="s">
        <v>19</v>
      </c>
      <c r="F250" s="237" t="s">
        <v>79</v>
      </c>
      <c r="G250" s="235"/>
      <c r="H250" s="238">
        <v>2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129</v>
      </c>
      <c r="AU250" s="244" t="s">
        <v>79</v>
      </c>
      <c r="AV250" s="14" t="s">
        <v>79</v>
      </c>
      <c r="AW250" s="14" t="s">
        <v>31</v>
      </c>
      <c r="AX250" s="14" t="s">
        <v>69</v>
      </c>
      <c r="AY250" s="244" t="s">
        <v>119</v>
      </c>
    </row>
    <row r="251" s="15" customFormat="1">
      <c r="A251" s="15"/>
      <c r="B251" s="245"/>
      <c r="C251" s="246"/>
      <c r="D251" s="225" t="s">
        <v>129</v>
      </c>
      <c r="E251" s="247" t="s">
        <v>19</v>
      </c>
      <c r="F251" s="248" t="s">
        <v>132</v>
      </c>
      <c r="G251" s="246"/>
      <c r="H251" s="249">
        <v>2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5" t="s">
        <v>129</v>
      </c>
      <c r="AU251" s="255" t="s">
        <v>79</v>
      </c>
      <c r="AV251" s="15" t="s">
        <v>126</v>
      </c>
      <c r="AW251" s="15" t="s">
        <v>31</v>
      </c>
      <c r="AX251" s="15" t="s">
        <v>77</v>
      </c>
      <c r="AY251" s="255" t="s">
        <v>119</v>
      </c>
    </row>
    <row r="252" s="12" customFormat="1" ht="22.8" customHeight="1">
      <c r="A252" s="12"/>
      <c r="B252" s="189"/>
      <c r="C252" s="190"/>
      <c r="D252" s="191" t="s">
        <v>68</v>
      </c>
      <c r="E252" s="203" t="s">
        <v>163</v>
      </c>
      <c r="F252" s="203" t="s">
        <v>335</v>
      </c>
      <c r="G252" s="190"/>
      <c r="H252" s="190"/>
      <c r="I252" s="193"/>
      <c r="J252" s="204">
        <f>BK252</f>
        <v>0</v>
      </c>
      <c r="K252" s="190"/>
      <c r="L252" s="195"/>
      <c r="M252" s="196"/>
      <c r="N252" s="197"/>
      <c r="O252" s="197"/>
      <c r="P252" s="198">
        <f>SUM(P253:P256)</f>
        <v>0</v>
      </c>
      <c r="Q252" s="197"/>
      <c r="R252" s="198">
        <f>SUM(R253:R256)</f>
        <v>0.00031710000000000001</v>
      </c>
      <c r="S252" s="197"/>
      <c r="T252" s="199">
        <f>SUM(T253:T256)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0" t="s">
        <v>77</v>
      </c>
      <c r="AT252" s="201" t="s">
        <v>68</v>
      </c>
      <c r="AU252" s="201" t="s">
        <v>77</v>
      </c>
      <c r="AY252" s="200" t="s">
        <v>119</v>
      </c>
      <c r="BK252" s="202">
        <f>SUM(BK253:BK256)</f>
        <v>0</v>
      </c>
    </row>
    <row r="253" s="2" customFormat="1" ht="21.75" customHeight="1">
      <c r="A253" s="39"/>
      <c r="B253" s="40"/>
      <c r="C253" s="205" t="s">
        <v>336</v>
      </c>
      <c r="D253" s="205" t="s">
        <v>121</v>
      </c>
      <c r="E253" s="206" t="s">
        <v>337</v>
      </c>
      <c r="F253" s="207" t="s">
        <v>338</v>
      </c>
      <c r="G253" s="208" t="s">
        <v>135</v>
      </c>
      <c r="H253" s="209">
        <v>12.08</v>
      </c>
      <c r="I253" s="210"/>
      <c r="J253" s="211">
        <f>ROUND(I253*H253,2)</f>
        <v>0</v>
      </c>
      <c r="K253" s="207" t="s">
        <v>19</v>
      </c>
      <c r="L253" s="45"/>
      <c r="M253" s="212" t="s">
        <v>19</v>
      </c>
      <c r="N253" s="213" t="s">
        <v>40</v>
      </c>
      <c r="O253" s="85"/>
      <c r="P253" s="214">
        <f>O253*H253</f>
        <v>0</v>
      </c>
      <c r="Q253" s="214">
        <v>2.6250000000000001E-05</v>
      </c>
      <c r="R253" s="214">
        <f>Q253*H253</f>
        <v>0.00031710000000000001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126</v>
      </c>
      <c r="AT253" s="216" t="s">
        <v>121</v>
      </c>
      <c r="AU253" s="216" t="s">
        <v>79</v>
      </c>
      <c r="AY253" s="18" t="s">
        <v>119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77</v>
      </c>
      <c r="BK253" s="217">
        <f>ROUND(I253*H253,2)</f>
        <v>0</v>
      </c>
      <c r="BL253" s="18" t="s">
        <v>126</v>
      </c>
      <c r="BM253" s="216" t="s">
        <v>339</v>
      </c>
    </row>
    <row r="254" s="13" customFormat="1">
      <c r="A254" s="13"/>
      <c r="B254" s="223"/>
      <c r="C254" s="224"/>
      <c r="D254" s="225" t="s">
        <v>129</v>
      </c>
      <c r="E254" s="226" t="s">
        <v>19</v>
      </c>
      <c r="F254" s="227" t="s">
        <v>130</v>
      </c>
      <c r="G254" s="224"/>
      <c r="H254" s="226" t="s">
        <v>19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129</v>
      </c>
      <c r="AU254" s="233" t="s">
        <v>79</v>
      </c>
      <c r="AV254" s="13" t="s">
        <v>77</v>
      </c>
      <c r="AW254" s="13" t="s">
        <v>31</v>
      </c>
      <c r="AX254" s="13" t="s">
        <v>69</v>
      </c>
      <c r="AY254" s="233" t="s">
        <v>119</v>
      </c>
    </row>
    <row r="255" s="14" customFormat="1">
      <c r="A255" s="14"/>
      <c r="B255" s="234"/>
      <c r="C255" s="235"/>
      <c r="D255" s="225" t="s">
        <v>129</v>
      </c>
      <c r="E255" s="236" t="s">
        <v>19</v>
      </c>
      <c r="F255" s="237" t="s">
        <v>340</v>
      </c>
      <c r="G255" s="235"/>
      <c r="H255" s="238">
        <v>12.08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129</v>
      </c>
      <c r="AU255" s="244" t="s">
        <v>79</v>
      </c>
      <c r="AV255" s="14" t="s">
        <v>79</v>
      </c>
      <c r="AW255" s="14" t="s">
        <v>31</v>
      </c>
      <c r="AX255" s="14" t="s">
        <v>69</v>
      </c>
      <c r="AY255" s="244" t="s">
        <v>119</v>
      </c>
    </row>
    <row r="256" s="15" customFormat="1">
      <c r="A256" s="15"/>
      <c r="B256" s="245"/>
      <c r="C256" s="246"/>
      <c r="D256" s="225" t="s">
        <v>129</v>
      </c>
      <c r="E256" s="247" t="s">
        <v>19</v>
      </c>
      <c r="F256" s="248" t="s">
        <v>132</v>
      </c>
      <c r="G256" s="246"/>
      <c r="H256" s="249">
        <v>12.08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5" t="s">
        <v>129</v>
      </c>
      <c r="AU256" s="255" t="s">
        <v>79</v>
      </c>
      <c r="AV256" s="15" t="s">
        <v>126</v>
      </c>
      <c r="AW256" s="15" t="s">
        <v>31</v>
      </c>
      <c r="AX256" s="15" t="s">
        <v>77</v>
      </c>
      <c r="AY256" s="255" t="s">
        <v>119</v>
      </c>
    </row>
    <row r="257" s="12" customFormat="1" ht="22.8" customHeight="1">
      <c r="A257" s="12"/>
      <c r="B257" s="189"/>
      <c r="C257" s="190"/>
      <c r="D257" s="191" t="s">
        <v>68</v>
      </c>
      <c r="E257" s="203" t="s">
        <v>341</v>
      </c>
      <c r="F257" s="203" t="s">
        <v>342</v>
      </c>
      <c r="G257" s="190"/>
      <c r="H257" s="190"/>
      <c r="I257" s="193"/>
      <c r="J257" s="204">
        <f>BK257</f>
        <v>0</v>
      </c>
      <c r="K257" s="190"/>
      <c r="L257" s="195"/>
      <c r="M257" s="196"/>
      <c r="N257" s="197"/>
      <c r="O257" s="197"/>
      <c r="P257" s="198">
        <f>SUM(P258:P259)</f>
        <v>0</v>
      </c>
      <c r="Q257" s="197"/>
      <c r="R257" s="198">
        <f>SUM(R258:R259)</f>
        <v>0</v>
      </c>
      <c r="S257" s="197"/>
      <c r="T257" s="199">
        <f>SUM(T258:T259)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0" t="s">
        <v>77</v>
      </c>
      <c r="AT257" s="201" t="s">
        <v>68</v>
      </c>
      <c r="AU257" s="201" t="s">
        <v>77</v>
      </c>
      <c r="AY257" s="200" t="s">
        <v>119</v>
      </c>
      <c r="BK257" s="202">
        <f>SUM(BK258:BK259)</f>
        <v>0</v>
      </c>
    </row>
    <row r="258" s="2" customFormat="1" ht="24.15" customHeight="1">
      <c r="A258" s="39"/>
      <c r="B258" s="40"/>
      <c r="C258" s="205" t="s">
        <v>245</v>
      </c>
      <c r="D258" s="205" t="s">
        <v>121</v>
      </c>
      <c r="E258" s="206" t="s">
        <v>343</v>
      </c>
      <c r="F258" s="207" t="s">
        <v>344</v>
      </c>
      <c r="G258" s="208" t="s">
        <v>225</v>
      </c>
      <c r="H258" s="209">
        <v>0.99299999999999999</v>
      </c>
      <c r="I258" s="210"/>
      <c r="J258" s="211">
        <f>ROUND(I258*H258,2)</f>
        <v>0</v>
      </c>
      <c r="K258" s="207" t="s">
        <v>125</v>
      </c>
      <c r="L258" s="45"/>
      <c r="M258" s="212" t="s">
        <v>19</v>
      </c>
      <c r="N258" s="213" t="s">
        <v>40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126</v>
      </c>
      <c r="AT258" s="216" t="s">
        <v>121</v>
      </c>
      <c r="AU258" s="216" t="s">
        <v>79</v>
      </c>
      <c r="AY258" s="18" t="s">
        <v>119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77</v>
      </c>
      <c r="BK258" s="217">
        <f>ROUND(I258*H258,2)</f>
        <v>0</v>
      </c>
      <c r="BL258" s="18" t="s">
        <v>126</v>
      </c>
      <c r="BM258" s="216" t="s">
        <v>345</v>
      </c>
    </row>
    <row r="259" s="2" customFormat="1">
      <c r="A259" s="39"/>
      <c r="B259" s="40"/>
      <c r="C259" s="41"/>
      <c r="D259" s="218" t="s">
        <v>127</v>
      </c>
      <c r="E259" s="41"/>
      <c r="F259" s="219" t="s">
        <v>346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127</v>
      </c>
      <c r="AU259" s="18" t="s">
        <v>79</v>
      </c>
    </row>
    <row r="260" s="12" customFormat="1" ht="25.92" customHeight="1">
      <c r="A260" s="12"/>
      <c r="B260" s="189"/>
      <c r="C260" s="190"/>
      <c r="D260" s="191" t="s">
        <v>68</v>
      </c>
      <c r="E260" s="192" t="s">
        <v>347</v>
      </c>
      <c r="F260" s="192" t="s">
        <v>348</v>
      </c>
      <c r="G260" s="190"/>
      <c r="H260" s="190"/>
      <c r="I260" s="193"/>
      <c r="J260" s="194">
        <f>BK260</f>
        <v>0</v>
      </c>
      <c r="K260" s="190"/>
      <c r="L260" s="195"/>
      <c r="M260" s="196"/>
      <c r="N260" s="197"/>
      <c r="O260" s="197"/>
      <c r="P260" s="198">
        <f>P261+P265</f>
        <v>0</v>
      </c>
      <c r="Q260" s="197"/>
      <c r="R260" s="198">
        <f>R261+R265</f>
        <v>0.013288902500000002</v>
      </c>
      <c r="S260" s="197"/>
      <c r="T260" s="199">
        <f>T261+T265</f>
        <v>0.13045999999999999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79</v>
      </c>
      <c r="AT260" s="201" t="s">
        <v>68</v>
      </c>
      <c r="AU260" s="201" t="s">
        <v>69</v>
      </c>
      <c r="AY260" s="200" t="s">
        <v>119</v>
      </c>
      <c r="BK260" s="202">
        <f>BK261+BK265</f>
        <v>0</v>
      </c>
    </row>
    <row r="261" s="12" customFormat="1" ht="22.8" customHeight="1">
      <c r="A261" s="12"/>
      <c r="B261" s="189"/>
      <c r="C261" s="190"/>
      <c r="D261" s="191" t="s">
        <v>68</v>
      </c>
      <c r="E261" s="203" t="s">
        <v>349</v>
      </c>
      <c r="F261" s="203" t="s">
        <v>350</v>
      </c>
      <c r="G261" s="190"/>
      <c r="H261" s="190"/>
      <c r="I261" s="193"/>
      <c r="J261" s="204">
        <f>BK261</f>
        <v>0</v>
      </c>
      <c r="K261" s="190"/>
      <c r="L261" s="195"/>
      <c r="M261" s="196"/>
      <c r="N261" s="197"/>
      <c r="O261" s="197"/>
      <c r="P261" s="198">
        <f>SUM(P262:P264)</f>
        <v>0</v>
      </c>
      <c r="Q261" s="197"/>
      <c r="R261" s="198">
        <f>SUM(R262:R264)</f>
        <v>0</v>
      </c>
      <c r="S261" s="197"/>
      <c r="T261" s="199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0" t="s">
        <v>79</v>
      </c>
      <c r="AT261" s="201" t="s">
        <v>68</v>
      </c>
      <c r="AU261" s="201" t="s">
        <v>77</v>
      </c>
      <c r="AY261" s="200" t="s">
        <v>119</v>
      </c>
      <c r="BK261" s="202">
        <f>SUM(BK262:BK264)</f>
        <v>0</v>
      </c>
    </row>
    <row r="262" s="2" customFormat="1" ht="16.5" customHeight="1">
      <c r="A262" s="39"/>
      <c r="B262" s="40"/>
      <c r="C262" s="205" t="s">
        <v>351</v>
      </c>
      <c r="D262" s="205" t="s">
        <v>121</v>
      </c>
      <c r="E262" s="206" t="s">
        <v>352</v>
      </c>
      <c r="F262" s="207" t="s">
        <v>353</v>
      </c>
      <c r="G262" s="208" t="s">
        <v>135</v>
      </c>
      <c r="H262" s="209">
        <v>12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40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162</v>
      </c>
      <c r="AT262" s="216" t="s">
        <v>121</v>
      </c>
      <c r="AU262" s="216" t="s">
        <v>79</v>
      </c>
      <c r="AY262" s="18" t="s">
        <v>119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77</v>
      </c>
      <c r="BK262" s="217">
        <f>ROUND(I262*H262,2)</f>
        <v>0</v>
      </c>
      <c r="BL262" s="18" t="s">
        <v>162</v>
      </c>
      <c r="BM262" s="216" t="s">
        <v>354</v>
      </c>
    </row>
    <row r="263" s="14" customFormat="1">
      <c r="A263" s="14"/>
      <c r="B263" s="234"/>
      <c r="C263" s="235"/>
      <c r="D263" s="225" t="s">
        <v>129</v>
      </c>
      <c r="E263" s="236" t="s">
        <v>19</v>
      </c>
      <c r="F263" s="237" t="s">
        <v>151</v>
      </c>
      <c r="G263" s="235"/>
      <c r="H263" s="238">
        <v>12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129</v>
      </c>
      <c r="AU263" s="244" t="s">
        <v>79</v>
      </c>
      <c r="AV263" s="14" t="s">
        <v>79</v>
      </c>
      <c r="AW263" s="14" t="s">
        <v>31</v>
      </c>
      <c r="AX263" s="14" t="s">
        <v>69</v>
      </c>
      <c r="AY263" s="244" t="s">
        <v>119</v>
      </c>
    </row>
    <row r="264" s="15" customFormat="1">
      <c r="A264" s="15"/>
      <c r="B264" s="245"/>
      <c r="C264" s="246"/>
      <c r="D264" s="225" t="s">
        <v>129</v>
      </c>
      <c r="E264" s="247" t="s">
        <v>19</v>
      </c>
      <c r="F264" s="248" t="s">
        <v>132</v>
      </c>
      <c r="G264" s="246"/>
      <c r="H264" s="249">
        <v>12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5" t="s">
        <v>129</v>
      </c>
      <c r="AU264" s="255" t="s">
        <v>79</v>
      </c>
      <c r="AV264" s="15" t="s">
        <v>126</v>
      </c>
      <c r="AW264" s="15" t="s">
        <v>31</v>
      </c>
      <c r="AX264" s="15" t="s">
        <v>77</v>
      </c>
      <c r="AY264" s="255" t="s">
        <v>119</v>
      </c>
    </row>
    <row r="265" s="12" customFormat="1" ht="22.8" customHeight="1">
      <c r="A265" s="12"/>
      <c r="B265" s="189"/>
      <c r="C265" s="190"/>
      <c r="D265" s="191" t="s">
        <v>68</v>
      </c>
      <c r="E265" s="203" t="s">
        <v>355</v>
      </c>
      <c r="F265" s="203" t="s">
        <v>356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SUM(P266:P292)</f>
        <v>0</v>
      </c>
      <c r="Q265" s="197"/>
      <c r="R265" s="198">
        <f>SUM(R266:R292)</f>
        <v>0.013288902500000002</v>
      </c>
      <c r="S265" s="197"/>
      <c r="T265" s="199">
        <f>SUM(T266:T292)</f>
        <v>0.13045999999999999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79</v>
      </c>
      <c r="AT265" s="201" t="s">
        <v>68</v>
      </c>
      <c r="AU265" s="201" t="s">
        <v>77</v>
      </c>
      <c r="AY265" s="200" t="s">
        <v>119</v>
      </c>
      <c r="BK265" s="202">
        <f>SUM(BK266:BK292)</f>
        <v>0</v>
      </c>
    </row>
    <row r="266" s="2" customFormat="1" ht="24.15" customHeight="1">
      <c r="A266" s="39"/>
      <c r="B266" s="40"/>
      <c r="C266" s="205" t="s">
        <v>249</v>
      </c>
      <c r="D266" s="205" t="s">
        <v>121</v>
      </c>
      <c r="E266" s="206" t="s">
        <v>357</v>
      </c>
      <c r="F266" s="207" t="s">
        <v>358</v>
      </c>
      <c r="G266" s="208" t="s">
        <v>288</v>
      </c>
      <c r="H266" s="209">
        <v>6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40</v>
      </c>
      <c r="O266" s="85"/>
      <c r="P266" s="214">
        <f>O266*H266</f>
        <v>0</v>
      </c>
      <c r="Q266" s="214">
        <v>0.000147792</v>
      </c>
      <c r="R266" s="214">
        <f>Q266*H266</f>
        <v>0.00088675199999999998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162</v>
      </c>
      <c r="AT266" s="216" t="s">
        <v>121</v>
      </c>
      <c r="AU266" s="216" t="s">
        <v>79</v>
      </c>
      <c r="AY266" s="18" t="s">
        <v>119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77</v>
      </c>
      <c r="BK266" s="217">
        <f>ROUND(I266*H266,2)</f>
        <v>0</v>
      </c>
      <c r="BL266" s="18" t="s">
        <v>162</v>
      </c>
      <c r="BM266" s="216" t="s">
        <v>359</v>
      </c>
    </row>
    <row r="267" s="2" customFormat="1" ht="24.15" customHeight="1">
      <c r="A267" s="39"/>
      <c r="B267" s="40"/>
      <c r="C267" s="205" t="s">
        <v>360</v>
      </c>
      <c r="D267" s="205" t="s">
        <v>121</v>
      </c>
      <c r="E267" s="206" t="s">
        <v>361</v>
      </c>
      <c r="F267" s="207" t="s">
        <v>362</v>
      </c>
      <c r="G267" s="208" t="s">
        <v>288</v>
      </c>
      <c r="H267" s="209">
        <v>3</v>
      </c>
      <c r="I267" s="210"/>
      <c r="J267" s="211">
        <f>ROUND(I267*H267,2)</f>
        <v>0</v>
      </c>
      <c r="K267" s="207" t="s">
        <v>19</v>
      </c>
      <c r="L267" s="45"/>
      <c r="M267" s="212" t="s">
        <v>19</v>
      </c>
      <c r="N267" s="213" t="s">
        <v>40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0.02826</v>
      </c>
      <c r="T267" s="215">
        <f>S267*H267</f>
        <v>0.084779999999999994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162</v>
      </c>
      <c r="AT267" s="216" t="s">
        <v>121</v>
      </c>
      <c r="AU267" s="216" t="s">
        <v>79</v>
      </c>
      <c r="AY267" s="18" t="s">
        <v>119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77</v>
      </c>
      <c r="BK267" s="217">
        <f>ROUND(I267*H267,2)</f>
        <v>0</v>
      </c>
      <c r="BL267" s="18" t="s">
        <v>162</v>
      </c>
      <c r="BM267" s="216" t="s">
        <v>363</v>
      </c>
    </row>
    <row r="268" s="13" customFormat="1">
      <c r="A268" s="13"/>
      <c r="B268" s="223"/>
      <c r="C268" s="224"/>
      <c r="D268" s="225" t="s">
        <v>129</v>
      </c>
      <c r="E268" s="226" t="s">
        <v>19</v>
      </c>
      <c r="F268" s="227" t="s">
        <v>364</v>
      </c>
      <c r="G268" s="224"/>
      <c r="H268" s="226" t="s">
        <v>19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3" t="s">
        <v>129</v>
      </c>
      <c r="AU268" s="233" t="s">
        <v>79</v>
      </c>
      <c r="AV268" s="13" t="s">
        <v>77</v>
      </c>
      <c r="AW268" s="13" t="s">
        <v>31</v>
      </c>
      <c r="AX268" s="13" t="s">
        <v>69</v>
      </c>
      <c r="AY268" s="233" t="s">
        <v>119</v>
      </c>
    </row>
    <row r="269" s="14" customFormat="1">
      <c r="A269" s="14"/>
      <c r="B269" s="234"/>
      <c r="C269" s="235"/>
      <c r="D269" s="225" t="s">
        <v>129</v>
      </c>
      <c r="E269" s="236" t="s">
        <v>19</v>
      </c>
      <c r="F269" s="237" t="s">
        <v>137</v>
      </c>
      <c r="G269" s="235"/>
      <c r="H269" s="238">
        <v>3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129</v>
      </c>
      <c r="AU269" s="244" t="s">
        <v>79</v>
      </c>
      <c r="AV269" s="14" t="s">
        <v>79</v>
      </c>
      <c r="AW269" s="14" t="s">
        <v>31</v>
      </c>
      <c r="AX269" s="14" t="s">
        <v>69</v>
      </c>
      <c r="AY269" s="244" t="s">
        <v>119</v>
      </c>
    </row>
    <row r="270" s="15" customFormat="1">
      <c r="A270" s="15"/>
      <c r="B270" s="245"/>
      <c r="C270" s="246"/>
      <c r="D270" s="225" t="s">
        <v>129</v>
      </c>
      <c r="E270" s="247" t="s">
        <v>19</v>
      </c>
      <c r="F270" s="248" t="s">
        <v>132</v>
      </c>
      <c r="G270" s="246"/>
      <c r="H270" s="249">
        <v>3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5" t="s">
        <v>129</v>
      </c>
      <c r="AU270" s="255" t="s">
        <v>79</v>
      </c>
      <c r="AV270" s="15" t="s">
        <v>126</v>
      </c>
      <c r="AW270" s="15" t="s">
        <v>31</v>
      </c>
      <c r="AX270" s="15" t="s">
        <v>77</v>
      </c>
      <c r="AY270" s="255" t="s">
        <v>119</v>
      </c>
    </row>
    <row r="271" s="2" customFormat="1" ht="24.15" customHeight="1">
      <c r="A271" s="39"/>
      <c r="B271" s="40"/>
      <c r="C271" s="205" t="s">
        <v>253</v>
      </c>
      <c r="D271" s="205" t="s">
        <v>121</v>
      </c>
      <c r="E271" s="206" t="s">
        <v>365</v>
      </c>
      <c r="F271" s="207" t="s">
        <v>366</v>
      </c>
      <c r="G271" s="208" t="s">
        <v>288</v>
      </c>
      <c r="H271" s="209">
        <v>1</v>
      </c>
      <c r="I271" s="210"/>
      <c r="J271" s="211">
        <f>ROUND(I271*H271,2)</f>
        <v>0</v>
      </c>
      <c r="K271" s="207" t="s">
        <v>125</v>
      </c>
      <c r="L271" s="45"/>
      <c r="M271" s="212" t="s">
        <v>19</v>
      </c>
      <c r="N271" s="213" t="s">
        <v>40</v>
      </c>
      <c r="O271" s="85"/>
      <c r="P271" s="214">
        <f>O271*H271</f>
        <v>0</v>
      </c>
      <c r="Q271" s="214">
        <v>0.0104021505</v>
      </c>
      <c r="R271" s="214">
        <f>Q271*H271</f>
        <v>0.0104021505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162</v>
      </c>
      <c r="AT271" s="216" t="s">
        <v>121</v>
      </c>
      <c r="AU271" s="216" t="s">
        <v>79</v>
      </c>
      <c r="AY271" s="18" t="s">
        <v>119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77</v>
      </c>
      <c r="BK271" s="217">
        <f>ROUND(I271*H271,2)</f>
        <v>0</v>
      </c>
      <c r="BL271" s="18" t="s">
        <v>162</v>
      </c>
      <c r="BM271" s="216" t="s">
        <v>367</v>
      </c>
    </row>
    <row r="272" s="2" customFormat="1">
      <c r="A272" s="39"/>
      <c r="B272" s="40"/>
      <c r="C272" s="41"/>
      <c r="D272" s="218" t="s">
        <v>127</v>
      </c>
      <c r="E272" s="41"/>
      <c r="F272" s="219" t="s">
        <v>368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127</v>
      </c>
      <c r="AU272" s="18" t="s">
        <v>79</v>
      </c>
    </row>
    <row r="273" s="2" customFormat="1" ht="16.5" customHeight="1">
      <c r="A273" s="39"/>
      <c r="B273" s="40"/>
      <c r="C273" s="256" t="s">
        <v>369</v>
      </c>
      <c r="D273" s="256" t="s">
        <v>236</v>
      </c>
      <c r="E273" s="257" t="s">
        <v>370</v>
      </c>
      <c r="F273" s="258" t="s">
        <v>371</v>
      </c>
      <c r="G273" s="259" t="s">
        <v>288</v>
      </c>
      <c r="H273" s="260">
        <v>1</v>
      </c>
      <c r="I273" s="261"/>
      <c r="J273" s="262">
        <f>ROUND(I273*H273,2)</f>
        <v>0</v>
      </c>
      <c r="K273" s="258" t="s">
        <v>19</v>
      </c>
      <c r="L273" s="263"/>
      <c r="M273" s="264" t="s">
        <v>19</v>
      </c>
      <c r="N273" s="265" t="s">
        <v>40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226</v>
      </c>
      <c r="AT273" s="216" t="s">
        <v>236</v>
      </c>
      <c r="AU273" s="216" t="s">
        <v>79</v>
      </c>
      <c r="AY273" s="18" t="s">
        <v>119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77</v>
      </c>
      <c r="BK273" s="217">
        <f>ROUND(I273*H273,2)</f>
        <v>0</v>
      </c>
      <c r="BL273" s="18" t="s">
        <v>162</v>
      </c>
      <c r="BM273" s="216" t="s">
        <v>372</v>
      </c>
    </row>
    <row r="274" s="2" customFormat="1" ht="16.5" customHeight="1">
      <c r="A274" s="39"/>
      <c r="B274" s="40"/>
      <c r="C274" s="256" t="s">
        <v>258</v>
      </c>
      <c r="D274" s="256" t="s">
        <v>236</v>
      </c>
      <c r="E274" s="257" t="s">
        <v>373</v>
      </c>
      <c r="F274" s="258" t="s">
        <v>374</v>
      </c>
      <c r="G274" s="259" t="s">
        <v>288</v>
      </c>
      <c r="H274" s="260">
        <v>1</v>
      </c>
      <c r="I274" s="261"/>
      <c r="J274" s="262">
        <f>ROUND(I274*H274,2)</f>
        <v>0</v>
      </c>
      <c r="K274" s="258" t="s">
        <v>19</v>
      </c>
      <c r="L274" s="263"/>
      <c r="M274" s="264" t="s">
        <v>19</v>
      </c>
      <c r="N274" s="265" t="s">
        <v>40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226</v>
      </c>
      <c r="AT274" s="216" t="s">
        <v>236</v>
      </c>
      <c r="AU274" s="216" t="s">
        <v>79</v>
      </c>
      <c r="AY274" s="18" t="s">
        <v>119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77</v>
      </c>
      <c r="BK274" s="217">
        <f>ROUND(I274*H274,2)</f>
        <v>0</v>
      </c>
      <c r="BL274" s="18" t="s">
        <v>162</v>
      </c>
      <c r="BM274" s="216" t="s">
        <v>375</v>
      </c>
    </row>
    <row r="275" s="13" customFormat="1">
      <c r="A275" s="13"/>
      <c r="B275" s="223"/>
      <c r="C275" s="224"/>
      <c r="D275" s="225" t="s">
        <v>129</v>
      </c>
      <c r="E275" s="226" t="s">
        <v>19</v>
      </c>
      <c r="F275" s="227" t="s">
        <v>376</v>
      </c>
      <c r="G275" s="224"/>
      <c r="H275" s="226" t="s">
        <v>19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3" t="s">
        <v>129</v>
      </c>
      <c r="AU275" s="233" t="s">
        <v>79</v>
      </c>
      <c r="AV275" s="13" t="s">
        <v>77</v>
      </c>
      <c r="AW275" s="13" t="s">
        <v>31</v>
      </c>
      <c r="AX275" s="13" t="s">
        <v>69</v>
      </c>
      <c r="AY275" s="233" t="s">
        <v>119</v>
      </c>
    </row>
    <row r="276" s="14" customFormat="1">
      <c r="A276" s="14"/>
      <c r="B276" s="234"/>
      <c r="C276" s="235"/>
      <c r="D276" s="225" t="s">
        <v>129</v>
      </c>
      <c r="E276" s="236" t="s">
        <v>19</v>
      </c>
      <c r="F276" s="237" t="s">
        <v>77</v>
      </c>
      <c r="G276" s="235"/>
      <c r="H276" s="238">
        <v>1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4" t="s">
        <v>129</v>
      </c>
      <c r="AU276" s="244" t="s">
        <v>79</v>
      </c>
      <c r="AV276" s="14" t="s">
        <v>79</v>
      </c>
      <c r="AW276" s="14" t="s">
        <v>31</v>
      </c>
      <c r="AX276" s="14" t="s">
        <v>69</v>
      </c>
      <c r="AY276" s="244" t="s">
        <v>119</v>
      </c>
    </row>
    <row r="277" s="15" customFormat="1">
      <c r="A277" s="15"/>
      <c r="B277" s="245"/>
      <c r="C277" s="246"/>
      <c r="D277" s="225" t="s">
        <v>129</v>
      </c>
      <c r="E277" s="247" t="s">
        <v>19</v>
      </c>
      <c r="F277" s="248" t="s">
        <v>132</v>
      </c>
      <c r="G277" s="246"/>
      <c r="H277" s="249">
        <v>1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5" t="s">
        <v>129</v>
      </c>
      <c r="AU277" s="255" t="s">
        <v>79</v>
      </c>
      <c r="AV277" s="15" t="s">
        <v>126</v>
      </c>
      <c r="AW277" s="15" t="s">
        <v>31</v>
      </c>
      <c r="AX277" s="15" t="s">
        <v>77</v>
      </c>
      <c r="AY277" s="255" t="s">
        <v>119</v>
      </c>
    </row>
    <row r="278" s="2" customFormat="1" ht="24.15" customHeight="1">
      <c r="A278" s="39"/>
      <c r="B278" s="40"/>
      <c r="C278" s="256" t="s">
        <v>377</v>
      </c>
      <c r="D278" s="256" t="s">
        <v>236</v>
      </c>
      <c r="E278" s="257" t="s">
        <v>378</v>
      </c>
      <c r="F278" s="258" t="s">
        <v>379</v>
      </c>
      <c r="G278" s="259" t="s">
        <v>288</v>
      </c>
      <c r="H278" s="260">
        <v>8</v>
      </c>
      <c r="I278" s="261"/>
      <c r="J278" s="262">
        <f>ROUND(I278*H278,2)</f>
        <v>0</v>
      </c>
      <c r="K278" s="258" t="s">
        <v>19</v>
      </c>
      <c r="L278" s="263"/>
      <c r="M278" s="264" t="s">
        <v>19</v>
      </c>
      <c r="N278" s="265" t="s">
        <v>40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226</v>
      </c>
      <c r="AT278" s="216" t="s">
        <v>236</v>
      </c>
      <c r="AU278" s="216" t="s">
        <v>79</v>
      </c>
      <c r="AY278" s="18" t="s">
        <v>119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77</v>
      </c>
      <c r="BK278" s="217">
        <f>ROUND(I278*H278,2)</f>
        <v>0</v>
      </c>
      <c r="BL278" s="18" t="s">
        <v>162</v>
      </c>
      <c r="BM278" s="216" t="s">
        <v>380</v>
      </c>
    </row>
    <row r="279" s="14" customFormat="1">
      <c r="A279" s="14"/>
      <c r="B279" s="234"/>
      <c r="C279" s="235"/>
      <c r="D279" s="225" t="s">
        <v>129</v>
      </c>
      <c r="E279" s="236" t="s">
        <v>19</v>
      </c>
      <c r="F279" s="237" t="s">
        <v>381</v>
      </c>
      <c r="G279" s="235"/>
      <c r="H279" s="238">
        <v>8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4" t="s">
        <v>129</v>
      </c>
      <c r="AU279" s="244" t="s">
        <v>79</v>
      </c>
      <c r="AV279" s="14" t="s">
        <v>79</v>
      </c>
      <c r="AW279" s="14" t="s">
        <v>31</v>
      </c>
      <c r="AX279" s="14" t="s">
        <v>69</v>
      </c>
      <c r="AY279" s="244" t="s">
        <v>119</v>
      </c>
    </row>
    <row r="280" s="15" customFormat="1">
      <c r="A280" s="15"/>
      <c r="B280" s="245"/>
      <c r="C280" s="246"/>
      <c r="D280" s="225" t="s">
        <v>129</v>
      </c>
      <c r="E280" s="247" t="s">
        <v>19</v>
      </c>
      <c r="F280" s="248" t="s">
        <v>132</v>
      </c>
      <c r="G280" s="246"/>
      <c r="H280" s="249">
        <v>8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5" t="s">
        <v>129</v>
      </c>
      <c r="AU280" s="255" t="s">
        <v>79</v>
      </c>
      <c r="AV280" s="15" t="s">
        <v>126</v>
      </c>
      <c r="AW280" s="15" t="s">
        <v>31</v>
      </c>
      <c r="AX280" s="15" t="s">
        <v>77</v>
      </c>
      <c r="AY280" s="255" t="s">
        <v>119</v>
      </c>
    </row>
    <row r="281" s="2" customFormat="1" ht="16.5" customHeight="1">
      <c r="A281" s="39"/>
      <c r="B281" s="40"/>
      <c r="C281" s="205" t="s">
        <v>265</v>
      </c>
      <c r="D281" s="205" t="s">
        <v>121</v>
      </c>
      <c r="E281" s="206" t="s">
        <v>382</v>
      </c>
      <c r="F281" s="207" t="s">
        <v>383</v>
      </c>
      <c r="G281" s="208" t="s">
        <v>288</v>
      </c>
      <c r="H281" s="209">
        <v>2</v>
      </c>
      <c r="I281" s="210"/>
      <c r="J281" s="211">
        <f>ROUND(I281*H281,2)</f>
        <v>0</v>
      </c>
      <c r="K281" s="207" t="s">
        <v>125</v>
      </c>
      <c r="L281" s="45"/>
      <c r="M281" s="212" t="s">
        <v>19</v>
      </c>
      <c r="N281" s="213" t="s">
        <v>40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0.022839999999999999</v>
      </c>
      <c r="T281" s="215">
        <f>S281*H281</f>
        <v>0.045679999999999998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162</v>
      </c>
      <c r="AT281" s="216" t="s">
        <v>121</v>
      </c>
      <c r="AU281" s="216" t="s">
        <v>79</v>
      </c>
      <c r="AY281" s="18" t="s">
        <v>119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77</v>
      </c>
      <c r="BK281" s="217">
        <f>ROUND(I281*H281,2)</f>
        <v>0</v>
      </c>
      <c r="BL281" s="18" t="s">
        <v>162</v>
      </c>
      <c r="BM281" s="216" t="s">
        <v>384</v>
      </c>
    </row>
    <row r="282" s="2" customFormat="1">
      <c r="A282" s="39"/>
      <c r="B282" s="40"/>
      <c r="C282" s="41"/>
      <c r="D282" s="218" t="s">
        <v>127</v>
      </c>
      <c r="E282" s="41"/>
      <c r="F282" s="219" t="s">
        <v>385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127</v>
      </c>
      <c r="AU282" s="18" t="s">
        <v>79</v>
      </c>
    </row>
    <row r="283" s="13" customFormat="1">
      <c r="A283" s="13"/>
      <c r="B283" s="223"/>
      <c r="C283" s="224"/>
      <c r="D283" s="225" t="s">
        <v>129</v>
      </c>
      <c r="E283" s="226" t="s">
        <v>19</v>
      </c>
      <c r="F283" s="227" t="s">
        <v>364</v>
      </c>
      <c r="G283" s="224"/>
      <c r="H283" s="226" t="s">
        <v>19</v>
      </c>
      <c r="I283" s="228"/>
      <c r="J283" s="224"/>
      <c r="K283" s="224"/>
      <c r="L283" s="229"/>
      <c r="M283" s="230"/>
      <c r="N283" s="231"/>
      <c r="O283" s="231"/>
      <c r="P283" s="231"/>
      <c r="Q283" s="231"/>
      <c r="R283" s="231"/>
      <c r="S283" s="231"/>
      <c r="T283" s="23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3" t="s">
        <v>129</v>
      </c>
      <c r="AU283" s="233" t="s">
        <v>79</v>
      </c>
      <c r="AV283" s="13" t="s">
        <v>77</v>
      </c>
      <c r="AW283" s="13" t="s">
        <v>31</v>
      </c>
      <c r="AX283" s="13" t="s">
        <v>69</v>
      </c>
      <c r="AY283" s="233" t="s">
        <v>119</v>
      </c>
    </row>
    <row r="284" s="14" customFormat="1">
      <c r="A284" s="14"/>
      <c r="B284" s="234"/>
      <c r="C284" s="235"/>
      <c r="D284" s="225" t="s">
        <v>129</v>
      </c>
      <c r="E284" s="236" t="s">
        <v>19</v>
      </c>
      <c r="F284" s="237" t="s">
        <v>79</v>
      </c>
      <c r="G284" s="235"/>
      <c r="H284" s="238">
        <v>2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4" t="s">
        <v>129</v>
      </c>
      <c r="AU284" s="244" t="s">
        <v>79</v>
      </c>
      <c r="AV284" s="14" t="s">
        <v>79</v>
      </c>
      <c r="AW284" s="14" t="s">
        <v>31</v>
      </c>
      <c r="AX284" s="14" t="s">
        <v>69</v>
      </c>
      <c r="AY284" s="244" t="s">
        <v>119</v>
      </c>
    </row>
    <row r="285" s="15" customFormat="1">
      <c r="A285" s="15"/>
      <c r="B285" s="245"/>
      <c r="C285" s="246"/>
      <c r="D285" s="225" t="s">
        <v>129</v>
      </c>
      <c r="E285" s="247" t="s">
        <v>19</v>
      </c>
      <c r="F285" s="248" t="s">
        <v>132</v>
      </c>
      <c r="G285" s="246"/>
      <c r="H285" s="249">
        <v>2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5" t="s">
        <v>129</v>
      </c>
      <c r="AU285" s="255" t="s">
        <v>79</v>
      </c>
      <c r="AV285" s="15" t="s">
        <v>126</v>
      </c>
      <c r="AW285" s="15" t="s">
        <v>31</v>
      </c>
      <c r="AX285" s="15" t="s">
        <v>77</v>
      </c>
      <c r="AY285" s="255" t="s">
        <v>119</v>
      </c>
    </row>
    <row r="286" s="2" customFormat="1" ht="16.5" customHeight="1">
      <c r="A286" s="39"/>
      <c r="B286" s="40"/>
      <c r="C286" s="205" t="s">
        <v>386</v>
      </c>
      <c r="D286" s="205" t="s">
        <v>121</v>
      </c>
      <c r="E286" s="206" t="s">
        <v>387</v>
      </c>
      <c r="F286" s="207" t="s">
        <v>388</v>
      </c>
      <c r="G286" s="208" t="s">
        <v>389</v>
      </c>
      <c r="H286" s="209">
        <v>1</v>
      </c>
      <c r="I286" s="210"/>
      <c r="J286" s="211">
        <f>ROUND(I286*H286,2)</f>
        <v>0</v>
      </c>
      <c r="K286" s="207" t="s">
        <v>125</v>
      </c>
      <c r="L286" s="45"/>
      <c r="M286" s="212" t="s">
        <v>19</v>
      </c>
      <c r="N286" s="213" t="s">
        <v>40</v>
      </c>
      <c r="O286" s="85"/>
      <c r="P286" s="214">
        <f>O286*H286</f>
        <v>0</v>
      </c>
      <c r="Q286" s="214">
        <v>0.002</v>
      </c>
      <c r="R286" s="214">
        <f>Q286*H286</f>
        <v>0.002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162</v>
      </c>
      <c r="AT286" s="216" t="s">
        <v>121</v>
      </c>
      <c r="AU286" s="216" t="s">
        <v>79</v>
      </c>
      <c r="AY286" s="18" t="s">
        <v>119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77</v>
      </c>
      <c r="BK286" s="217">
        <f>ROUND(I286*H286,2)</f>
        <v>0</v>
      </c>
      <c r="BL286" s="18" t="s">
        <v>162</v>
      </c>
      <c r="BM286" s="216" t="s">
        <v>390</v>
      </c>
    </row>
    <row r="287" s="2" customFormat="1">
      <c r="A287" s="39"/>
      <c r="B287" s="40"/>
      <c r="C287" s="41"/>
      <c r="D287" s="218" t="s">
        <v>127</v>
      </c>
      <c r="E287" s="41"/>
      <c r="F287" s="219" t="s">
        <v>391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127</v>
      </c>
      <c r="AU287" s="18" t="s">
        <v>79</v>
      </c>
    </row>
    <row r="288" s="14" customFormat="1">
      <c r="A288" s="14"/>
      <c r="B288" s="234"/>
      <c r="C288" s="235"/>
      <c r="D288" s="225" t="s">
        <v>129</v>
      </c>
      <c r="E288" s="236" t="s">
        <v>19</v>
      </c>
      <c r="F288" s="237" t="s">
        <v>77</v>
      </c>
      <c r="G288" s="235"/>
      <c r="H288" s="238">
        <v>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4" t="s">
        <v>129</v>
      </c>
      <c r="AU288" s="244" t="s">
        <v>79</v>
      </c>
      <c r="AV288" s="14" t="s">
        <v>79</v>
      </c>
      <c r="AW288" s="14" t="s">
        <v>31</v>
      </c>
      <c r="AX288" s="14" t="s">
        <v>69</v>
      </c>
      <c r="AY288" s="244" t="s">
        <v>119</v>
      </c>
    </row>
    <row r="289" s="15" customFormat="1">
      <c r="A289" s="15"/>
      <c r="B289" s="245"/>
      <c r="C289" s="246"/>
      <c r="D289" s="225" t="s">
        <v>129</v>
      </c>
      <c r="E289" s="247" t="s">
        <v>19</v>
      </c>
      <c r="F289" s="248" t="s">
        <v>132</v>
      </c>
      <c r="G289" s="246"/>
      <c r="H289" s="249">
        <v>1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5" t="s">
        <v>129</v>
      </c>
      <c r="AU289" s="255" t="s">
        <v>79</v>
      </c>
      <c r="AV289" s="15" t="s">
        <v>126</v>
      </c>
      <c r="AW289" s="15" t="s">
        <v>31</v>
      </c>
      <c r="AX289" s="15" t="s">
        <v>77</v>
      </c>
      <c r="AY289" s="255" t="s">
        <v>119</v>
      </c>
    </row>
    <row r="290" s="2" customFormat="1" ht="24.15" customHeight="1">
      <c r="A290" s="39"/>
      <c r="B290" s="40"/>
      <c r="C290" s="205" t="s">
        <v>271</v>
      </c>
      <c r="D290" s="205" t="s">
        <v>121</v>
      </c>
      <c r="E290" s="206" t="s">
        <v>392</v>
      </c>
      <c r="F290" s="207" t="s">
        <v>393</v>
      </c>
      <c r="G290" s="208" t="s">
        <v>225</v>
      </c>
      <c r="H290" s="209">
        <v>0.22</v>
      </c>
      <c r="I290" s="210"/>
      <c r="J290" s="211">
        <f>ROUND(I290*H290,2)</f>
        <v>0</v>
      </c>
      <c r="K290" s="207" t="s">
        <v>19</v>
      </c>
      <c r="L290" s="45"/>
      <c r="M290" s="212" t="s">
        <v>19</v>
      </c>
      <c r="N290" s="213" t="s">
        <v>40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162</v>
      </c>
      <c r="AT290" s="216" t="s">
        <v>121</v>
      </c>
      <c r="AU290" s="216" t="s">
        <v>79</v>
      </c>
      <c r="AY290" s="18" t="s">
        <v>119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77</v>
      </c>
      <c r="BK290" s="217">
        <f>ROUND(I290*H290,2)</f>
        <v>0</v>
      </c>
      <c r="BL290" s="18" t="s">
        <v>162</v>
      </c>
      <c r="BM290" s="216" t="s">
        <v>394</v>
      </c>
    </row>
    <row r="291" s="2" customFormat="1" ht="24.15" customHeight="1">
      <c r="A291" s="39"/>
      <c r="B291" s="40"/>
      <c r="C291" s="205" t="s">
        <v>395</v>
      </c>
      <c r="D291" s="205" t="s">
        <v>121</v>
      </c>
      <c r="E291" s="206" t="s">
        <v>396</v>
      </c>
      <c r="F291" s="207" t="s">
        <v>397</v>
      </c>
      <c r="G291" s="208" t="s">
        <v>225</v>
      </c>
      <c r="H291" s="209">
        <v>0.012</v>
      </c>
      <c r="I291" s="210"/>
      <c r="J291" s="211">
        <f>ROUND(I291*H291,2)</f>
        <v>0</v>
      </c>
      <c r="K291" s="207" t="s">
        <v>125</v>
      </c>
      <c r="L291" s="45"/>
      <c r="M291" s="212" t="s">
        <v>19</v>
      </c>
      <c r="N291" s="213" t="s">
        <v>40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162</v>
      </c>
      <c r="AT291" s="216" t="s">
        <v>121</v>
      </c>
      <c r="AU291" s="216" t="s">
        <v>79</v>
      </c>
      <c r="AY291" s="18" t="s">
        <v>119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77</v>
      </c>
      <c r="BK291" s="217">
        <f>ROUND(I291*H291,2)</f>
        <v>0</v>
      </c>
      <c r="BL291" s="18" t="s">
        <v>162</v>
      </c>
      <c r="BM291" s="216" t="s">
        <v>398</v>
      </c>
    </row>
    <row r="292" s="2" customFormat="1">
      <c r="A292" s="39"/>
      <c r="B292" s="40"/>
      <c r="C292" s="41"/>
      <c r="D292" s="218" t="s">
        <v>127</v>
      </c>
      <c r="E292" s="41"/>
      <c r="F292" s="219" t="s">
        <v>399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127</v>
      </c>
      <c r="AU292" s="18" t="s">
        <v>79</v>
      </c>
    </row>
    <row r="293" s="12" customFormat="1" ht="25.92" customHeight="1">
      <c r="A293" s="12"/>
      <c r="B293" s="189"/>
      <c r="C293" s="190"/>
      <c r="D293" s="191" t="s">
        <v>68</v>
      </c>
      <c r="E293" s="192" t="s">
        <v>400</v>
      </c>
      <c r="F293" s="192" t="s">
        <v>401</v>
      </c>
      <c r="G293" s="190"/>
      <c r="H293" s="190"/>
      <c r="I293" s="193"/>
      <c r="J293" s="194">
        <f>BK293</f>
        <v>0</v>
      </c>
      <c r="K293" s="190"/>
      <c r="L293" s="195"/>
      <c r="M293" s="196"/>
      <c r="N293" s="197"/>
      <c r="O293" s="197"/>
      <c r="P293" s="198">
        <f>P294+P297</f>
        <v>0</v>
      </c>
      <c r="Q293" s="197"/>
      <c r="R293" s="198">
        <f>R294+R297</f>
        <v>0</v>
      </c>
      <c r="S293" s="197"/>
      <c r="T293" s="199">
        <f>T294+T297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0" t="s">
        <v>146</v>
      </c>
      <c r="AT293" s="201" t="s">
        <v>68</v>
      </c>
      <c r="AU293" s="201" t="s">
        <v>69</v>
      </c>
      <c r="AY293" s="200" t="s">
        <v>119</v>
      </c>
      <c r="BK293" s="202">
        <f>BK294+BK297</f>
        <v>0</v>
      </c>
    </row>
    <row r="294" s="12" customFormat="1" ht="22.8" customHeight="1">
      <c r="A294" s="12"/>
      <c r="B294" s="189"/>
      <c r="C294" s="190"/>
      <c r="D294" s="191" t="s">
        <v>68</v>
      </c>
      <c r="E294" s="203" t="s">
        <v>402</v>
      </c>
      <c r="F294" s="203" t="s">
        <v>403</v>
      </c>
      <c r="G294" s="190"/>
      <c r="H294" s="190"/>
      <c r="I294" s="193"/>
      <c r="J294" s="204">
        <f>BK294</f>
        <v>0</v>
      </c>
      <c r="K294" s="190"/>
      <c r="L294" s="195"/>
      <c r="M294" s="196"/>
      <c r="N294" s="197"/>
      <c r="O294" s="197"/>
      <c r="P294" s="198">
        <f>SUM(P295:P296)</f>
        <v>0</v>
      </c>
      <c r="Q294" s="197"/>
      <c r="R294" s="198">
        <f>SUM(R295:R296)</f>
        <v>0</v>
      </c>
      <c r="S294" s="197"/>
      <c r="T294" s="199">
        <f>SUM(T295:T296)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0" t="s">
        <v>146</v>
      </c>
      <c r="AT294" s="201" t="s">
        <v>68</v>
      </c>
      <c r="AU294" s="201" t="s">
        <v>77</v>
      </c>
      <c r="AY294" s="200" t="s">
        <v>119</v>
      </c>
      <c r="BK294" s="202">
        <f>SUM(BK295:BK296)</f>
        <v>0</v>
      </c>
    </row>
    <row r="295" s="2" customFormat="1" ht="16.5" customHeight="1">
      <c r="A295" s="39"/>
      <c r="B295" s="40"/>
      <c r="C295" s="205" t="s">
        <v>278</v>
      </c>
      <c r="D295" s="205" t="s">
        <v>121</v>
      </c>
      <c r="E295" s="206" t="s">
        <v>404</v>
      </c>
      <c r="F295" s="207" t="s">
        <v>403</v>
      </c>
      <c r="G295" s="208" t="s">
        <v>405</v>
      </c>
      <c r="H295" s="209">
        <v>1</v>
      </c>
      <c r="I295" s="210"/>
      <c r="J295" s="211">
        <f>ROUND(I295*H295,2)</f>
        <v>0</v>
      </c>
      <c r="K295" s="207" t="s">
        <v>19</v>
      </c>
      <c r="L295" s="45"/>
      <c r="M295" s="212" t="s">
        <v>19</v>
      </c>
      <c r="N295" s="213" t="s">
        <v>40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126</v>
      </c>
      <c r="AT295" s="216" t="s">
        <v>121</v>
      </c>
      <c r="AU295" s="216" t="s">
        <v>79</v>
      </c>
      <c r="AY295" s="18" t="s">
        <v>119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77</v>
      </c>
      <c r="BK295" s="217">
        <f>ROUND(I295*H295,2)</f>
        <v>0</v>
      </c>
      <c r="BL295" s="18" t="s">
        <v>126</v>
      </c>
      <c r="BM295" s="216" t="s">
        <v>406</v>
      </c>
    </row>
    <row r="296" s="2" customFormat="1" ht="16.5" customHeight="1">
      <c r="A296" s="39"/>
      <c r="B296" s="40"/>
      <c r="C296" s="205" t="s">
        <v>407</v>
      </c>
      <c r="D296" s="205" t="s">
        <v>121</v>
      </c>
      <c r="E296" s="206" t="s">
        <v>408</v>
      </c>
      <c r="F296" s="207" t="s">
        <v>409</v>
      </c>
      <c r="G296" s="208" t="s">
        <v>405</v>
      </c>
      <c r="H296" s="209">
        <v>1</v>
      </c>
      <c r="I296" s="210"/>
      <c r="J296" s="211">
        <f>ROUND(I296*H296,2)</f>
        <v>0</v>
      </c>
      <c r="K296" s="207" t="s">
        <v>19</v>
      </c>
      <c r="L296" s="45"/>
      <c r="M296" s="212" t="s">
        <v>19</v>
      </c>
      <c r="N296" s="213" t="s">
        <v>40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126</v>
      </c>
      <c r="AT296" s="216" t="s">
        <v>121</v>
      </c>
      <c r="AU296" s="216" t="s">
        <v>79</v>
      </c>
      <c r="AY296" s="18" t="s">
        <v>119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77</v>
      </c>
      <c r="BK296" s="217">
        <f>ROUND(I296*H296,2)</f>
        <v>0</v>
      </c>
      <c r="BL296" s="18" t="s">
        <v>126</v>
      </c>
      <c r="BM296" s="216" t="s">
        <v>410</v>
      </c>
    </row>
    <row r="297" s="12" customFormat="1" ht="22.8" customHeight="1">
      <c r="A297" s="12"/>
      <c r="B297" s="189"/>
      <c r="C297" s="190"/>
      <c r="D297" s="191" t="s">
        <v>68</v>
      </c>
      <c r="E297" s="203" t="s">
        <v>411</v>
      </c>
      <c r="F297" s="203" t="s">
        <v>412</v>
      </c>
      <c r="G297" s="190"/>
      <c r="H297" s="190"/>
      <c r="I297" s="193"/>
      <c r="J297" s="204">
        <f>BK297</f>
        <v>0</v>
      </c>
      <c r="K297" s="190"/>
      <c r="L297" s="195"/>
      <c r="M297" s="196"/>
      <c r="N297" s="197"/>
      <c r="O297" s="197"/>
      <c r="P297" s="198">
        <f>SUM(P298:P299)</f>
        <v>0</v>
      </c>
      <c r="Q297" s="197"/>
      <c r="R297" s="198">
        <f>SUM(R298:R299)</f>
        <v>0</v>
      </c>
      <c r="S297" s="197"/>
      <c r="T297" s="199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0" t="s">
        <v>146</v>
      </c>
      <c r="AT297" s="201" t="s">
        <v>68</v>
      </c>
      <c r="AU297" s="201" t="s">
        <v>77</v>
      </c>
      <c r="AY297" s="200" t="s">
        <v>119</v>
      </c>
      <c r="BK297" s="202">
        <f>SUM(BK298:BK299)</f>
        <v>0</v>
      </c>
    </row>
    <row r="298" s="2" customFormat="1" ht="16.5" customHeight="1">
      <c r="A298" s="39"/>
      <c r="B298" s="40"/>
      <c r="C298" s="205" t="s">
        <v>283</v>
      </c>
      <c r="D298" s="205" t="s">
        <v>121</v>
      </c>
      <c r="E298" s="206" t="s">
        <v>413</v>
      </c>
      <c r="F298" s="207" t="s">
        <v>414</v>
      </c>
      <c r="G298" s="208" t="s">
        <v>415</v>
      </c>
      <c r="H298" s="266"/>
      <c r="I298" s="210"/>
      <c r="J298" s="211">
        <f>ROUND(I298*H298,2)</f>
        <v>0</v>
      </c>
      <c r="K298" s="207" t="s">
        <v>19</v>
      </c>
      <c r="L298" s="45"/>
      <c r="M298" s="212" t="s">
        <v>19</v>
      </c>
      <c r="N298" s="213" t="s">
        <v>40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126</v>
      </c>
      <c r="AT298" s="216" t="s">
        <v>121</v>
      </c>
      <c r="AU298" s="216" t="s">
        <v>79</v>
      </c>
      <c r="AY298" s="18" t="s">
        <v>119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77</v>
      </c>
      <c r="BK298" s="217">
        <f>ROUND(I298*H298,2)</f>
        <v>0</v>
      </c>
      <c r="BL298" s="18" t="s">
        <v>126</v>
      </c>
      <c r="BM298" s="216" t="s">
        <v>416</v>
      </c>
    </row>
    <row r="299" s="2" customFormat="1" ht="16.5" customHeight="1">
      <c r="A299" s="39"/>
      <c r="B299" s="40"/>
      <c r="C299" s="205" t="s">
        <v>417</v>
      </c>
      <c r="D299" s="205" t="s">
        <v>121</v>
      </c>
      <c r="E299" s="206" t="s">
        <v>418</v>
      </c>
      <c r="F299" s="207" t="s">
        <v>419</v>
      </c>
      <c r="G299" s="208" t="s">
        <v>405</v>
      </c>
      <c r="H299" s="209">
        <v>1</v>
      </c>
      <c r="I299" s="210"/>
      <c r="J299" s="211">
        <f>ROUND(I299*H299,2)</f>
        <v>0</v>
      </c>
      <c r="K299" s="207" t="s">
        <v>19</v>
      </c>
      <c r="L299" s="45"/>
      <c r="M299" s="267" t="s">
        <v>19</v>
      </c>
      <c r="N299" s="268" t="s">
        <v>40</v>
      </c>
      <c r="O299" s="269"/>
      <c r="P299" s="270">
        <f>O299*H299</f>
        <v>0</v>
      </c>
      <c r="Q299" s="270">
        <v>0</v>
      </c>
      <c r="R299" s="270">
        <f>Q299*H299</f>
        <v>0</v>
      </c>
      <c r="S299" s="270">
        <v>0</v>
      </c>
      <c r="T299" s="27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126</v>
      </c>
      <c r="AT299" s="216" t="s">
        <v>121</v>
      </c>
      <c r="AU299" s="216" t="s">
        <v>79</v>
      </c>
      <c r="AY299" s="18" t="s">
        <v>119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77</v>
      </c>
      <c r="BK299" s="217">
        <f>ROUND(I299*H299,2)</f>
        <v>0</v>
      </c>
      <c r="BL299" s="18" t="s">
        <v>126</v>
      </c>
      <c r="BM299" s="216" t="s">
        <v>420</v>
      </c>
    </row>
    <row r="300" s="2" customFormat="1" ht="6.96" customHeight="1">
      <c r="A300" s="39"/>
      <c r="B300" s="60"/>
      <c r="C300" s="61"/>
      <c r="D300" s="61"/>
      <c r="E300" s="61"/>
      <c r="F300" s="61"/>
      <c r="G300" s="61"/>
      <c r="H300" s="61"/>
      <c r="I300" s="61"/>
      <c r="J300" s="61"/>
      <c r="K300" s="61"/>
      <c r="L300" s="45"/>
      <c r="M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</row>
  </sheetData>
  <sheetProtection sheet="1" autoFilter="0" formatColumns="0" formatRows="0" objects="1" scenarios="1" spinCount="100000" saltValue="CdSBrXIP7MPQ03aIRO6JG1Zn6xwz3TmMCAetKuYLOh8Z5s8L1kTxmd718XhkxV5u4UnJwZaY3uhw4uuo31NECQ==" hashValue="bKi/zvnXnPAM2Yjz3XOlaFWxEXM9fNe6m55K3Us4s8c6GUD5BejjVaHvrGPD3unRpzprt9BDq4N2WpL96cgdwQ==" algorithmName="SHA-512" password="CC35"/>
  <autoFilter ref="C92:K29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1_02/113151111"/>
    <hyperlink ref="F111" r:id="rId2" display="https://podminky.urs.cz/item/CS_URS_2021_02/121151103"/>
    <hyperlink ref="F118" r:id="rId3" display="https://podminky.urs.cz/item/CS_URS_2021_02/139001101"/>
    <hyperlink ref="F120" r:id="rId4" display="https://podminky.urs.cz/item/CS_URS_2021_02/151101101"/>
    <hyperlink ref="F125" r:id="rId5" display="https://podminky.urs.cz/item/CS_URS_2021_02/151101111"/>
    <hyperlink ref="F127" r:id="rId6" display="https://podminky.urs.cz/item/CS_URS_2021_02/174151101"/>
    <hyperlink ref="F164" r:id="rId7" display="https://podminky.urs.cz/item/CS_URS_2021_02/171251201"/>
    <hyperlink ref="F166" r:id="rId8" display="https://podminky.urs.cz/item/CS_URS_2021_02/171201221"/>
    <hyperlink ref="F171" r:id="rId9" display="https://podminky.urs.cz/item/CS_URS_2021_02/175151101"/>
    <hyperlink ref="F176" r:id="rId10" display="https://podminky.urs.cz/item/CS_URS_2021_02/58337303"/>
    <hyperlink ref="F180" r:id="rId11" display="https://podminky.urs.cz/item/CS_URS_2021_02/181311103"/>
    <hyperlink ref="F183" r:id="rId12" display="https://podminky.urs.cz/item/CS_URS_2021_02/00572410"/>
    <hyperlink ref="F186" r:id="rId13" display="https://podminky.urs.cz/item/CS_URS_2021_02/291211111"/>
    <hyperlink ref="F192" r:id="rId14" display="https://podminky.urs.cz/item/CS_URS_2021_02/451573111"/>
    <hyperlink ref="F198" r:id="rId15" display="https://podminky.urs.cz/item/CS_URS_2021_02/564851111"/>
    <hyperlink ref="F204" r:id="rId16" display="https://podminky.urs.cz/item/CS_URS_2021_02/871161141"/>
    <hyperlink ref="F208" r:id="rId17" display="https://podminky.urs.cz/item/CS_URS_2021_02/28613109"/>
    <hyperlink ref="F210" r:id="rId18" display="https://podminky.urs.cz/item/CS_URS_2021_02/877161101"/>
    <hyperlink ref="F214" r:id="rId19" display="https://podminky.urs.cz/item/CS_URS_2021_02/28653052"/>
    <hyperlink ref="F223" r:id="rId20" display="https://podminky.urs.cz/item/CS_URS_2021_02/28615969"/>
    <hyperlink ref="F227" r:id="rId21" display="https://podminky.urs.cz/item/CS_URS_2021_02/879161111"/>
    <hyperlink ref="F238" r:id="rId22" display="https://podminky.urs.cz/item/CS_URS_2021_02/892372111"/>
    <hyperlink ref="F242" r:id="rId23" display="https://podminky.urs.cz/item/CS_URS_2021_02/899721111"/>
    <hyperlink ref="F247" r:id="rId24" display="https://podminky.urs.cz/item/CS_URS_2021_02/899722111"/>
    <hyperlink ref="F249" r:id="rId25" display="https://podminky.urs.cz/item/CS_URS_2021_02/899913104"/>
    <hyperlink ref="F259" r:id="rId26" display="https://podminky.urs.cz/item/CS_URS_2021_02/998276101"/>
    <hyperlink ref="F272" r:id="rId27" display="https://podminky.urs.cz/item/CS_URS_2021_02/722219104"/>
    <hyperlink ref="F282" r:id="rId28" display="https://podminky.urs.cz/item/CS_URS_2021_02/722260802"/>
    <hyperlink ref="F287" r:id="rId29" display="https://podminky.urs.cz/item/CS_URS_2021_02/722270102"/>
    <hyperlink ref="F292" r:id="rId30" display="https://podminky.urs.cz/item/CS_URS_2021_02/99872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Sociální investice BOZP OŘ UNL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421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2. 8. 2021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ROUND((SUM(BE87:BE161)),  2)</f>
        <v>0</v>
      </c>
      <c r="G33" s="39"/>
      <c r="H33" s="39"/>
      <c r="I33" s="149">
        <v>0.20999999999999999</v>
      </c>
      <c r="J33" s="148">
        <f>ROUND(((SUM(BE87:BE161))*I33),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ROUND((SUM(BF87:BF161)),  2)</f>
        <v>0</v>
      </c>
      <c r="G34" s="39"/>
      <c r="H34" s="39"/>
      <c r="I34" s="149">
        <v>0.14999999999999999</v>
      </c>
      <c r="J34" s="148">
        <f>ROUND(((SUM(BF87:BF161))*I34),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ROUND((SUM(BG87:BG161)),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ROUND((SUM(BH87:BH161)),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ROUND((SUM(BI87:BI161)),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Sociální investice BOZP OŘ UNL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Lovosice - vodovodní přípojka k TO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2. 8. 2021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87</v>
      </c>
      <c r="D57" s="163"/>
      <c r="E57" s="163"/>
      <c r="F57" s="163"/>
      <c r="G57" s="163"/>
      <c r="H57" s="163"/>
      <c r="I57" s="163"/>
      <c r="J57" s="164" t="s">
        <v>88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6"/>
      <c r="C60" s="167"/>
      <c r="D60" s="168" t="s">
        <v>90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91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2"/>
      <c r="C62" s="173"/>
      <c r="D62" s="174" t="s">
        <v>422</v>
      </c>
      <c r="E62" s="175"/>
      <c r="F62" s="175"/>
      <c r="G62" s="175"/>
      <c r="H62" s="175"/>
      <c r="I62" s="175"/>
      <c r="J62" s="176">
        <f>J117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95</v>
      </c>
      <c r="E63" s="175"/>
      <c r="F63" s="175"/>
      <c r="G63" s="175"/>
      <c r="H63" s="175"/>
      <c r="I63" s="175"/>
      <c r="J63" s="176">
        <f>J121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101</v>
      </c>
      <c r="E64" s="169"/>
      <c r="F64" s="169"/>
      <c r="G64" s="169"/>
      <c r="H64" s="169"/>
      <c r="I64" s="169"/>
      <c r="J64" s="170">
        <f>J155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102</v>
      </c>
      <c r="E65" s="175"/>
      <c r="F65" s="175"/>
      <c r="G65" s="175"/>
      <c r="H65" s="175"/>
      <c r="I65" s="175"/>
      <c r="J65" s="176">
        <f>J156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103</v>
      </c>
      <c r="E66" s="175"/>
      <c r="F66" s="175"/>
      <c r="G66" s="175"/>
      <c r="H66" s="175"/>
      <c r="I66" s="175"/>
      <c r="J66" s="176">
        <f>J158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423</v>
      </c>
      <c r="E67" s="175"/>
      <c r="F67" s="175"/>
      <c r="G67" s="175"/>
      <c r="H67" s="175"/>
      <c r="I67" s="175"/>
      <c r="J67" s="176">
        <f>J160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Sociální investice BOZP OŘ UNL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84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02 - Lovosice - vodovodní přípojka k TO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33" t="s">
        <v>23</v>
      </c>
      <c r="J81" s="73" t="str">
        <f>IF(J12="","",J12)</f>
        <v>2. 8. 2021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 xml:space="preserve"> </v>
      </c>
      <c r="G83" s="41"/>
      <c r="H83" s="41"/>
      <c r="I83" s="33" t="s">
        <v>30</v>
      </c>
      <c r="J83" s="37" t="str">
        <f>E21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IF(E18="","",E18)</f>
        <v>Vyplň údaj</v>
      </c>
      <c r="G84" s="41"/>
      <c r="H84" s="41"/>
      <c r="I84" s="33" t="s">
        <v>32</v>
      </c>
      <c r="J84" s="37" t="str">
        <f>E24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105</v>
      </c>
      <c r="D86" s="181" t="s">
        <v>54</v>
      </c>
      <c r="E86" s="181" t="s">
        <v>50</v>
      </c>
      <c r="F86" s="181" t="s">
        <v>51</v>
      </c>
      <c r="G86" s="181" t="s">
        <v>106</v>
      </c>
      <c r="H86" s="181" t="s">
        <v>107</v>
      </c>
      <c r="I86" s="181" t="s">
        <v>108</v>
      </c>
      <c r="J86" s="181" t="s">
        <v>88</v>
      </c>
      <c r="K86" s="182" t="s">
        <v>109</v>
      </c>
      <c r="L86" s="183"/>
      <c r="M86" s="93" t="s">
        <v>19</v>
      </c>
      <c r="N86" s="94" t="s">
        <v>39</v>
      </c>
      <c r="O86" s="94" t="s">
        <v>110</v>
      </c>
      <c r="P86" s="94" t="s">
        <v>111</v>
      </c>
      <c r="Q86" s="94" t="s">
        <v>112</v>
      </c>
      <c r="R86" s="94" t="s">
        <v>113</v>
      </c>
      <c r="S86" s="94" t="s">
        <v>114</v>
      </c>
      <c r="T86" s="95" t="s">
        <v>115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P88+P155</f>
        <v>0</v>
      </c>
      <c r="Q87" s="97"/>
      <c r="R87" s="186">
        <f>R88+R155</f>
        <v>116.91498032480001</v>
      </c>
      <c r="S87" s="97"/>
      <c r="T87" s="187">
        <f>T88+T155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68</v>
      </c>
      <c r="AU87" s="18" t="s">
        <v>89</v>
      </c>
      <c r="BK87" s="188">
        <f>BK88+BK155</f>
        <v>0</v>
      </c>
    </row>
    <row r="88" s="12" customFormat="1" ht="25.92" customHeight="1">
      <c r="A88" s="12"/>
      <c r="B88" s="189"/>
      <c r="C88" s="190"/>
      <c r="D88" s="191" t="s">
        <v>68</v>
      </c>
      <c r="E88" s="192" t="s">
        <v>117</v>
      </c>
      <c r="F88" s="192" t="s">
        <v>118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P89+P121</f>
        <v>0</v>
      </c>
      <c r="Q88" s="197"/>
      <c r="R88" s="198">
        <f>R89+R121</f>
        <v>116.91498032480001</v>
      </c>
      <c r="S88" s="197"/>
      <c r="T88" s="199">
        <f>T89+T121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77</v>
      </c>
      <c r="AT88" s="201" t="s">
        <v>68</v>
      </c>
      <c r="AU88" s="201" t="s">
        <v>69</v>
      </c>
      <c r="AY88" s="200" t="s">
        <v>119</v>
      </c>
      <c r="BK88" s="202">
        <f>BK89+BK121</f>
        <v>0</v>
      </c>
    </row>
    <row r="89" s="12" customFormat="1" ht="22.8" customHeight="1">
      <c r="A89" s="12"/>
      <c r="B89" s="189"/>
      <c r="C89" s="190"/>
      <c r="D89" s="191" t="s">
        <v>68</v>
      </c>
      <c r="E89" s="203" t="s">
        <v>77</v>
      </c>
      <c r="F89" s="203" t="s">
        <v>120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P90+SUM(P91:P117)</f>
        <v>0</v>
      </c>
      <c r="Q89" s="197"/>
      <c r="R89" s="198">
        <f>R90+SUM(R91:R117)</f>
        <v>114.70088096000001</v>
      </c>
      <c r="S89" s="197"/>
      <c r="T89" s="199">
        <f>T90+SUM(T91:T117)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77</v>
      </c>
      <c r="AT89" s="201" t="s">
        <v>68</v>
      </c>
      <c r="AU89" s="201" t="s">
        <v>77</v>
      </c>
      <c r="AY89" s="200" t="s">
        <v>119</v>
      </c>
      <c r="BK89" s="202">
        <f>BK90+SUM(BK91:BK117)</f>
        <v>0</v>
      </c>
    </row>
    <row r="90" s="2" customFormat="1" ht="16.5" customHeight="1">
      <c r="A90" s="39"/>
      <c r="B90" s="40"/>
      <c r="C90" s="205" t="s">
        <v>77</v>
      </c>
      <c r="D90" s="205" t="s">
        <v>121</v>
      </c>
      <c r="E90" s="206" t="s">
        <v>424</v>
      </c>
      <c r="F90" s="207" t="s">
        <v>425</v>
      </c>
      <c r="G90" s="208" t="s">
        <v>135</v>
      </c>
      <c r="H90" s="209">
        <v>7.2000000000000002</v>
      </c>
      <c r="I90" s="210"/>
      <c r="J90" s="211">
        <f>ROUND(I90*H90,2)</f>
        <v>0</v>
      </c>
      <c r="K90" s="207" t="s">
        <v>125</v>
      </c>
      <c r="L90" s="45"/>
      <c r="M90" s="212" t="s">
        <v>19</v>
      </c>
      <c r="N90" s="213" t="s">
        <v>40</v>
      </c>
      <c r="O90" s="85"/>
      <c r="P90" s="214">
        <f>O90*H90</f>
        <v>0</v>
      </c>
      <c r="Q90" s="214">
        <v>0.036904300000000001</v>
      </c>
      <c r="R90" s="214">
        <f>Q90*H90</f>
        <v>0.26571096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126</v>
      </c>
      <c r="AT90" s="216" t="s">
        <v>121</v>
      </c>
      <c r="AU90" s="216" t="s">
        <v>79</v>
      </c>
      <c r="AY90" s="18" t="s">
        <v>119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126</v>
      </c>
      <c r="BM90" s="216" t="s">
        <v>426</v>
      </c>
    </row>
    <row r="91" s="2" customFormat="1">
      <c r="A91" s="39"/>
      <c r="B91" s="40"/>
      <c r="C91" s="41"/>
      <c r="D91" s="218" t="s">
        <v>127</v>
      </c>
      <c r="E91" s="41"/>
      <c r="F91" s="219" t="s">
        <v>427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127</v>
      </c>
      <c r="AU91" s="18" t="s">
        <v>79</v>
      </c>
    </row>
    <row r="92" s="2" customFormat="1" ht="16.5" customHeight="1">
      <c r="A92" s="39"/>
      <c r="B92" s="40"/>
      <c r="C92" s="205" t="s">
        <v>79</v>
      </c>
      <c r="D92" s="205" t="s">
        <v>121</v>
      </c>
      <c r="E92" s="206" t="s">
        <v>428</v>
      </c>
      <c r="F92" s="207" t="s">
        <v>429</v>
      </c>
      <c r="G92" s="208" t="s">
        <v>158</v>
      </c>
      <c r="H92" s="209">
        <v>79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40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126</v>
      </c>
      <c r="AT92" s="216" t="s">
        <v>121</v>
      </c>
      <c r="AU92" s="216" t="s">
        <v>79</v>
      </c>
      <c r="AY92" s="18" t="s">
        <v>119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126</v>
      </c>
      <c r="BM92" s="216" t="s">
        <v>430</v>
      </c>
    </row>
    <row r="93" s="2" customFormat="1" ht="24.15" customHeight="1">
      <c r="A93" s="39"/>
      <c r="B93" s="40"/>
      <c r="C93" s="205" t="s">
        <v>137</v>
      </c>
      <c r="D93" s="205" t="s">
        <v>121</v>
      </c>
      <c r="E93" s="206" t="s">
        <v>431</v>
      </c>
      <c r="F93" s="207" t="s">
        <v>432</v>
      </c>
      <c r="G93" s="208" t="s">
        <v>124</v>
      </c>
      <c r="H93" s="209">
        <v>170</v>
      </c>
      <c r="I93" s="210"/>
      <c r="J93" s="211">
        <f>ROUND(I93*H93,2)</f>
        <v>0</v>
      </c>
      <c r="K93" s="207" t="s">
        <v>125</v>
      </c>
      <c r="L93" s="45"/>
      <c r="M93" s="212" t="s">
        <v>19</v>
      </c>
      <c r="N93" s="213" t="s">
        <v>40</v>
      </c>
      <c r="O93" s="85"/>
      <c r="P93" s="214">
        <f>O93*H93</f>
        <v>0</v>
      </c>
      <c r="Q93" s="214">
        <v>0.00070100000000000002</v>
      </c>
      <c r="R93" s="214">
        <f>Q93*H93</f>
        <v>0.11917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126</v>
      </c>
      <c r="AT93" s="216" t="s">
        <v>121</v>
      </c>
      <c r="AU93" s="216" t="s">
        <v>79</v>
      </c>
      <c r="AY93" s="18" t="s">
        <v>119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126</v>
      </c>
      <c r="BM93" s="216" t="s">
        <v>433</v>
      </c>
    </row>
    <row r="94" s="2" customFormat="1">
      <c r="A94" s="39"/>
      <c r="B94" s="40"/>
      <c r="C94" s="41"/>
      <c r="D94" s="218" t="s">
        <v>127</v>
      </c>
      <c r="E94" s="41"/>
      <c r="F94" s="219" t="s">
        <v>434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127</v>
      </c>
      <c r="AU94" s="18" t="s">
        <v>79</v>
      </c>
    </row>
    <row r="95" s="2" customFormat="1">
      <c r="A95" s="39"/>
      <c r="B95" s="40"/>
      <c r="C95" s="41"/>
      <c r="D95" s="225" t="s">
        <v>435</v>
      </c>
      <c r="E95" s="41"/>
      <c r="F95" s="272" t="s">
        <v>436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435</v>
      </c>
      <c r="AU95" s="18" t="s">
        <v>79</v>
      </c>
    </row>
    <row r="96" s="2" customFormat="1" ht="37.8" customHeight="1">
      <c r="A96" s="39"/>
      <c r="B96" s="40"/>
      <c r="C96" s="205" t="s">
        <v>126</v>
      </c>
      <c r="D96" s="205" t="s">
        <v>121</v>
      </c>
      <c r="E96" s="206" t="s">
        <v>437</v>
      </c>
      <c r="F96" s="207" t="s">
        <v>438</v>
      </c>
      <c r="G96" s="208" t="s">
        <v>124</v>
      </c>
      <c r="H96" s="209">
        <v>170</v>
      </c>
      <c r="I96" s="210"/>
      <c r="J96" s="211">
        <f>ROUND(I96*H96,2)</f>
        <v>0</v>
      </c>
      <c r="K96" s="207" t="s">
        <v>125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126</v>
      </c>
      <c r="AT96" s="216" t="s">
        <v>121</v>
      </c>
      <c r="AU96" s="216" t="s">
        <v>79</v>
      </c>
      <c r="AY96" s="18" t="s">
        <v>119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126</v>
      </c>
      <c r="BM96" s="216" t="s">
        <v>439</v>
      </c>
    </row>
    <row r="97" s="2" customFormat="1">
      <c r="A97" s="39"/>
      <c r="B97" s="40"/>
      <c r="C97" s="41"/>
      <c r="D97" s="218" t="s">
        <v>127</v>
      </c>
      <c r="E97" s="41"/>
      <c r="F97" s="219" t="s">
        <v>440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127</v>
      </c>
      <c r="AU97" s="18" t="s">
        <v>79</v>
      </c>
    </row>
    <row r="98" s="2" customFormat="1" ht="16.5" customHeight="1">
      <c r="A98" s="39"/>
      <c r="B98" s="40"/>
      <c r="C98" s="205" t="s">
        <v>146</v>
      </c>
      <c r="D98" s="205" t="s">
        <v>121</v>
      </c>
      <c r="E98" s="206" t="s">
        <v>441</v>
      </c>
      <c r="F98" s="207" t="s">
        <v>442</v>
      </c>
      <c r="G98" s="208" t="s">
        <v>158</v>
      </c>
      <c r="H98" s="209">
        <v>32.530000000000001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126</v>
      </c>
      <c r="AT98" s="216" t="s">
        <v>121</v>
      </c>
      <c r="AU98" s="216" t="s">
        <v>79</v>
      </c>
      <c r="AY98" s="18" t="s">
        <v>119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126</v>
      </c>
      <c r="BM98" s="216" t="s">
        <v>443</v>
      </c>
    </row>
    <row r="99" s="13" customFormat="1">
      <c r="A99" s="13"/>
      <c r="B99" s="223"/>
      <c r="C99" s="224"/>
      <c r="D99" s="225" t="s">
        <v>129</v>
      </c>
      <c r="E99" s="226" t="s">
        <v>19</v>
      </c>
      <c r="F99" s="227" t="s">
        <v>444</v>
      </c>
      <c r="G99" s="224"/>
      <c r="H99" s="226" t="s">
        <v>19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129</v>
      </c>
      <c r="AU99" s="233" t="s">
        <v>79</v>
      </c>
      <c r="AV99" s="13" t="s">
        <v>77</v>
      </c>
      <c r="AW99" s="13" t="s">
        <v>31</v>
      </c>
      <c r="AX99" s="13" t="s">
        <v>69</v>
      </c>
      <c r="AY99" s="233" t="s">
        <v>119</v>
      </c>
    </row>
    <row r="100" s="14" customFormat="1">
      <c r="A100" s="14"/>
      <c r="B100" s="234"/>
      <c r="C100" s="235"/>
      <c r="D100" s="225" t="s">
        <v>129</v>
      </c>
      <c r="E100" s="236" t="s">
        <v>19</v>
      </c>
      <c r="F100" s="237" t="s">
        <v>445</v>
      </c>
      <c r="G100" s="235"/>
      <c r="H100" s="238">
        <v>32.530000000000001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129</v>
      </c>
      <c r="AU100" s="244" t="s">
        <v>79</v>
      </c>
      <c r="AV100" s="14" t="s">
        <v>79</v>
      </c>
      <c r="AW100" s="14" t="s">
        <v>31</v>
      </c>
      <c r="AX100" s="14" t="s">
        <v>77</v>
      </c>
      <c r="AY100" s="244" t="s">
        <v>119</v>
      </c>
    </row>
    <row r="101" s="2" customFormat="1" ht="16.5" customHeight="1">
      <c r="A101" s="39"/>
      <c r="B101" s="40"/>
      <c r="C101" s="205" t="s">
        <v>140</v>
      </c>
      <c r="D101" s="205" t="s">
        <v>121</v>
      </c>
      <c r="E101" s="206" t="s">
        <v>446</v>
      </c>
      <c r="F101" s="207" t="s">
        <v>447</v>
      </c>
      <c r="G101" s="208" t="s">
        <v>158</v>
      </c>
      <c r="H101" s="209">
        <v>23.41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126</v>
      </c>
      <c r="AT101" s="216" t="s">
        <v>121</v>
      </c>
      <c r="AU101" s="216" t="s">
        <v>79</v>
      </c>
      <c r="AY101" s="18" t="s">
        <v>119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126</v>
      </c>
      <c r="BM101" s="216" t="s">
        <v>448</v>
      </c>
    </row>
    <row r="102" s="2" customFormat="1" ht="44.25" customHeight="1">
      <c r="A102" s="39"/>
      <c r="B102" s="40"/>
      <c r="C102" s="205" t="s">
        <v>155</v>
      </c>
      <c r="D102" s="205" t="s">
        <v>121</v>
      </c>
      <c r="E102" s="206" t="s">
        <v>449</v>
      </c>
      <c r="F102" s="207" t="s">
        <v>450</v>
      </c>
      <c r="G102" s="208" t="s">
        <v>225</v>
      </c>
      <c r="H102" s="209">
        <v>142.19999999999999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40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126</v>
      </c>
      <c r="AT102" s="216" t="s">
        <v>121</v>
      </c>
      <c r="AU102" s="216" t="s">
        <v>79</v>
      </c>
      <c r="AY102" s="18" t="s">
        <v>119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126</v>
      </c>
      <c r="BM102" s="216" t="s">
        <v>451</v>
      </c>
    </row>
    <row r="103" s="2" customFormat="1">
      <c r="A103" s="39"/>
      <c r="B103" s="40"/>
      <c r="C103" s="41"/>
      <c r="D103" s="225" t="s">
        <v>435</v>
      </c>
      <c r="E103" s="41"/>
      <c r="F103" s="272" t="s">
        <v>452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435</v>
      </c>
      <c r="AU103" s="18" t="s">
        <v>79</v>
      </c>
    </row>
    <row r="104" s="14" customFormat="1">
      <c r="A104" s="14"/>
      <c r="B104" s="234"/>
      <c r="C104" s="235"/>
      <c r="D104" s="225" t="s">
        <v>129</v>
      </c>
      <c r="E104" s="236" t="s">
        <v>19</v>
      </c>
      <c r="F104" s="237" t="s">
        <v>453</v>
      </c>
      <c r="G104" s="235"/>
      <c r="H104" s="238">
        <v>142.19999999999999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129</v>
      </c>
      <c r="AU104" s="244" t="s">
        <v>79</v>
      </c>
      <c r="AV104" s="14" t="s">
        <v>79</v>
      </c>
      <c r="AW104" s="14" t="s">
        <v>31</v>
      </c>
      <c r="AX104" s="14" t="s">
        <v>77</v>
      </c>
      <c r="AY104" s="244" t="s">
        <v>119</v>
      </c>
    </row>
    <row r="105" s="2" customFormat="1" ht="24.15" customHeight="1">
      <c r="A105" s="39"/>
      <c r="B105" s="40"/>
      <c r="C105" s="205" t="s">
        <v>143</v>
      </c>
      <c r="D105" s="205" t="s">
        <v>121</v>
      </c>
      <c r="E105" s="206" t="s">
        <v>454</v>
      </c>
      <c r="F105" s="207" t="s">
        <v>455</v>
      </c>
      <c r="G105" s="208" t="s">
        <v>158</v>
      </c>
      <c r="H105" s="209">
        <v>9.2899999999999991</v>
      </c>
      <c r="I105" s="210"/>
      <c r="J105" s="211">
        <f>ROUND(I105*H105,2)</f>
        <v>0</v>
      </c>
      <c r="K105" s="207" t="s">
        <v>125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126</v>
      </c>
      <c r="AT105" s="216" t="s">
        <v>121</v>
      </c>
      <c r="AU105" s="216" t="s">
        <v>79</v>
      </c>
      <c r="AY105" s="18" t="s">
        <v>119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126</v>
      </c>
      <c r="BM105" s="216" t="s">
        <v>456</v>
      </c>
    </row>
    <row r="106" s="2" customFormat="1">
      <c r="A106" s="39"/>
      <c r="B106" s="40"/>
      <c r="C106" s="41"/>
      <c r="D106" s="218" t="s">
        <v>127</v>
      </c>
      <c r="E106" s="41"/>
      <c r="F106" s="219" t="s">
        <v>457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127</v>
      </c>
      <c r="AU106" s="18" t="s">
        <v>79</v>
      </c>
    </row>
    <row r="107" s="2" customFormat="1" ht="62.7" customHeight="1">
      <c r="A107" s="39"/>
      <c r="B107" s="40"/>
      <c r="C107" s="205" t="s">
        <v>163</v>
      </c>
      <c r="D107" s="205" t="s">
        <v>121</v>
      </c>
      <c r="E107" s="206" t="s">
        <v>458</v>
      </c>
      <c r="F107" s="207" t="s">
        <v>459</v>
      </c>
      <c r="G107" s="208" t="s">
        <v>158</v>
      </c>
      <c r="H107" s="209">
        <v>13.9</v>
      </c>
      <c r="I107" s="210"/>
      <c r="J107" s="211">
        <f>ROUND(I107*H107,2)</f>
        <v>0</v>
      </c>
      <c r="K107" s="207" t="s">
        <v>125</v>
      </c>
      <c r="L107" s="45"/>
      <c r="M107" s="212" t="s">
        <v>19</v>
      </c>
      <c r="N107" s="213" t="s">
        <v>40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126</v>
      </c>
      <c r="AT107" s="216" t="s">
        <v>121</v>
      </c>
      <c r="AU107" s="216" t="s">
        <v>79</v>
      </c>
      <c r="AY107" s="18" t="s">
        <v>119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126</v>
      </c>
      <c r="BM107" s="216" t="s">
        <v>460</v>
      </c>
    </row>
    <row r="108" s="2" customFormat="1">
      <c r="A108" s="39"/>
      <c r="B108" s="40"/>
      <c r="C108" s="41"/>
      <c r="D108" s="218" t="s">
        <v>127</v>
      </c>
      <c r="E108" s="41"/>
      <c r="F108" s="219" t="s">
        <v>461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127</v>
      </c>
      <c r="AU108" s="18" t="s">
        <v>79</v>
      </c>
    </row>
    <row r="109" s="2" customFormat="1">
      <c r="A109" s="39"/>
      <c r="B109" s="40"/>
      <c r="C109" s="41"/>
      <c r="D109" s="225" t="s">
        <v>435</v>
      </c>
      <c r="E109" s="41"/>
      <c r="F109" s="272" t="s">
        <v>462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435</v>
      </c>
      <c r="AU109" s="18" t="s">
        <v>79</v>
      </c>
    </row>
    <row r="110" s="2" customFormat="1" ht="16.5" customHeight="1">
      <c r="A110" s="39"/>
      <c r="B110" s="40"/>
      <c r="C110" s="256" t="s">
        <v>136</v>
      </c>
      <c r="D110" s="256" t="s">
        <v>236</v>
      </c>
      <c r="E110" s="257" t="s">
        <v>463</v>
      </c>
      <c r="F110" s="258" t="s">
        <v>464</v>
      </c>
      <c r="G110" s="259" t="s">
        <v>225</v>
      </c>
      <c r="H110" s="260">
        <v>25.02</v>
      </c>
      <c r="I110" s="261"/>
      <c r="J110" s="262">
        <f>ROUND(I110*H110,2)</f>
        <v>0</v>
      </c>
      <c r="K110" s="258" t="s">
        <v>125</v>
      </c>
      <c r="L110" s="263"/>
      <c r="M110" s="264" t="s">
        <v>19</v>
      </c>
      <c r="N110" s="265" t="s">
        <v>40</v>
      </c>
      <c r="O110" s="85"/>
      <c r="P110" s="214">
        <f>O110*H110</f>
        <v>0</v>
      </c>
      <c r="Q110" s="214">
        <v>1</v>
      </c>
      <c r="R110" s="214">
        <f>Q110*H110</f>
        <v>25.02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143</v>
      </c>
      <c r="AT110" s="216" t="s">
        <v>236</v>
      </c>
      <c r="AU110" s="216" t="s">
        <v>79</v>
      </c>
      <c r="AY110" s="18" t="s">
        <v>119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126</v>
      </c>
      <c r="BM110" s="216" t="s">
        <v>465</v>
      </c>
    </row>
    <row r="111" s="2" customFormat="1">
      <c r="A111" s="39"/>
      <c r="B111" s="40"/>
      <c r="C111" s="41"/>
      <c r="D111" s="218" t="s">
        <v>127</v>
      </c>
      <c r="E111" s="41"/>
      <c r="F111" s="219" t="s">
        <v>466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127</v>
      </c>
      <c r="AU111" s="18" t="s">
        <v>79</v>
      </c>
    </row>
    <row r="112" s="14" customFormat="1">
      <c r="A112" s="14"/>
      <c r="B112" s="234"/>
      <c r="C112" s="235"/>
      <c r="D112" s="225" t="s">
        <v>129</v>
      </c>
      <c r="E112" s="236" t="s">
        <v>19</v>
      </c>
      <c r="F112" s="237" t="s">
        <v>467</v>
      </c>
      <c r="G112" s="235"/>
      <c r="H112" s="238">
        <v>25.02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129</v>
      </c>
      <c r="AU112" s="244" t="s">
        <v>79</v>
      </c>
      <c r="AV112" s="14" t="s">
        <v>79</v>
      </c>
      <c r="AW112" s="14" t="s">
        <v>31</v>
      </c>
      <c r="AX112" s="14" t="s">
        <v>77</v>
      </c>
      <c r="AY112" s="244" t="s">
        <v>119</v>
      </c>
    </row>
    <row r="113" s="2" customFormat="1" ht="16.5" customHeight="1">
      <c r="A113" s="39"/>
      <c r="B113" s="40"/>
      <c r="C113" s="205" t="s">
        <v>173</v>
      </c>
      <c r="D113" s="205" t="s">
        <v>121</v>
      </c>
      <c r="E113" s="206" t="s">
        <v>468</v>
      </c>
      <c r="F113" s="207" t="s">
        <v>469</v>
      </c>
      <c r="G113" s="208" t="s">
        <v>158</v>
      </c>
      <c r="H113" s="209">
        <v>55.810000000000002</v>
      </c>
      <c r="I113" s="210"/>
      <c r="J113" s="211">
        <f>ROUND(I113*H113,2)</f>
        <v>0</v>
      </c>
      <c r="K113" s="207" t="s">
        <v>125</v>
      </c>
      <c r="L113" s="45"/>
      <c r="M113" s="212" t="s">
        <v>19</v>
      </c>
      <c r="N113" s="213" t="s">
        <v>40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126</v>
      </c>
      <c r="AT113" s="216" t="s">
        <v>121</v>
      </c>
      <c r="AU113" s="216" t="s">
        <v>79</v>
      </c>
      <c r="AY113" s="18" t="s">
        <v>119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126</v>
      </c>
      <c r="BM113" s="216" t="s">
        <v>470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471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79</v>
      </c>
    </row>
    <row r="115" s="2" customFormat="1" ht="16.5" customHeight="1">
      <c r="A115" s="39"/>
      <c r="B115" s="40"/>
      <c r="C115" s="256" t="s">
        <v>151</v>
      </c>
      <c r="D115" s="256" t="s">
        <v>236</v>
      </c>
      <c r="E115" s="257" t="s">
        <v>472</v>
      </c>
      <c r="F115" s="258" t="s">
        <v>473</v>
      </c>
      <c r="G115" s="259" t="s">
        <v>225</v>
      </c>
      <c r="H115" s="260">
        <v>89.296000000000006</v>
      </c>
      <c r="I115" s="261"/>
      <c r="J115" s="262">
        <f>ROUND(I115*H115,2)</f>
        <v>0</v>
      </c>
      <c r="K115" s="258" t="s">
        <v>125</v>
      </c>
      <c r="L115" s="263"/>
      <c r="M115" s="264" t="s">
        <v>19</v>
      </c>
      <c r="N115" s="265" t="s">
        <v>40</v>
      </c>
      <c r="O115" s="85"/>
      <c r="P115" s="214">
        <f>O115*H115</f>
        <v>0</v>
      </c>
      <c r="Q115" s="214">
        <v>1</v>
      </c>
      <c r="R115" s="214">
        <f>Q115*H115</f>
        <v>89.296000000000006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143</v>
      </c>
      <c r="AT115" s="216" t="s">
        <v>236</v>
      </c>
      <c r="AU115" s="216" t="s">
        <v>79</v>
      </c>
      <c r="AY115" s="18" t="s">
        <v>119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126</v>
      </c>
      <c r="BM115" s="216" t="s">
        <v>474</v>
      </c>
    </row>
    <row r="116" s="2" customFormat="1">
      <c r="A116" s="39"/>
      <c r="B116" s="40"/>
      <c r="C116" s="41"/>
      <c r="D116" s="218" t="s">
        <v>127</v>
      </c>
      <c r="E116" s="41"/>
      <c r="F116" s="219" t="s">
        <v>475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127</v>
      </c>
      <c r="AU116" s="18" t="s">
        <v>79</v>
      </c>
    </row>
    <row r="117" s="12" customFormat="1" ht="20.88" customHeight="1">
      <c r="A117" s="12"/>
      <c r="B117" s="189"/>
      <c r="C117" s="190"/>
      <c r="D117" s="191" t="s">
        <v>68</v>
      </c>
      <c r="E117" s="203" t="s">
        <v>341</v>
      </c>
      <c r="F117" s="203" t="s">
        <v>342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SUM(P118:P120)</f>
        <v>0</v>
      </c>
      <c r="Q117" s="197"/>
      <c r="R117" s="198">
        <f>SUM(R118:R120)</f>
        <v>0</v>
      </c>
      <c r="S117" s="197"/>
      <c r="T117" s="199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77</v>
      </c>
      <c r="AT117" s="201" t="s">
        <v>68</v>
      </c>
      <c r="AU117" s="201" t="s">
        <v>79</v>
      </c>
      <c r="AY117" s="200" t="s">
        <v>119</v>
      </c>
      <c r="BK117" s="202">
        <f>SUM(BK118:BK120)</f>
        <v>0</v>
      </c>
    </row>
    <row r="118" s="2" customFormat="1" ht="16.5" customHeight="1">
      <c r="A118" s="39"/>
      <c r="B118" s="40"/>
      <c r="C118" s="205" t="s">
        <v>211</v>
      </c>
      <c r="D118" s="205" t="s">
        <v>121</v>
      </c>
      <c r="E118" s="206" t="s">
        <v>476</v>
      </c>
      <c r="F118" s="207" t="s">
        <v>477</v>
      </c>
      <c r="G118" s="208" t="s">
        <v>225</v>
      </c>
      <c r="H118" s="209">
        <v>114.70099999999999</v>
      </c>
      <c r="I118" s="210"/>
      <c r="J118" s="211">
        <f>ROUND(I118*H118,2)</f>
        <v>0</v>
      </c>
      <c r="K118" s="207" t="s">
        <v>125</v>
      </c>
      <c r="L118" s="45"/>
      <c r="M118" s="212" t="s">
        <v>19</v>
      </c>
      <c r="N118" s="213" t="s">
        <v>40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126</v>
      </c>
      <c r="AT118" s="216" t="s">
        <v>121</v>
      </c>
      <c r="AU118" s="216" t="s">
        <v>137</v>
      </c>
      <c r="AY118" s="18" t="s">
        <v>119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126</v>
      </c>
      <c r="BM118" s="216" t="s">
        <v>478</v>
      </c>
    </row>
    <row r="119" s="2" customFormat="1">
      <c r="A119" s="39"/>
      <c r="B119" s="40"/>
      <c r="C119" s="41"/>
      <c r="D119" s="218" t="s">
        <v>127</v>
      </c>
      <c r="E119" s="41"/>
      <c r="F119" s="219" t="s">
        <v>479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127</v>
      </c>
      <c r="AU119" s="18" t="s">
        <v>137</v>
      </c>
    </row>
    <row r="120" s="2" customFormat="1">
      <c r="A120" s="39"/>
      <c r="B120" s="40"/>
      <c r="C120" s="41"/>
      <c r="D120" s="225" t="s">
        <v>435</v>
      </c>
      <c r="E120" s="41"/>
      <c r="F120" s="272" t="s">
        <v>480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435</v>
      </c>
      <c r="AU120" s="18" t="s">
        <v>137</v>
      </c>
    </row>
    <row r="121" s="12" customFormat="1" ht="22.8" customHeight="1">
      <c r="A121" s="12"/>
      <c r="B121" s="189"/>
      <c r="C121" s="190"/>
      <c r="D121" s="191" t="s">
        <v>68</v>
      </c>
      <c r="E121" s="203" t="s">
        <v>143</v>
      </c>
      <c r="F121" s="203" t="s">
        <v>274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SUM(P122:P154)</f>
        <v>0</v>
      </c>
      <c r="Q121" s="197"/>
      <c r="R121" s="198">
        <f>SUM(R122:R154)</f>
        <v>2.2140993647999996</v>
      </c>
      <c r="S121" s="197"/>
      <c r="T121" s="199">
        <f>SUM(T122:T154)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77</v>
      </c>
      <c r="AT121" s="201" t="s">
        <v>68</v>
      </c>
      <c r="AU121" s="201" t="s">
        <v>77</v>
      </c>
      <c r="AY121" s="200" t="s">
        <v>119</v>
      </c>
      <c r="BK121" s="202">
        <f>SUM(BK122:BK154)</f>
        <v>0</v>
      </c>
    </row>
    <row r="122" s="2" customFormat="1" ht="37.8" customHeight="1">
      <c r="A122" s="39"/>
      <c r="B122" s="40"/>
      <c r="C122" s="205" t="s">
        <v>159</v>
      </c>
      <c r="D122" s="205" t="s">
        <v>121</v>
      </c>
      <c r="E122" s="206" t="s">
        <v>481</v>
      </c>
      <c r="F122" s="207" t="s">
        <v>482</v>
      </c>
      <c r="G122" s="208" t="s">
        <v>135</v>
      </c>
      <c r="H122" s="209">
        <v>110.24</v>
      </c>
      <c r="I122" s="210"/>
      <c r="J122" s="211">
        <f>ROUND(I122*H122,2)</f>
        <v>0</v>
      </c>
      <c r="K122" s="207" t="s">
        <v>125</v>
      </c>
      <c r="L122" s="45"/>
      <c r="M122" s="212" t="s">
        <v>19</v>
      </c>
      <c r="N122" s="213" t="s">
        <v>40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126</v>
      </c>
      <c r="AT122" s="216" t="s">
        <v>121</v>
      </c>
      <c r="AU122" s="216" t="s">
        <v>79</v>
      </c>
      <c r="AY122" s="18" t="s">
        <v>119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126</v>
      </c>
      <c r="BM122" s="216" t="s">
        <v>483</v>
      </c>
    </row>
    <row r="123" s="2" customFormat="1">
      <c r="A123" s="39"/>
      <c r="B123" s="40"/>
      <c r="C123" s="41"/>
      <c r="D123" s="218" t="s">
        <v>127</v>
      </c>
      <c r="E123" s="41"/>
      <c r="F123" s="219" t="s">
        <v>484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127</v>
      </c>
      <c r="AU123" s="18" t="s">
        <v>79</v>
      </c>
    </row>
    <row r="124" s="2" customFormat="1">
      <c r="A124" s="39"/>
      <c r="B124" s="40"/>
      <c r="C124" s="41"/>
      <c r="D124" s="225" t="s">
        <v>435</v>
      </c>
      <c r="E124" s="41"/>
      <c r="F124" s="272" t="s">
        <v>485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435</v>
      </c>
      <c r="AU124" s="18" t="s">
        <v>79</v>
      </c>
    </row>
    <row r="125" s="2" customFormat="1" ht="24.15" customHeight="1">
      <c r="A125" s="39"/>
      <c r="B125" s="40"/>
      <c r="C125" s="256" t="s">
        <v>8</v>
      </c>
      <c r="D125" s="256" t="s">
        <v>236</v>
      </c>
      <c r="E125" s="257" t="s">
        <v>486</v>
      </c>
      <c r="F125" s="258" t="s">
        <v>487</v>
      </c>
      <c r="G125" s="259" t="s">
        <v>135</v>
      </c>
      <c r="H125" s="260">
        <v>110.24</v>
      </c>
      <c r="I125" s="261"/>
      <c r="J125" s="262">
        <f>ROUND(I125*H125,2)</f>
        <v>0</v>
      </c>
      <c r="K125" s="258" t="s">
        <v>125</v>
      </c>
      <c r="L125" s="263"/>
      <c r="M125" s="264" t="s">
        <v>19</v>
      </c>
      <c r="N125" s="265" t="s">
        <v>40</v>
      </c>
      <c r="O125" s="85"/>
      <c r="P125" s="214">
        <f>O125*H125</f>
        <v>0</v>
      </c>
      <c r="Q125" s="214">
        <v>0.00067000000000000002</v>
      </c>
      <c r="R125" s="214">
        <f>Q125*H125</f>
        <v>0.073860800000000004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143</v>
      </c>
      <c r="AT125" s="216" t="s">
        <v>236</v>
      </c>
      <c r="AU125" s="216" t="s">
        <v>79</v>
      </c>
      <c r="AY125" s="18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77</v>
      </c>
      <c r="BK125" s="217">
        <f>ROUND(I125*H125,2)</f>
        <v>0</v>
      </c>
      <c r="BL125" s="18" t="s">
        <v>126</v>
      </c>
      <c r="BM125" s="216" t="s">
        <v>488</v>
      </c>
    </row>
    <row r="126" s="2" customFormat="1">
      <c r="A126" s="39"/>
      <c r="B126" s="40"/>
      <c r="C126" s="41"/>
      <c r="D126" s="218" t="s">
        <v>127</v>
      </c>
      <c r="E126" s="41"/>
      <c r="F126" s="219" t="s">
        <v>489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127</v>
      </c>
      <c r="AU126" s="18" t="s">
        <v>79</v>
      </c>
    </row>
    <row r="127" s="2" customFormat="1" ht="24.15" customHeight="1">
      <c r="A127" s="39"/>
      <c r="B127" s="40"/>
      <c r="C127" s="205" t="s">
        <v>162</v>
      </c>
      <c r="D127" s="205" t="s">
        <v>121</v>
      </c>
      <c r="E127" s="206" t="s">
        <v>490</v>
      </c>
      <c r="F127" s="207" t="s">
        <v>491</v>
      </c>
      <c r="G127" s="208" t="s">
        <v>288</v>
      </c>
      <c r="H127" s="209">
        <v>2</v>
      </c>
      <c r="I127" s="210"/>
      <c r="J127" s="211">
        <f>ROUND(I127*H127,2)</f>
        <v>0</v>
      </c>
      <c r="K127" s="207" t="s">
        <v>125</v>
      </c>
      <c r="L127" s="45"/>
      <c r="M127" s="212" t="s">
        <v>19</v>
      </c>
      <c r="N127" s="213" t="s">
        <v>40</v>
      </c>
      <c r="O127" s="85"/>
      <c r="P127" s="214">
        <f>O127*H127</f>
        <v>0</v>
      </c>
      <c r="Q127" s="214">
        <v>0.00088999999999999995</v>
      </c>
      <c r="R127" s="214">
        <f>Q127*H127</f>
        <v>0.0017799999999999999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126</v>
      </c>
      <c r="AT127" s="216" t="s">
        <v>121</v>
      </c>
      <c r="AU127" s="216" t="s">
        <v>79</v>
      </c>
      <c r="AY127" s="18" t="s">
        <v>119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126</v>
      </c>
      <c r="BM127" s="216" t="s">
        <v>492</v>
      </c>
    </row>
    <row r="128" s="2" customFormat="1">
      <c r="A128" s="39"/>
      <c r="B128" s="40"/>
      <c r="C128" s="41"/>
      <c r="D128" s="218" t="s">
        <v>127</v>
      </c>
      <c r="E128" s="41"/>
      <c r="F128" s="219" t="s">
        <v>493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127</v>
      </c>
      <c r="AU128" s="18" t="s">
        <v>79</v>
      </c>
    </row>
    <row r="129" s="2" customFormat="1">
      <c r="A129" s="39"/>
      <c r="B129" s="40"/>
      <c r="C129" s="41"/>
      <c r="D129" s="225" t="s">
        <v>435</v>
      </c>
      <c r="E129" s="41"/>
      <c r="F129" s="272" t="s">
        <v>494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435</v>
      </c>
      <c r="AU129" s="18" t="s">
        <v>79</v>
      </c>
    </row>
    <row r="130" s="2" customFormat="1" ht="16.5" customHeight="1">
      <c r="A130" s="39"/>
      <c r="B130" s="40"/>
      <c r="C130" s="205" t="s">
        <v>230</v>
      </c>
      <c r="D130" s="205" t="s">
        <v>121</v>
      </c>
      <c r="E130" s="206" t="s">
        <v>495</v>
      </c>
      <c r="F130" s="207" t="s">
        <v>496</v>
      </c>
      <c r="G130" s="208" t="s">
        <v>497</v>
      </c>
      <c r="H130" s="209">
        <v>2</v>
      </c>
      <c r="I130" s="210"/>
      <c r="J130" s="211">
        <f>ROUND(I130*H130,2)</f>
        <v>0</v>
      </c>
      <c r="K130" s="207" t="s">
        <v>125</v>
      </c>
      <c r="L130" s="45"/>
      <c r="M130" s="212" t="s">
        <v>19</v>
      </c>
      <c r="N130" s="213" t="s">
        <v>40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126</v>
      </c>
      <c r="AT130" s="216" t="s">
        <v>121</v>
      </c>
      <c r="AU130" s="216" t="s">
        <v>79</v>
      </c>
      <c r="AY130" s="18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126</v>
      </c>
      <c r="BM130" s="216" t="s">
        <v>498</v>
      </c>
    </row>
    <row r="131" s="2" customFormat="1">
      <c r="A131" s="39"/>
      <c r="B131" s="40"/>
      <c r="C131" s="41"/>
      <c r="D131" s="218" t="s">
        <v>127</v>
      </c>
      <c r="E131" s="41"/>
      <c r="F131" s="219" t="s">
        <v>499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127</v>
      </c>
      <c r="AU131" s="18" t="s">
        <v>79</v>
      </c>
    </row>
    <row r="132" s="2" customFormat="1" ht="24.15" customHeight="1">
      <c r="A132" s="39"/>
      <c r="B132" s="40"/>
      <c r="C132" s="205" t="s">
        <v>166</v>
      </c>
      <c r="D132" s="205" t="s">
        <v>121</v>
      </c>
      <c r="E132" s="206" t="s">
        <v>500</v>
      </c>
      <c r="F132" s="207" t="s">
        <v>501</v>
      </c>
      <c r="G132" s="208" t="s">
        <v>497</v>
      </c>
      <c r="H132" s="209">
        <v>2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40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126</v>
      </c>
      <c r="AT132" s="216" t="s">
        <v>121</v>
      </c>
      <c r="AU132" s="216" t="s">
        <v>79</v>
      </c>
      <c r="AY132" s="18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126</v>
      </c>
      <c r="BM132" s="216" t="s">
        <v>294</v>
      </c>
    </row>
    <row r="133" s="2" customFormat="1" ht="24.15" customHeight="1">
      <c r="A133" s="39"/>
      <c r="B133" s="40"/>
      <c r="C133" s="205" t="s">
        <v>242</v>
      </c>
      <c r="D133" s="205" t="s">
        <v>121</v>
      </c>
      <c r="E133" s="206" t="s">
        <v>502</v>
      </c>
      <c r="F133" s="207" t="s">
        <v>503</v>
      </c>
      <c r="G133" s="208" t="s">
        <v>288</v>
      </c>
      <c r="H133" s="209">
        <v>1</v>
      </c>
      <c r="I133" s="210"/>
      <c r="J133" s="211">
        <f>ROUND(I133*H133,2)</f>
        <v>0</v>
      </c>
      <c r="K133" s="207" t="s">
        <v>125</v>
      </c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0.217338</v>
      </c>
      <c r="R133" s="214">
        <f>Q133*H133</f>
        <v>0.217338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126</v>
      </c>
      <c r="AT133" s="216" t="s">
        <v>121</v>
      </c>
      <c r="AU133" s="216" t="s">
        <v>79</v>
      </c>
      <c r="AY133" s="18" t="s">
        <v>119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126</v>
      </c>
      <c r="BM133" s="216" t="s">
        <v>504</v>
      </c>
    </row>
    <row r="134" s="2" customFormat="1">
      <c r="A134" s="39"/>
      <c r="B134" s="40"/>
      <c r="C134" s="41"/>
      <c r="D134" s="218" t="s">
        <v>127</v>
      </c>
      <c r="E134" s="41"/>
      <c r="F134" s="219" t="s">
        <v>505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127</v>
      </c>
      <c r="AU134" s="18" t="s">
        <v>79</v>
      </c>
    </row>
    <row r="135" s="2" customFormat="1">
      <c r="A135" s="39"/>
      <c r="B135" s="40"/>
      <c r="C135" s="41"/>
      <c r="D135" s="225" t="s">
        <v>435</v>
      </c>
      <c r="E135" s="41"/>
      <c r="F135" s="272" t="s">
        <v>506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435</v>
      </c>
      <c r="AU135" s="18" t="s">
        <v>79</v>
      </c>
    </row>
    <row r="136" s="2" customFormat="1" ht="24.15" customHeight="1">
      <c r="A136" s="39"/>
      <c r="B136" s="40"/>
      <c r="C136" s="256" t="s">
        <v>170</v>
      </c>
      <c r="D136" s="256" t="s">
        <v>236</v>
      </c>
      <c r="E136" s="257" t="s">
        <v>507</v>
      </c>
      <c r="F136" s="258" t="s">
        <v>508</v>
      </c>
      <c r="G136" s="259" t="s">
        <v>288</v>
      </c>
      <c r="H136" s="260">
        <v>1</v>
      </c>
      <c r="I136" s="261"/>
      <c r="J136" s="262">
        <f>ROUND(I136*H136,2)</f>
        <v>0</v>
      </c>
      <c r="K136" s="258" t="s">
        <v>125</v>
      </c>
      <c r="L136" s="263"/>
      <c r="M136" s="264" t="s">
        <v>19</v>
      </c>
      <c r="N136" s="265" t="s">
        <v>40</v>
      </c>
      <c r="O136" s="85"/>
      <c r="P136" s="214">
        <f>O136*H136</f>
        <v>0</v>
      </c>
      <c r="Q136" s="214">
        <v>0.065000000000000002</v>
      </c>
      <c r="R136" s="214">
        <f>Q136*H136</f>
        <v>0.065000000000000002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143</v>
      </c>
      <c r="AT136" s="216" t="s">
        <v>236</v>
      </c>
      <c r="AU136" s="216" t="s">
        <v>79</v>
      </c>
      <c r="AY136" s="18" t="s">
        <v>119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126</v>
      </c>
      <c r="BM136" s="216" t="s">
        <v>509</v>
      </c>
    </row>
    <row r="137" s="2" customFormat="1">
      <c r="A137" s="39"/>
      <c r="B137" s="40"/>
      <c r="C137" s="41"/>
      <c r="D137" s="218" t="s">
        <v>127</v>
      </c>
      <c r="E137" s="41"/>
      <c r="F137" s="219" t="s">
        <v>510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127</v>
      </c>
      <c r="AU137" s="18" t="s">
        <v>79</v>
      </c>
    </row>
    <row r="138" s="2" customFormat="1" ht="16.5" customHeight="1">
      <c r="A138" s="39"/>
      <c r="B138" s="40"/>
      <c r="C138" s="205" t="s">
        <v>7</v>
      </c>
      <c r="D138" s="205" t="s">
        <v>121</v>
      </c>
      <c r="E138" s="206" t="s">
        <v>511</v>
      </c>
      <c r="F138" s="207" t="s">
        <v>512</v>
      </c>
      <c r="G138" s="208" t="s">
        <v>405</v>
      </c>
      <c r="H138" s="209">
        <v>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40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126</v>
      </c>
      <c r="AT138" s="216" t="s">
        <v>121</v>
      </c>
      <c r="AU138" s="216" t="s">
        <v>79</v>
      </c>
      <c r="AY138" s="18" t="s">
        <v>119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126</v>
      </c>
      <c r="BM138" s="216" t="s">
        <v>302</v>
      </c>
    </row>
    <row r="139" s="2" customFormat="1" ht="24.15" customHeight="1">
      <c r="A139" s="39"/>
      <c r="B139" s="40"/>
      <c r="C139" s="205" t="s">
        <v>176</v>
      </c>
      <c r="D139" s="205" t="s">
        <v>121</v>
      </c>
      <c r="E139" s="206" t="s">
        <v>317</v>
      </c>
      <c r="F139" s="207" t="s">
        <v>513</v>
      </c>
      <c r="G139" s="208" t="s">
        <v>497</v>
      </c>
      <c r="H139" s="209">
        <v>4</v>
      </c>
      <c r="I139" s="210"/>
      <c r="J139" s="211">
        <f>ROUND(I139*H139,2)</f>
        <v>0</v>
      </c>
      <c r="K139" s="207" t="s">
        <v>125</v>
      </c>
      <c r="L139" s="45"/>
      <c r="M139" s="212" t="s">
        <v>19</v>
      </c>
      <c r="N139" s="213" t="s">
        <v>40</v>
      </c>
      <c r="O139" s="85"/>
      <c r="P139" s="214">
        <f>O139*H139</f>
        <v>0</v>
      </c>
      <c r="Q139" s="214">
        <v>0.45937290600000003</v>
      </c>
      <c r="R139" s="214">
        <f>Q139*H139</f>
        <v>1.8374916240000001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126</v>
      </c>
      <c r="AT139" s="216" t="s">
        <v>121</v>
      </c>
      <c r="AU139" s="216" t="s">
        <v>79</v>
      </c>
      <c r="AY139" s="18" t="s">
        <v>119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126</v>
      </c>
      <c r="BM139" s="216" t="s">
        <v>514</v>
      </c>
    </row>
    <row r="140" s="2" customFormat="1">
      <c r="A140" s="39"/>
      <c r="B140" s="40"/>
      <c r="C140" s="41"/>
      <c r="D140" s="218" t="s">
        <v>127</v>
      </c>
      <c r="E140" s="41"/>
      <c r="F140" s="219" t="s">
        <v>320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127</v>
      </c>
      <c r="AU140" s="18" t="s">
        <v>79</v>
      </c>
    </row>
    <row r="141" s="2" customFormat="1" ht="16.5" customHeight="1">
      <c r="A141" s="39"/>
      <c r="B141" s="40"/>
      <c r="C141" s="205" t="s">
        <v>262</v>
      </c>
      <c r="D141" s="205" t="s">
        <v>121</v>
      </c>
      <c r="E141" s="206" t="s">
        <v>515</v>
      </c>
      <c r="F141" s="207" t="s">
        <v>516</v>
      </c>
      <c r="G141" s="208" t="s">
        <v>405</v>
      </c>
      <c r="H141" s="209">
        <v>1</v>
      </c>
      <c r="I141" s="210"/>
      <c r="J141" s="211">
        <f>ROUND(I141*H141,2)</f>
        <v>0</v>
      </c>
      <c r="K141" s="207" t="s">
        <v>19</v>
      </c>
      <c r="L141" s="45"/>
      <c r="M141" s="212" t="s">
        <v>19</v>
      </c>
      <c r="N141" s="213" t="s">
        <v>40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126</v>
      </c>
      <c r="AT141" s="216" t="s">
        <v>121</v>
      </c>
      <c r="AU141" s="216" t="s">
        <v>79</v>
      </c>
      <c r="AY141" s="18" t="s">
        <v>119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77</v>
      </c>
      <c r="BK141" s="217">
        <f>ROUND(I141*H141,2)</f>
        <v>0</v>
      </c>
      <c r="BL141" s="18" t="s">
        <v>126</v>
      </c>
      <c r="BM141" s="216" t="s">
        <v>312</v>
      </c>
    </row>
    <row r="142" s="2" customFormat="1" ht="16.5" customHeight="1">
      <c r="A142" s="39"/>
      <c r="B142" s="40"/>
      <c r="C142" s="205" t="s">
        <v>180</v>
      </c>
      <c r="D142" s="205" t="s">
        <v>121</v>
      </c>
      <c r="E142" s="206" t="s">
        <v>321</v>
      </c>
      <c r="F142" s="207" t="s">
        <v>517</v>
      </c>
      <c r="G142" s="208" t="s">
        <v>135</v>
      </c>
      <c r="H142" s="209">
        <v>70</v>
      </c>
      <c r="I142" s="210"/>
      <c r="J142" s="211">
        <f>ROUND(I142*H142,2)</f>
        <v>0</v>
      </c>
      <c r="K142" s="207" t="s">
        <v>125</v>
      </c>
      <c r="L142" s="45"/>
      <c r="M142" s="212" t="s">
        <v>19</v>
      </c>
      <c r="N142" s="213" t="s">
        <v>40</v>
      </c>
      <c r="O142" s="85"/>
      <c r="P142" s="214">
        <f>O142*H142</f>
        <v>0</v>
      </c>
      <c r="Q142" s="214">
        <v>0.00019236000000000001</v>
      </c>
      <c r="R142" s="214">
        <f>Q142*H142</f>
        <v>0.0134652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126</v>
      </c>
      <c r="AT142" s="216" t="s">
        <v>121</v>
      </c>
      <c r="AU142" s="216" t="s">
        <v>79</v>
      </c>
      <c r="AY142" s="18" t="s">
        <v>119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77</v>
      </c>
      <c r="BK142" s="217">
        <f>ROUND(I142*H142,2)</f>
        <v>0</v>
      </c>
      <c r="BL142" s="18" t="s">
        <v>126</v>
      </c>
      <c r="BM142" s="216" t="s">
        <v>518</v>
      </c>
    </row>
    <row r="143" s="2" customFormat="1">
      <c r="A143" s="39"/>
      <c r="B143" s="40"/>
      <c r="C143" s="41"/>
      <c r="D143" s="218" t="s">
        <v>127</v>
      </c>
      <c r="E143" s="41"/>
      <c r="F143" s="219" t="s">
        <v>324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127</v>
      </c>
      <c r="AU143" s="18" t="s">
        <v>79</v>
      </c>
    </row>
    <row r="144" s="2" customFormat="1" ht="21.75" customHeight="1">
      <c r="A144" s="39"/>
      <c r="B144" s="40"/>
      <c r="C144" s="205" t="s">
        <v>275</v>
      </c>
      <c r="D144" s="205" t="s">
        <v>121</v>
      </c>
      <c r="E144" s="206" t="s">
        <v>519</v>
      </c>
      <c r="F144" s="207" t="s">
        <v>520</v>
      </c>
      <c r="G144" s="208" t="s">
        <v>135</v>
      </c>
      <c r="H144" s="209">
        <v>70</v>
      </c>
      <c r="I144" s="210"/>
      <c r="J144" s="211">
        <f>ROUND(I144*H144,2)</f>
        <v>0</v>
      </c>
      <c r="K144" s="207" t="s">
        <v>125</v>
      </c>
      <c r="L144" s="45"/>
      <c r="M144" s="212" t="s">
        <v>19</v>
      </c>
      <c r="N144" s="213" t="s">
        <v>40</v>
      </c>
      <c r="O144" s="85"/>
      <c r="P144" s="214">
        <f>O144*H144</f>
        <v>0</v>
      </c>
      <c r="Q144" s="214">
        <v>7.3499999999999998E-05</v>
      </c>
      <c r="R144" s="214">
        <f>Q144*H144</f>
        <v>0.0051450000000000003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126</v>
      </c>
      <c r="AT144" s="216" t="s">
        <v>121</v>
      </c>
      <c r="AU144" s="216" t="s">
        <v>79</v>
      </c>
      <c r="AY144" s="18" t="s">
        <v>119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126</v>
      </c>
      <c r="BM144" s="216" t="s">
        <v>521</v>
      </c>
    </row>
    <row r="145" s="2" customFormat="1">
      <c r="A145" s="39"/>
      <c r="B145" s="40"/>
      <c r="C145" s="41"/>
      <c r="D145" s="218" t="s">
        <v>127</v>
      </c>
      <c r="E145" s="41"/>
      <c r="F145" s="219" t="s">
        <v>522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127</v>
      </c>
      <c r="AU145" s="18" t="s">
        <v>79</v>
      </c>
    </row>
    <row r="146" s="2" customFormat="1" ht="16.5" customHeight="1">
      <c r="A146" s="39"/>
      <c r="B146" s="40"/>
      <c r="C146" s="205" t="s">
        <v>214</v>
      </c>
      <c r="D146" s="205" t="s">
        <v>121</v>
      </c>
      <c r="E146" s="206" t="s">
        <v>313</v>
      </c>
      <c r="F146" s="207" t="s">
        <v>523</v>
      </c>
      <c r="G146" s="208" t="s">
        <v>135</v>
      </c>
      <c r="H146" s="209">
        <v>110.24</v>
      </c>
      <c r="I146" s="210"/>
      <c r="J146" s="211">
        <f>ROUND(I146*H146,2)</f>
        <v>0</v>
      </c>
      <c r="K146" s="207" t="s">
        <v>125</v>
      </c>
      <c r="L146" s="45"/>
      <c r="M146" s="212" t="s">
        <v>19</v>
      </c>
      <c r="N146" s="213" t="s">
        <v>40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126</v>
      </c>
      <c r="AT146" s="216" t="s">
        <v>121</v>
      </c>
      <c r="AU146" s="216" t="s">
        <v>79</v>
      </c>
      <c r="AY146" s="18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77</v>
      </c>
      <c r="BK146" s="217">
        <f>ROUND(I146*H146,2)</f>
        <v>0</v>
      </c>
      <c r="BL146" s="18" t="s">
        <v>126</v>
      </c>
      <c r="BM146" s="216" t="s">
        <v>524</v>
      </c>
    </row>
    <row r="147" s="2" customFormat="1">
      <c r="A147" s="39"/>
      <c r="B147" s="40"/>
      <c r="C147" s="41"/>
      <c r="D147" s="218" t="s">
        <v>127</v>
      </c>
      <c r="E147" s="41"/>
      <c r="F147" s="219" t="s">
        <v>525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127</v>
      </c>
      <c r="AU147" s="18" t="s">
        <v>79</v>
      </c>
    </row>
    <row r="148" s="2" customFormat="1">
      <c r="A148" s="39"/>
      <c r="B148" s="40"/>
      <c r="C148" s="41"/>
      <c r="D148" s="225" t="s">
        <v>435</v>
      </c>
      <c r="E148" s="41"/>
      <c r="F148" s="272" t="s">
        <v>526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435</v>
      </c>
      <c r="AU148" s="18" t="s">
        <v>79</v>
      </c>
    </row>
    <row r="149" s="2" customFormat="1" ht="24.15" customHeight="1">
      <c r="A149" s="39"/>
      <c r="B149" s="40"/>
      <c r="C149" s="205" t="s">
        <v>285</v>
      </c>
      <c r="D149" s="205" t="s">
        <v>121</v>
      </c>
      <c r="E149" s="206" t="s">
        <v>527</v>
      </c>
      <c r="F149" s="207" t="s">
        <v>528</v>
      </c>
      <c r="G149" s="208" t="s">
        <v>135</v>
      </c>
      <c r="H149" s="209">
        <v>110.24</v>
      </c>
      <c r="I149" s="210"/>
      <c r="J149" s="211">
        <f>ROUND(I149*H149,2)</f>
        <v>0</v>
      </c>
      <c r="K149" s="207" t="s">
        <v>125</v>
      </c>
      <c r="L149" s="45"/>
      <c r="M149" s="212" t="s">
        <v>19</v>
      </c>
      <c r="N149" s="213" t="s">
        <v>40</v>
      </c>
      <c r="O149" s="85"/>
      <c r="P149" s="214">
        <f>O149*H149</f>
        <v>0</v>
      </c>
      <c r="Q149" s="214">
        <v>1.6999999999999999E-07</v>
      </c>
      <c r="R149" s="214">
        <f>Q149*H149</f>
        <v>1.8740799999999999E-05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126</v>
      </c>
      <c r="AT149" s="216" t="s">
        <v>121</v>
      </c>
      <c r="AU149" s="216" t="s">
        <v>79</v>
      </c>
      <c r="AY149" s="18" t="s">
        <v>119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126</v>
      </c>
      <c r="BM149" s="216" t="s">
        <v>529</v>
      </c>
    </row>
    <row r="150" s="2" customFormat="1">
      <c r="A150" s="39"/>
      <c r="B150" s="40"/>
      <c r="C150" s="41"/>
      <c r="D150" s="218" t="s">
        <v>127</v>
      </c>
      <c r="E150" s="41"/>
      <c r="F150" s="219" t="s">
        <v>530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127</v>
      </c>
      <c r="AU150" s="18" t="s">
        <v>79</v>
      </c>
    </row>
    <row r="151" s="2" customFormat="1">
      <c r="A151" s="39"/>
      <c r="B151" s="40"/>
      <c r="C151" s="41"/>
      <c r="D151" s="225" t="s">
        <v>435</v>
      </c>
      <c r="E151" s="41"/>
      <c r="F151" s="272" t="s">
        <v>531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435</v>
      </c>
      <c r="AU151" s="18" t="s">
        <v>79</v>
      </c>
    </row>
    <row r="152" s="2" customFormat="1" ht="16.5" customHeight="1">
      <c r="A152" s="39"/>
      <c r="B152" s="40"/>
      <c r="C152" s="205" t="s">
        <v>217</v>
      </c>
      <c r="D152" s="205" t="s">
        <v>121</v>
      </c>
      <c r="E152" s="206" t="s">
        <v>532</v>
      </c>
      <c r="F152" s="207" t="s">
        <v>533</v>
      </c>
      <c r="G152" s="208" t="s">
        <v>497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40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126</v>
      </c>
      <c r="AT152" s="216" t="s">
        <v>121</v>
      </c>
      <c r="AU152" s="216" t="s">
        <v>79</v>
      </c>
      <c r="AY152" s="18" t="s">
        <v>119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126</v>
      </c>
      <c r="BM152" s="216" t="s">
        <v>329</v>
      </c>
    </row>
    <row r="153" s="2" customFormat="1" ht="21.75" customHeight="1">
      <c r="A153" s="39"/>
      <c r="B153" s="40"/>
      <c r="C153" s="205" t="s">
        <v>299</v>
      </c>
      <c r="D153" s="205" t="s">
        <v>121</v>
      </c>
      <c r="E153" s="206" t="s">
        <v>343</v>
      </c>
      <c r="F153" s="207" t="s">
        <v>534</v>
      </c>
      <c r="G153" s="208" t="s">
        <v>225</v>
      </c>
      <c r="H153" s="209">
        <v>2.2170000000000001</v>
      </c>
      <c r="I153" s="210"/>
      <c r="J153" s="211">
        <f>ROUND(I153*H153,2)</f>
        <v>0</v>
      </c>
      <c r="K153" s="207" t="s">
        <v>125</v>
      </c>
      <c r="L153" s="45"/>
      <c r="M153" s="212" t="s">
        <v>19</v>
      </c>
      <c r="N153" s="213" t="s">
        <v>40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126</v>
      </c>
      <c r="AT153" s="216" t="s">
        <v>121</v>
      </c>
      <c r="AU153" s="216" t="s">
        <v>79</v>
      </c>
      <c r="AY153" s="18" t="s">
        <v>119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77</v>
      </c>
      <c r="BK153" s="217">
        <f>ROUND(I153*H153,2)</f>
        <v>0</v>
      </c>
      <c r="BL153" s="18" t="s">
        <v>126</v>
      </c>
      <c r="BM153" s="216" t="s">
        <v>535</v>
      </c>
    </row>
    <row r="154" s="2" customFormat="1">
      <c r="A154" s="39"/>
      <c r="B154" s="40"/>
      <c r="C154" s="41"/>
      <c r="D154" s="218" t="s">
        <v>127</v>
      </c>
      <c r="E154" s="41"/>
      <c r="F154" s="219" t="s">
        <v>346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127</v>
      </c>
      <c r="AU154" s="18" t="s">
        <v>79</v>
      </c>
    </row>
    <row r="155" s="12" customFormat="1" ht="25.92" customHeight="1">
      <c r="A155" s="12"/>
      <c r="B155" s="189"/>
      <c r="C155" s="190"/>
      <c r="D155" s="191" t="s">
        <v>68</v>
      </c>
      <c r="E155" s="192" t="s">
        <v>400</v>
      </c>
      <c r="F155" s="192" t="s">
        <v>401</v>
      </c>
      <c r="G155" s="190"/>
      <c r="H155" s="190"/>
      <c r="I155" s="193"/>
      <c r="J155" s="194">
        <f>BK155</f>
        <v>0</v>
      </c>
      <c r="K155" s="190"/>
      <c r="L155" s="195"/>
      <c r="M155" s="196"/>
      <c r="N155" s="197"/>
      <c r="O155" s="197"/>
      <c r="P155" s="198">
        <f>P156+P158+P160</f>
        <v>0</v>
      </c>
      <c r="Q155" s="197"/>
      <c r="R155" s="198">
        <f>R156+R158+R160</f>
        <v>0</v>
      </c>
      <c r="S155" s="197"/>
      <c r="T155" s="199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146</v>
      </c>
      <c r="AT155" s="201" t="s">
        <v>68</v>
      </c>
      <c r="AU155" s="201" t="s">
        <v>69</v>
      </c>
      <c r="AY155" s="200" t="s">
        <v>119</v>
      </c>
      <c r="BK155" s="202">
        <f>BK156+BK158+BK160</f>
        <v>0</v>
      </c>
    </row>
    <row r="156" s="12" customFormat="1" ht="22.8" customHeight="1">
      <c r="A156" s="12"/>
      <c r="B156" s="189"/>
      <c r="C156" s="190"/>
      <c r="D156" s="191" t="s">
        <v>68</v>
      </c>
      <c r="E156" s="203" t="s">
        <v>402</v>
      </c>
      <c r="F156" s="203" t="s">
        <v>403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P157</f>
        <v>0</v>
      </c>
      <c r="Q156" s="197"/>
      <c r="R156" s="198">
        <f>R157</f>
        <v>0</v>
      </c>
      <c r="S156" s="197"/>
      <c r="T156" s="19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146</v>
      </c>
      <c r="AT156" s="201" t="s">
        <v>68</v>
      </c>
      <c r="AU156" s="201" t="s">
        <v>77</v>
      </c>
      <c r="AY156" s="200" t="s">
        <v>119</v>
      </c>
      <c r="BK156" s="202">
        <f>BK157</f>
        <v>0</v>
      </c>
    </row>
    <row r="157" s="2" customFormat="1" ht="16.5" customHeight="1">
      <c r="A157" s="39"/>
      <c r="B157" s="40"/>
      <c r="C157" s="205" t="s">
        <v>221</v>
      </c>
      <c r="D157" s="205" t="s">
        <v>121</v>
      </c>
      <c r="E157" s="206" t="s">
        <v>536</v>
      </c>
      <c r="F157" s="207" t="s">
        <v>537</v>
      </c>
      <c r="G157" s="208" t="s">
        <v>405</v>
      </c>
      <c r="H157" s="209">
        <v>1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40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538</v>
      </c>
      <c r="AT157" s="216" t="s">
        <v>121</v>
      </c>
      <c r="AU157" s="216" t="s">
        <v>79</v>
      </c>
      <c r="AY157" s="18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77</v>
      </c>
      <c r="BK157" s="217">
        <f>ROUND(I157*H157,2)</f>
        <v>0</v>
      </c>
      <c r="BL157" s="18" t="s">
        <v>538</v>
      </c>
      <c r="BM157" s="216" t="s">
        <v>539</v>
      </c>
    </row>
    <row r="158" s="12" customFormat="1" ht="22.8" customHeight="1">
      <c r="A158" s="12"/>
      <c r="B158" s="189"/>
      <c r="C158" s="190"/>
      <c r="D158" s="191" t="s">
        <v>68</v>
      </c>
      <c r="E158" s="203" t="s">
        <v>411</v>
      </c>
      <c r="F158" s="203" t="s">
        <v>412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P159</f>
        <v>0</v>
      </c>
      <c r="Q158" s="197"/>
      <c r="R158" s="198">
        <f>R159</f>
        <v>0</v>
      </c>
      <c r="S158" s="197"/>
      <c r="T158" s="19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146</v>
      </c>
      <c r="AT158" s="201" t="s">
        <v>68</v>
      </c>
      <c r="AU158" s="201" t="s">
        <v>77</v>
      </c>
      <c r="AY158" s="200" t="s">
        <v>119</v>
      </c>
      <c r="BK158" s="202">
        <f>BK159</f>
        <v>0</v>
      </c>
    </row>
    <row r="159" s="2" customFormat="1" ht="16.5" customHeight="1">
      <c r="A159" s="39"/>
      <c r="B159" s="40"/>
      <c r="C159" s="205" t="s">
        <v>309</v>
      </c>
      <c r="D159" s="205" t="s">
        <v>121</v>
      </c>
      <c r="E159" s="206" t="s">
        <v>540</v>
      </c>
      <c r="F159" s="207" t="s">
        <v>412</v>
      </c>
      <c r="G159" s="208" t="s">
        <v>415</v>
      </c>
      <c r="H159" s="266"/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40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538</v>
      </c>
      <c r="AT159" s="216" t="s">
        <v>121</v>
      </c>
      <c r="AU159" s="216" t="s">
        <v>79</v>
      </c>
      <c r="AY159" s="18" t="s">
        <v>119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77</v>
      </c>
      <c r="BK159" s="217">
        <f>ROUND(I159*H159,2)</f>
        <v>0</v>
      </c>
      <c r="BL159" s="18" t="s">
        <v>538</v>
      </c>
      <c r="BM159" s="216" t="s">
        <v>541</v>
      </c>
    </row>
    <row r="160" s="12" customFormat="1" ht="22.8" customHeight="1">
      <c r="A160" s="12"/>
      <c r="B160" s="189"/>
      <c r="C160" s="190"/>
      <c r="D160" s="191" t="s">
        <v>68</v>
      </c>
      <c r="E160" s="203" t="s">
        <v>542</v>
      </c>
      <c r="F160" s="203" t="s">
        <v>543</v>
      </c>
      <c r="G160" s="190"/>
      <c r="H160" s="190"/>
      <c r="I160" s="193"/>
      <c r="J160" s="204">
        <f>BK160</f>
        <v>0</v>
      </c>
      <c r="K160" s="190"/>
      <c r="L160" s="195"/>
      <c r="M160" s="196"/>
      <c r="N160" s="197"/>
      <c r="O160" s="197"/>
      <c r="P160" s="198">
        <f>P161</f>
        <v>0</v>
      </c>
      <c r="Q160" s="197"/>
      <c r="R160" s="198">
        <f>R161</f>
        <v>0</v>
      </c>
      <c r="S160" s="197"/>
      <c r="T160" s="19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0" t="s">
        <v>146</v>
      </c>
      <c r="AT160" s="201" t="s">
        <v>68</v>
      </c>
      <c r="AU160" s="201" t="s">
        <v>77</v>
      </c>
      <c r="AY160" s="200" t="s">
        <v>119</v>
      </c>
      <c r="BK160" s="202">
        <f>BK161</f>
        <v>0</v>
      </c>
    </row>
    <row r="161" s="2" customFormat="1" ht="16.5" customHeight="1">
      <c r="A161" s="39"/>
      <c r="B161" s="40"/>
      <c r="C161" s="205" t="s">
        <v>226</v>
      </c>
      <c r="D161" s="205" t="s">
        <v>121</v>
      </c>
      <c r="E161" s="206" t="s">
        <v>544</v>
      </c>
      <c r="F161" s="207" t="s">
        <v>543</v>
      </c>
      <c r="G161" s="208" t="s">
        <v>415</v>
      </c>
      <c r="H161" s="266"/>
      <c r="I161" s="210"/>
      <c r="J161" s="211">
        <f>ROUND(I161*H161,2)</f>
        <v>0</v>
      </c>
      <c r="K161" s="207" t="s">
        <v>19</v>
      </c>
      <c r="L161" s="45"/>
      <c r="M161" s="267" t="s">
        <v>19</v>
      </c>
      <c r="N161" s="268" t="s">
        <v>40</v>
      </c>
      <c r="O161" s="269"/>
      <c r="P161" s="270">
        <f>O161*H161</f>
        <v>0</v>
      </c>
      <c r="Q161" s="270">
        <v>0</v>
      </c>
      <c r="R161" s="270">
        <f>Q161*H161</f>
        <v>0</v>
      </c>
      <c r="S161" s="270">
        <v>0</v>
      </c>
      <c r="T161" s="27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538</v>
      </c>
      <c r="AT161" s="216" t="s">
        <v>121</v>
      </c>
      <c r="AU161" s="216" t="s">
        <v>79</v>
      </c>
      <c r="AY161" s="18" t="s">
        <v>119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77</v>
      </c>
      <c r="BK161" s="217">
        <f>ROUND(I161*H161,2)</f>
        <v>0</v>
      </c>
      <c r="BL161" s="18" t="s">
        <v>538</v>
      </c>
      <c r="BM161" s="216" t="s">
        <v>545</v>
      </c>
    </row>
    <row r="162" s="2" customFormat="1" ht="6.96" customHeight="1">
      <c r="A162" s="39"/>
      <c r="B162" s="60"/>
      <c r="C162" s="61"/>
      <c r="D162" s="61"/>
      <c r="E162" s="61"/>
      <c r="F162" s="61"/>
      <c r="G162" s="61"/>
      <c r="H162" s="61"/>
      <c r="I162" s="61"/>
      <c r="J162" s="61"/>
      <c r="K162" s="61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JVKQsdcoxZxdYCCBpwbX+ZyeWCgejb7QZ+rkya4bvECz9b00ibQvVlZyRE03VDyYpLBqQ1GVboniPDc7HlAkrg==" hashValue="qhY7u5h/brcMfgiP0c1ziwDi+xXsz4tQ/p4KkZYJukkrbg+9xugCWuzotW5kGxs53NTyh5909g9LNv94pKXvAg==" algorithmName="SHA-512" password="CC35"/>
  <autoFilter ref="C86:K16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1_02/119001421"/>
    <hyperlink ref="F94" r:id="rId2" display="https://podminky.urs.cz/item/CS_URS_2021_02/151101201"/>
    <hyperlink ref="F97" r:id="rId3" display="https://podminky.urs.cz/item/CS_URS_2021_02/151101211"/>
    <hyperlink ref="F106" r:id="rId4" display="https://podminky.urs.cz/item/CS_URS_2021_02/451572111"/>
    <hyperlink ref="F108" r:id="rId5" display="https://podminky.urs.cz/item/CS_URS_2021_02/175101201"/>
    <hyperlink ref="F111" r:id="rId6" display="https://podminky.urs.cz/item/CS_URS_2021_02/58337310"/>
    <hyperlink ref="F114" r:id="rId7" display="https://podminky.urs.cz/item/CS_URS_2021_02/174101101"/>
    <hyperlink ref="F116" r:id="rId8" display="https://podminky.urs.cz/item/CS_URS_2021_02/58344197"/>
    <hyperlink ref="F119" r:id="rId9" display="https://podminky.urs.cz/item/CS_URS_2021_02/998011001"/>
    <hyperlink ref="F123" r:id="rId10" display="https://podminky.urs.cz/item/CS_URS_2021_02/871181141"/>
    <hyperlink ref="F126" r:id="rId11" display="https://podminky.urs.cz/item/CS_URS_2021_02/28613112"/>
    <hyperlink ref="F128" r:id="rId12" display="https://podminky.urs.cz/item/CS_URS_2021_02/879211111"/>
    <hyperlink ref="F131" r:id="rId13" display="https://podminky.urs.cz/item/CS_URS_2021_02/891319111"/>
    <hyperlink ref="F134" r:id="rId14" display="https://podminky.urs.cz/item/CS_URS_2021_02/899102112"/>
    <hyperlink ref="F137" r:id="rId15" display="https://podminky.urs.cz/item/CS_URS_2021_02/55241020"/>
    <hyperlink ref="F140" r:id="rId16" display="https://podminky.urs.cz/item/CS_URS_2021_02/892372111"/>
    <hyperlink ref="F143" r:id="rId17" display="https://podminky.urs.cz/item/CS_URS_2021_02/899721111"/>
    <hyperlink ref="F145" r:id="rId18" display="https://podminky.urs.cz/item/CS_URS_2021_02/899722112"/>
    <hyperlink ref="F147" r:id="rId19" display="https://podminky.urs.cz/item/CS_URS_2021_02/892241111"/>
    <hyperlink ref="F150" r:id="rId20" display="https://podminky.urs.cz/item/CS_URS_2021_02/892233122"/>
    <hyperlink ref="F154" r:id="rId21" display="https://podminky.urs.cz/item/CS_URS_2021_02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546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547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548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549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550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551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552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553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554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555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556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76</v>
      </c>
      <c r="F18" s="284" t="s">
        <v>557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558</v>
      </c>
      <c r="F19" s="284" t="s">
        <v>559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560</v>
      </c>
      <c r="F20" s="284" t="s">
        <v>561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562</v>
      </c>
      <c r="F21" s="284" t="s">
        <v>563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564</v>
      </c>
      <c r="F22" s="284" t="s">
        <v>565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566</v>
      </c>
      <c r="F23" s="284" t="s">
        <v>567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568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569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570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571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572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573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574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575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576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105</v>
      </c>
      <c r="F36" s="284"/>
      <c r="G36" s="284" t="s">
        <v>577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578</v>
      </c>
      <c r="F37" s="284"/>
      <c r="G37" s="284" t="s">
        <v>579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50</v>
      </c>
      <c r="F38" s="284"/>
      <c r="G38" s="284" t="s">
        <v>580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51</v>
      </c>
      <c r="F39" s="284"/>
      <c r="G39" s="284" t="s">
        <v>581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106</v>
      </c>
      <c r="F40" s="284"/>
      <c r="G40" s="284" t="s">
        <v>582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107</v>
      </c>
      <c r="F41" s="284"/>
      <c r="G41" s="284" t="s">
        <v>583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584</v>
      </c>
      <c r="F42" s="284"/>
      <c r="G42" s="284" t="s">
        <v>585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586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587</v>
      </c>
      <c r="F44" s="284"/>
      <c r="G44" s="284" t="s">
        <v>588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109</v>
      </c>
      <c r="F45" s="284"/>
      <c r="G45" s="284" t="s">
        <v>589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590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591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592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593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594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595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596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597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598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599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600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601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602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603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604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605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606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607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608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609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610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611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612</v>
      </c>
      <c r="D76" s="302"/>
      <c r="E76" s="302"/>
      <c r="F76" s="302" t="s">
        <v>613</v>
      </c>
      <c r="G76" s="303"/>
      <c r="H76" s="302" t="s">
        <v>51</v>
      </c>
      <c r="I76" s="302" t="s">
        <v>54</v>
      </c>
      <c r="J76" s="302" t="s">
        <v>614</v>
      </c>
      <c r="K76" s="301"/>
    </row>
    <row r="77" s="1" customFormat="1" ht="17.25" customHeight="1">
      <c r="B77" s="299"/>
      <c r="C77" s="304" t="s">
        <v>615</v>
      </c>
      <c r="D77" s="304"/>
      <c r="E77" s="304"/>
      <c r="F77" s="305" t="s">
        <v>616</v>
      </c>
      <c r="G77" s="306"/>
      <c r="H77" s="304"/>
      <c r="I77" s="304"/>
      <c r="J77" s="304" t="s">
        <v>617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50</v>
      </c>
      <c r="D79" s="309"/>
      <c r="E79" s="309"/>
      <c r="F79" s="310" t="s">
        <v>618</v>
      </c>
      <c r="G79" s="311"/>
      <c r="H79" s="287" t="s">
        <v>619</v>
      </c>
      <c r="I79" s="287" t="s">
        <v>620</v>
      </c>
      <c r="J79" s="287">
        <v>20</v>
      </c>
      <c r="K79" s="301"/>
    </row>
    <row r="80" s="1" customFormat="1" ht="15" customHeight="1">
      <c r="B80" s="299"/>
      <c r="C80" s="287" t="s">
        <v>621</v>
      </c>
      <c r="D80" s="287"/>
      <c r="E80" s="287"/>
      <c r="F80" s="310" t="s">
        <v>618</v>
      </c>
      <c r="G80" s="311"/>
      <c r="H80" s="287" t="s">
        <v>622</v>
      </c>
      <c r="I80" s="287" t="s">
        <v>620</v>
      </c>
      <c r="J80" s="287">
        <v>120</v>
      </c>
      <c r="K80" s="301"/>
    </row>
    <row r="81" s="1" customFormat="1" ht="15" customHeight="1">
      <c r="B81" s="312"/>
      <c r="C81" s="287" t="s">
        <v>623</v>
      </c>
      <c r="D81" s="287"/>
      <c r="E81" s="287"/>
      <c r="F81" s="310" t="s">
        <v>624</v>
      </c>
      <c r="G81" s="311"/>
      <c r="H81" s="287" t="s">
        <v>625</v>
      </c>
      <c r="I81" s="287" t="s">
        <v>620</v>
      </c>
      <c r="J81" s="287">
        <v>50</v>
      </c>
      <c r="K81" s="301"/>
    </row>
    <row r="82" s="1" customFormat="1" ht="15" customHeight="1">
      <c r="B82" s="312"/>
      <c r="C82" s="287" t="s">
        <v>626</v>
      </c>
      <c r="D82" s="287"/>
      <c r="E82" s="287"/>
      <c r="F82" s="310" t="s">
        <v>618</v>
      </c>
      <c r="G82" s="311"/>
      <c r="H82" s="287" t="s">
        <v>627</v>
      </c>
      <c r="I82" s="287" t="s">
        <v>628</v>
      </c>
      <c r="J82" s="287"/>
      <c r="K82" s="301"/>
    </row>
    <row r="83" s="1" customFormat="1" ht="15" customHeight="1">
      <c r="B83" s="312"/>
      <c r="C83" s="313" t="s">
        <v>629</v>
      </c>
      <c r="D83" s="313"/>
      <c r="E83" s="313"/>
      <c r="F83" s="314" t="s">
        <v>624</v>
      </c>
      <c r="G83" s="313"/>
      <c r="H83" s="313" t="s">
        <v>630</v>
      </c>
      <c r="I83" s="313" t="s">
        <v>620</v>
      </c>
      <c r="J83" s="313">
        <v>15</v>
      </c>
      <c r="K83" s="301"/>
    </row>
    <row r="84" s="1" customFormat="1" ht="15" customHeight="1">
      <c r="B84" s="312"/>
      <c r="C84" s="313" t="s">
        <v>631</v>
      </c>
      <c r="D84" s="313"/>
      <c r="E84" s="313"/>
      <c r="F84" s="314" t="s">
        <v>624</v>
      </c>
      <c r="G84" s="313"/>
      <c r="H84" s="313" t="s">
        <v>632</v>
      </c>
      <c r="I84" s="313" t="s">
        <v>620</v>
      </c>
      <c r="J84" s="313">
        <v>15</v>
      </c>
      <c r="K84" s="301"/>
    </row>
    <row r="85" s="1" customFormat="1" ht="15" customHeight="1">
      <c r="B85" s="312"/>
      <c r="C85" s="313" t="s">
        <v>633</v>
      </c>
      <c r="D85" s="313"/>
      <c r="E85" s="313"/>
      <c r="F85" s="314" t="s">
        <v>624</v>
      </c>
      <c r="G85" s="313"/>
      <c r="H85" s="313" t="s">
        <v>634</v>
      </c>
      <c r="I85" s="313" t="s">
        <v>620</v>
      </c>
      <c r="J85" s="313">
        <v>20</v>
      </c>
      <c r="K85" s="301"/>
    </row>
    <row r="86" s="1" customFormat="1" ht="15" customHeight="1">
      <c r="B86" s="312"/>
      <c r="C86" s="313" t="s">
        <v>635</v>
      </c>
      <c r="D86" s="313"/>
      <c r="E86" s="313"/>
      <c r="F86" s="314" t="s">
        <v>624</v>
      </c>
      <c r="G86" s="313"/>
      <c r="H86" s="313" t="s">
        <v>636</v>
      </c>
      <c r="I86" s="313" t="s">
        <v>620</v>
      </c>
      <c r="J86" s="313">
        <v>20</v>
      </c>
      <c r="K86" s="301"/>
    </row>
    <row r="87" s="1" customFormat="1" ht="15" customHeight="1">
      <c r="B87" s="312"/>
      <c r="C87" s="287" t="s">
        <v>637</v>
      </c>
      <c r="D87" s="287"/>
      <c r="E87" s="287"/>
      <c r="F87" s="310" t="s">
        <v>624</v>
      </c>
      <c r="G87" s="311"/>
      <c r="H87" s="287" t="s">
        <v>638</v>
      </c>
      <c r="I87" s="287" t="s">
        <v>620</v>
      </c>
      <c r="J87" s="287">
        <v>50</v>
      </c>
      <c r="K87" s="301"/>
    </row>
    <row r="88" s="1" customFormat="1" ht="15" customHeight="1">
      <c r="B88" s="312"/>
      <c r="C88" s="287" t="s">
        <v>639</v>
      </c>
      <c r="D88" s="287"/>
      <c r="E88" s="287"/>
      <c r="F88" s="310" t="s">
        <v>624</v>
      </c>
      <c r="G88" s="311"/>
      <c r="H88" s="287" t="s">
        <v>640</v>
      </c>
      <c r="I88" s="287" t="s">
        <v>620</v>
      </c>
      <c r="J88" s="287">
        <v>20</v>
      </c>
      <c r="K88" s="301"/>
    </row>
    <row r="89" s="1" customFormat="1" ht="15" customHeight="1">
      <c r="B89" s="312"/>
      <c r="C89" s="287" t="s">
        <v>641</v>
      </c>
      <c r="D89" s="287"/>
      <c r="E89" s="287"/>
      <c r="F89" s="310" t="s">
        <v>624</v>
      </c>
      <c r="G89" s="311"/>
      <c r="H89" s="287" t="s">
        <v>642</v>
      </c>
      <c r="I89" s="287" t="s">
        <v>620</v>
      </c>
      <c r="J89" s="287">
        <v>20</v>
      </c>
      <c r="K89" s="301"/>
    </row>
    <row r="90" s="1" customFormat="1" ht="15" customHeight="1">
      <c r="B90" s="312"/>
      <c r="C90" s="287" t="s">
        <v>643</v>
      </c>
      <c r="D90" s="287"/>
      <c r="E90" s="287"/>
      <c r="F90" s="310" t="s">
        <v>624</v>
      </c>
      <c r="G90" s="311"/>
      <c r="H90" s="287" t="s">
        <v>644</v>
      </c>
      <c r="I90" s="287" t="s">
        <v>620</v>
      </c>
      <c r="J90" s="287">
        <v>50</v>
      </c>
      <c r="K90" s="301"/>
    </row>
    <row r="91" s="1" customFormat="1" ht="15" customHeight="1">
      <c r="B91" s="312"/>
      <c r="C91" s="287" t="s">
        <v>645</v>
      </c>
      <c r="D91" s="287"/>
      <c r="E91" s="287"/>
      <c r="F91" s="310" t="s">
        <v>624</v>
      </c>
      <c r="G91" s="311"/>
      <c r="H91" s="287" t="s">
        <v>645</v>
      </c>
      <c r="I91" s="287" t="s">
        <v>620</v>
      </c>
      <c r="J91" s="287">
        <v>50</v>
      </c>
      <c r="K91" s="301"/>
    </row>
    <row r="92" s="1" customFormat="1" ht="15" customHeight="1">
      <c r="B92" s="312"/>
      <c r="C92" s="287" t="s">
        <v>646</v>
      </c>
      <c r="D92" s="287"/>
      <c r="E92" s="287"/>
      <c r="F92" s="310" t="s">
        <v>624</v>
      </c>
      <c r="G92" s="311"/>
      <c r="H92" s="287" t="s">
        <v>647</v>
      </c>
      <c r="I92" s="287" t="s">
        <v>620</v>
      </c>
      <c r="J92" s="287">
        <v>255</v>
      </c>
      <c r="K92" s="301"/>
    </row>
    <row r="93" s="1" customFormat="1" ht="15" customHeight="1">
      <c r="B93" s="312"/>
      <c r="C93" s="287" t="s">
        <v>648</v>
      </c>
      <c r="D93" s="287"/>
      <c r="E93" s="287"/>
      <c r="F93" s="310" t="s">
        <v>618</v>
      </c>
      <c r="G93" s="311"/>
      <c r="H93" s="287" t="s">
        <v>649</v>
      </c>
      <c r="I93" s="287" t="s">
        <v>650</v>
      </c>
      <c r="J93" s="287"/>
      <c r="K93" s="301"/>
    </row>
    <row r="94" s="1" customFormat="1" ht="15" customHeight="1">
      <c r="B94" s="312"/>
      <c r="C94" s="287" t="s">
        <v>651</v>
      </c>
      <c r="D94" s="287"/>
      <c r="E94" s="287"/>
      <c r="F94" s="310" t="s">
        <v>618</v>
      </c>
      <c r="G94" s="311"/>
      <c r="H94" s="287" t="s">
        <v>652</v>
      </c>
      <c r="I94" s="287" t="s">
        <v>653</v>
      </c>
      <c r="J94" s="287"/>
      <c r="K94" s="301"/>
    </row>
    <row r="95" s="1" customFormat="1" ht="15" customHeight="1">
      <c r="B95" s="312"/>
      <c r="C95" s="287" t="s">
        <v>654</v>
      </c>
      <c r="D95" s="287"/>
      <c r="E95" s="287"/>
      <c r="F95" s="310" t="s">
        <v>618</v>
      </c>
      <c r="G95" s="311"/>
      <c r="H95" s="287" t="s">
        <v>654</v>
      </c>
      <c r="I95" s="287" t="s">
        <v>653</v>
      </c>
      <c r="J95" s="287"/>
      <c r="K95" s="301"/>
    </row>
    <row r="96" s="1" customFormat="1" ht="15" customHeight="1">
      <c r="B96" s="312"/>
      <c r="C96" s="287" t="s">
        <v>35</v>
      </c>
      <c r="D96" s="287"/>
      <c r="E96" s="287"/>
      <c r="F96" s="310" t="s">
        <v>618</v>
      </c>
      <c r="G96" s="311"/>
      <c r="H96" s="287" t="s">
        <v>655</v>
      </c>
      <c r="I96" s="287" t="s">
        <v>653</v>
      </c>
      <c r="J96" s="287"/>
      <c r="K96" s="301"/>
    </row>
    <row r="97" s="1" customFormat="1" ht="15" customHeight="1">
      <c r="B97" s="312"/>
      <c r="C97" s="287" t="s">
        <v>45</v>
      </c>
      <c r="D97" s="287"/>
      <c r="E97" s="287"/>
      <c r="F97" s="310" t="s">
        <v>618</v>
      </c>
      <c r="G97" s="311"/>
      <c r="H97" s="287" t="s">
        <v>656</v>
      </c>
      <c r="I97" s="287" t="s">
        <v>653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657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612</v>
      </c>
      <c r="D103" s="302"/>
      <c r="E103" s="302"/>
      <c r="F103" s="302" t="s">
        <v>613</v>
      </c>
      <c r="G103" s="303"/>
      <c r="H103" s="302" t="s">
        <v>51</v>
      </c>
      <c r="I103" s="302" t="s">
        <v>54</v>
      </c>
      <c r="J103" s="302" t="s">
        <v>614</v>
      </c>
      <c r="K103" s="301"/>
    </row>
    <row r="104" s="1" customFormat="1" ht="17.25" customHeight="1">
      <c r="B104" s="299"/>
      <c r="C104" s="304" t="s">
        <v>615</v>
      </c>
      <c r="D104" s="304"/>
      <c r="E104" s="304"/>
      <c r="F104" s="305" t="s">
        <v>616</v>
      </c>
      <c r="G104" s="306"/>
      <c r="H104" s="304"/>
      <c r="I104" s="304"/>
      <c r="J104" s="304" t="s">
        <v>617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50</v>
      </c>
      <c r="D106" s="309"/>
      <c r="E106" s="309"/>
      <c r="F106" s="310" t="s">
        <v>618</v>
      </c>
      <c r="G106" s="287"/>
      <c r="H106" s="287" t="s">
        <v>658</v>
      </c>
      <c r="I106" s="287" t="s">
        <v>620</v>
      </c>
      <c r="J106" s="287">
        <v>20</v>
      </c>
      <c r="K106" s="301"/>
    </row>
    <row r="107" s="1" customFormat="1" ht="15" customHeight="1">
      <c r="B107" s="299"/>
      <c r="C107" s="287" t="s">
        <v>621</v>
      </c>
      <c r="D107" s="287"/>
      <c r="E107" s="287"/>
      <c r="F107" s="310" t="s">
        <v>618</v>
      </c>
      <c r="G107" s="287"/>
      <c r="H107" s="287" t="s">
        <v>658</v>
      </c>
      <c r="I107" s="287" t="s">
        <v>620</v>
      </c>
      <c r="J107" s="287">
        <v>120</v>
      </c>
      <c r="K107" s="301"/>
    </row>
    <row r="108" s="1" customFormat="1" ht="15" customHeight="1">
      <c r="B108" s="312"/>
      <c r="C108" s="287" t="s">
        <v>623</v>
      </c>
      <c r="D108" s="287"/>
      <c r="E108" s="287"/>
      <c r="F108" s="310" t="s">
        <v>624</v>
      </c>
      <c r="G108" s="287"/>
      <c r="H108" s="287" t="s">
        <v>658</v>
      </c>
      <c r="I108" s="287" t="s">
        <v>620</v>
      </c>
      <c r="J108" s="287">
        <v>50</v>
      </c>
      <c r="K108" s="301"/>
    </row>
    <row r="109" s="1" customFormat="1" ht="15" customHeight="1">
      <c r="B109" s="312"/>
      <c r="C109" s="287" t="s">
        <v>626</v>
      </c>
      <c r="D109" s="287"/>
      <c r="E109" s="287"/>
      <c r="F109" s="310" t="s">
        <v>618</v>
      </c>
      <c r="G109" s="287"/>
      <c r="H109" s="287" t="s">
        <v>658</v>
      </c>
      <c r="I109" s="287" t="s">
        <v>628</v>
      </c>
      <c r="J109" s="287"/>
      <c r="K109" s="301"/>
    </row>
    <row r="110" s="1" customFormat="1" ht="15" customHeight="1">
      <c r="B110" s="312"/>
      <c r="C110" s="287" t="s">
        <v>637</v>
      </c>
      <c r="D110" s="287"/>
      <c r="E110" s="287"/>
      <c r="F110" s="310" t="s">
        <v>624</v>
      </c>
      <c r="G110" s="287"/>
      <c r="H110" s="287" t="s">
        <v>658</v>
      </c>
      <c r="I110" s="287" t="s">
        <v>620</v>
      </c>
      <c r="J110" s="287">
        <v>50</v>
      </c>
      <c r="K110" s="301"/>
    </row>
    <row r="111" s="1" customFormat="1" ht="15" customHeight="1">
      <c r="B111" s="312"/>
      <c r="C111" s="287" t="s">
        <v>645</v>
      </c>
      <c r="D111" s="287"/>
      <c r="E111" s="287"/>
      <c r="F111" s="310" t="s">
        <v>624</v>
      </c>
      <c r="G111" s="287"/>
      <c r="H111" s="287" t="s">
        <v>658</v>
      </c>
      <c r="I111" s="287" t="s">
        <v>620</v>
      </c>
      <c r="J111" s="287">
        <v>50</v>
      </c>
      <c r="K111" s="301"/>
    </row>
    <row r="112" s="1" customFormat="1" ht="15" customHeight="1">
      <c r="B112" s="312"/>
      <c r="C112" s="287" t="s">
        <v>643</v>
      </c>
      <c r="D112" s="287"/>
      <c r="E112" s="287"/>
      <c r="F112" s="310" t="s">
        <v>624</v>
      </c>
      <c r="G112" s="287"/>
      <c r="H112" s="287" t="s">
        <v>658</v>
      </c>
      <c r="I112" s="287" t="s">
        <v>620</v>
      </c>
      <c r="J112" s="287">
        <v>50</v>
      </c>
      <c r="K112" s="301"/>
    </row>
    <row r="113" s="1" customFormat="1" ht="15" customHeight="1">
      <c r="B113" s="312"/>
      <c r="C113" s="287" t="s">
        <v>50</v>
      </c>
      <c r="D113" s="287"/>
      <c r="E113" s="287"/>
      <c r="F113" s="310" t="s">
        <v>618</v>
      </c>
      <c r="G113" s="287"/>
      <c r="H113" s="287" t="s">
        <v>659</v>
      </c>
      <c r="I113" s="287" t="s">
        <v>620</v>
      </c>
      <c r="J113" s="287">
        <v>20</v>
      </c>
      <c r="K113" s="301"/>
    </row>
    <row r="114" s="1" customFormat="1" ht="15" customHeight="1">
      <c r="B114" s="312"/>
      <c r="C114" s="287" t="s">
        <v>660</v>
      </c>
      <c r="D114" s="287"/>
      <c r="E114" s="287"/>
      <c r="F114" s="310" t="s">
        <v>618</v>
      </c>
      <c r="G114" s="287"/>
      <c r="H114" s="287" t="s">
        <v>661</v>
      </c>
      <c r="I114" s="287" t="s">
        <v>620</v>
      </c>
      <c r="J114" s="287">
        <v>120</v>
      </c>
      <c r="K114" s="301"/>
    </row>
    <row r="115" s="1" customFormat="1" ht="15" customHeight="1">
      <c r="B115" s="312"/>
      <c r="C115" s="287" t="s">
        <v>35</v>
      </c>
      <c r="D115" s="287"/>
      <c r="E115" s="287"/>
      <c r="F115" s="310" t="s">
        <v>618</v>
      </c>
      <c r="G115" s="287"/>
      <c r="H115" s="287" t="s">
        <v>662</v>
      </c>
      <c r="I115" s="287" t="s">
        <v>653</v>
      </c>
      <c r="J115" s="287"/>
      <c r="K115" s="301"/>
    </row>
    <row r="116" s="1" customFormat="1" ht="15" customHeight="1">
      <c r="B116" s="312"/>
      <c r="C116" s="287" t="s">
        <v>45</v>
      </c>
      <c r="D116" s="287"/>
      <c r="E116" s="287"/>
      <c r="F116" s="310" t="s">
        <v>618</v>
      </c>
      <c r="G116" s="287"/>
      <c r="H116" s="287" t="s">
        <v>663</v>
      </c>
      <c r="I116" s="287" t="s">
        <v>653</v>
      </c>
      <c r="J116" s="287"/>
      <c r="K116" s="301"/>
    </row>
    <row r="117" s="1" customFormat="1" ht="15" customHeight="1">
      <c r="B117" s="312"/>
      <c r="C117" s="287" t="s">
        <v>54</v>
      </c>
      <c r="D117" s="287"/>
      <c r="E117" s="287"/>
      <c r="F117" s="310" t="s">
        <v>618</v>
      </c>
      <c r="G117" s="287"/>
      <c r="H117" s="287" t="s">
        <v>664</v>
      </c>
      <c r="I117" s="287" t="s">
        <v>665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666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612</v>
      </c>
      <c r="D123" s="302"/>
      <c r="E123" s="302"/>
      <c r="F123" s="302" t="s">
        <v>613</v>
      </c>
      <c r="G123" s="303"/>
      <c r="H123" s="302" t="s">
        <v>51</v>
      </c>
      <c r="I123" s="302" t="s">
        <v>54</v>
      </c>
      <c r="J123" s="302" t="s">
        <v>614</v>
      </c>
      <c r="K123" s="331"/>
    </row>
    <row r="124" s="1" customFormat="1" ht="17.25" customHeight="1">
      <c r="B124" s="330"/>
      <c r="C124" s="304" t="s">
        <v>615</v>
      </c>
      <c r="D124" s="304"/>
      <c r="E124" s="304"/>
      <c r="F124" s="305" t="s">
        <v>616</v>
      </c>
      <c r="G124" s="306"/>
      <c r="H124" s="304"/>
      <c r="I124" s="304"/>
      <c r="J124" s="304" t="s">
        <v>617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621</v>
      </c>
      <c r="D126" s="309"/>
      <c r="E126" s="309"/>
      <c r="F126" s="310" t="s">
        <v>618</v>
      </c>
      <c r="G126" s="287"/>
      <c r="H126" s="287" t="s">
        <v>658</v>
      </c>
      <c r="I126" s="287" t="s">
        <v>620</v>
      </c>
      <c r="J126" s="287">
        <v>120</v>
      </c>
      <c r="K126" s="335"/>
    </row>
    <row r="127" s="1" customFormat="1" ht="15" customHeight="1">
      <c r="B127" s="332"/>
      <c r="C127" s="287" t="s">
        <v>667</v>
      </c>
      <c r="D127" s="287"/>
      <c r="E127" s="287"/>
      <c r="F127" s="310" t="s">
        <v>618</v>
      </c>
      <c r="G127" s="287"/>
      <c r="H127" s="287" t="s">
        <v>668</v>
      </c>
      <c r="I127" s="287" t="s">
        <v>620</v>
      </c>
      <c r="J127" s="287" t="s">
        <v>669</v>
      </c>
      <c r="K127" s="335"/>
    </row>
    <row r="128" s="1" customFormat="1" ht="15" customHeight="1">
      <c r="B128" s="332"/>
      <c r="C128" s="287" t="s">
        <v>566</v>
      </c>
      <c r="D128" s="287"/>
      <c r="E128" s="287"/>
      <c r="F128" s="310" t="s">
        <v>618</v>
      </c>
      <c r="G128" s="287"/>
      <c r="H128" s="287" t="s">
        <v>670</v>
      </c>
      <c r="I128" s="287" t="s">
        <v>620</v>
      </c>
      <c r="J128" s="287" t="s">
        <v>669</v>
      </c>
      <c r="K128" s="335"/>
    </row>
    <row r="129" s="1" customFormat="1" ht="15" customHeight="1">
      <c r="B129" s="332"/>
      <c r="C129" s="287" t="s">
        <v>629</v>
      </c>
      <c r="D129" s="287"/>
      <c r="E129" s="287"/>
      <c r="F129" s="310" t="s">
        <v>624</v>
      </c>
      <c r="G129" s="287"/>
      <c r="H129" s="287" t="s">
        <v>630</v>
      </c>
      <c r="I129" s="287" t="s">
        <v>620</v>
      </c>
      <c r="J129" s="287">
        <v>15</v>
      </c>
      <c r="K129" s="335"/>
    </row>
    <row r="130" s="1" customFormat="1" ht="15" customHeight="1">
      <c r="B130" s="332"/>
      <c r="C130" s="313" t="s">
        <v>631</v>
      </c>
      <c r="D130" s="313"/>
      <c r="E130" s="313"/>
      <c r="F130" s="314" t="s">
        <v>624</v>
      </c>
      <c r="G130" s="313"/>
      <c r="H130" s="313" t="s">
        <v>632</v>
      </c>
      <c r="I130" s="313" t="s">
        <v>620</v>
      </c>
      <c r="J130" s="313">
        <v>15</v>
      </c>
      <c r="K130" s="335"/>
    </row>
    <row r="131" s="1" customFormat="1" ht="15" customHeight="1">
      <c r="B131" s="332"/>
      <c r="C131" s="313" t="s">
        <v>633</v>
      </c>
      <c r="D131" s="313"/>
      <c r="E131" s="313"/>
      <c r="F131" s="314" t="s">
        <v>624</v>
      </c>
      <c r="G131" s="313"/>
      <c r="H131" s="313" t="s">
        <v>634</v>
      </c>
      <c r="I131" s="313" t="s">
        <v>620</v>
      </c>
      <c r="J131" s="313">
        <v>20</v>
      </c>
      <c r="K131" s="335"/>
    </row>
    <row r="132" s="1" customFormat="1" ht="15" customHeight="1">
      <c r="B132" s="332"/>
      <c r="C132" s="313" t="s">
        <v>635</v>
      </c>
      <c r="D132" s="313"/>
      <c r="E132" s="313"/>
      <c r="F132" s="314" t="s">
        <v>624</v>
      </c>
      <c r="G132" s="313"/>
      <c r="H132" s="313" t="s">
        <v>636</v>
      </c>
      <c r="I132" s="313" t="s">
        <v>620</v>
      </c>
      <c r="J132" s="313">
        <v>20</v>
      </c>
      <c r="K132" s="335"/>
    </row>
    <row r="133" s="1" customFormat="1" ht="15" customHeight="1">
      <c r="B133" s="332"/>
      <c r="C133" s="287" t="s">
        <v>623</v>
      </c>
      <c r="D133" s="287"/>
      <c r="E133" s="287"/>
      <c r="F133" s="310" t="s">
        <v>624</v>
      </c>
      <c r="G133" s="287"/>
      <c r="H133" s="287" t="s">
        <v>658</v>
      </c>
      <c r="I133" s="287" t="s">
        <v>620</v>
      </c>
      <c r="J133" s="287">
        <v>50</v>
      </c>
      <c r="K133" s="335"/>
    </row>
    <row r="134" s="1" customFormat="1" ht="15" customHeight="1">
      <c r="B134" s="332"/>
      <c r="C134" s="287" t="s">
        <v>637</v>
      </c>
      <c r="D134" s="287"/>
      <c r="E134" s="287"/>
      <c r="F134" s="310" t="s">
        <v>624</v>
      </c>
      <c r="G134" s="287"/>
      <c r="H134" s="287" t="s">
        <v>658</v>
      </c>
      <c r="I134" s="287" t="s">
        <v>620</v>
      </c>
      <c r="J134" s="287">
        <v>50</v>
      </c>
      <c r="K134" s="335"/>
    </row>
    <row r="135" s="1" customFormat="1" ht="15" customHeight="1">
      <c r="B135" s="332"/>
      <c r="C135" s="287" t="s">
        <v>643</v>
      </c>
      <c r="D135" s="287"/>
      <c r="E135" s="287"/>
      <c r="F135" s="310" t="s">
        <v>624</v>
      </c>
      <c r="G135" s="287"/>
      <c r="H135" s="287" t="s">
        <v>658</v>
      </c>
      <c r="I135" s="287" t="s">
        <v>620</v>
      </c>
      <c r="J135" s="287">
        <v>50</v>
      </c>
      <c r="K135" s="335"/>
    </row>
    <row r="136" s="1" customFormat="1" ht="15" customHeight="1">
      <c r="B136" s="332"/>
      <c r="C136" s="287" t="s">
        <v>645</v>
      </c>
      <c r="D136" s="287"/>
      <c r="E136" s="287"/>
      <c r="F136" s="310" t="s">
        <v>624</v>
      </c>
      <c r="G136" s="287"/>
      <c r="H136" s="287" t="s">
        <v>658</v>
      </c>
      <c r="I136" s="287" t="s">
        <v>620</v>
      </c>
      <c r="J136" s="287">
        <v>50</v>
      </c>
      <c r="K136" s="335"/>
    </row>
    <row r="137" s="1" customFormat="1" ht="15" customHeight="1">
      <c r="B137" s="332"/>
      <c r="C137" s="287" t="s">
        <v>646</v>
      </c>
      <c r="D137" s="287"/>
      <c r="E137" s="287"/>
      <c r="F137" s="310" t="s">
        <v>624</v>
      </c>
      <c r="G137" s="287"/>
      <c r="H137" s="287" t="s">
        <v>671</v>
      </c>
      <c r="I137" s="287" t="s">
        <v>620</v>
      </c>
      <c r="J137" s="287">
        <v>255</v>
      </c>
      <c r="K137" s="335"/>
    </row>
    <row r="138" s="1" customFormat="1" ht="15" customHeight="1">
      <c r="B138" s="332"/>
      <c r="C138" s="287" t="s">
        <v>648</v>
      </c>
      <c r="D138" s="287"/>
      <c r="E138" s="287"/>
      <c r="F138" s="310" t="s">
        <v>618</v>
      </c>
      <c r="G138" s="287"/>
      <c r="H138" s="287" t="s">
        <v>672</v>
      </c>
      <c r="I138" s="287" t="s">
        <v>650</v>
      </c>
      <c r="J138" s="287"/>
      <c r="K138" s="335"/>
    </row>
    <row r="139" s="1" customFormat="1" ht="15" customHeight="1">
      <c r="B139" s="332"/>
      <c r="C139" s="287" t="s">
        <v>651</v>
      </c>
      <c r="D139" s="287"/>
      <c r="E139" s="287"/>
      <c r="F139" s="310" t="s">
        <v>618</v>
      </c>
      <c r="G139" s="287"/>
      <c r="H139" s="287" t="s">
        <v>673</v>
      </c>
      <c r="I139" s="287" t="s">
        <v>653</v>
      </c>
      <c r="J139" s="287"/>
      <c r="K139" s="335"/>
    </row>
    <row r="140" s="1" customFormat="1" ht="15" customHeight="1">
      <c r="B140" s="332"/>
      <c r="C140" s="287" t="s">
        <v>654</v>
      </c>
      <c r="D140" s="287"/>
      <c r="E140" s="287"/>
      <c r="F140" s="310" t="s">
        <v>618</v>
      </c>
      <c r="G140" s="287"/>
      <c r="H140" s="287" t="s">
        <v>654</v>
      </c>
      <c r="I140" s="287" t="s">
        <v>653</v>
      </c>
      <c r="J140" s="287"/>
      <c r="K140" s="335"/>
    </row>
    <row r="141" s="1" customFormat="1" ht="15" customHeight="1">
      <c r="B141" s="332"/>
      <c r="C141" s="287" t="s">
        <v>35</v>
      </c>
      <c r="D141" s="287"/>
      <c r="E141" s="287"/>
      <c r="F141" s="310" t="s">
        <v>618</v>
      </c>
      <c r="G141" s="287"/>
      <c r="H141" s="287" t="s">
        <v>674</v>
      </c>
      <c r="I141" s="287" t="s">
        <v>653</v>
      </c>
      <c r="J141" s="287"/>
      <c r="K141" s="335"/>
    </row>
    <row r="142" s="1" customFormat="1" ht="15" customHeight="1">
      <c r="B142" s="332"/>
      <c r="C142" s="287" t="s">
        <v>675</v>
      </c>
      <c r="D142" s="287"/>
      <c r="E142" s="287"/>
      <c r="F142" s="310" t="s">
        <v>618</v>
      </c>
      <c r="G142" s="287"/>
      <c r="H142" s="287" t="s">
        <v>676</v>
      </c>
      <c r="I142" s="287" t="s">
        <v>653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677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612</v>
      </c>
      <c r="D148" s="302"/>
      <c r="E148" s="302"/>
      <c r="F148" s="302" t="s">
        <v>613</v>
      </c>
      <c r="G148" s="303"/>
      <c r="H148" s="302" t="s">
        <v>51</v>
      </c>
      <c r="I148" s="302" t="s">
        <v>54</v>
      </c>
      <c r="J148" s="302" t="s">
        <v>614</v>
      </c>
      <c r="K148" s="301"/>
    </row>
    <row r="149" s="1" customFormat="1" ht="17.25" customHeight="1">
      <c r="B149" s="299"/>
      <c r="C149" s="304" t="s">
        <v>615</v>
      </c>
      <c r="D149" s="304"/>
      <c r="E149" s="304"/>
      <c r="F149" s="305" t="s">
        <v>616</v>
      </c>
      <c r="G149" s="306"/>
      <c r="H149" s="304"/>
      <c r="I149" s="304"/>
      <c r="J149" s="304" t="s">
        <v>617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621</v>
      </c>
      <c r="D151" s="287"/>
      <c r="E151" s="287"/>
      <c r="F151" s="340" t="s">
        <v>618</v>
      </c>
      <c r="G151" s="287"/>
      <c r="H151" s="339" t="s">
        <v>658</v>
      </c>
      <c r="I151" s="339" t="s">
        <v>620</v>
      </c>
      <c r="J151" s="339">
        <v>120</v>
      </c>
      <c r="K151" s="335"/>
    </row>
    <row r="152" s="1" customFormat="1" ht="15" customHeight="1">
      <c r="B152" s="312"/>
      <c r="C152" s="339" t="s">
        <v>667</v>
      </c>
      <c r="D152" s="287"/>
      <c r="E152" s="287"/>
      <c r="F152" s="340" t="s">
        <v>618</v>
      </c>
      <c r="G152" s="287"/>
      <c r="H152" s="339" t="s">
        <v>678</v>
      </c>
      <c r="I152" s="339" t="s">
        <v>620</v>
      </c>
      <c r="J152" s="339" t="s">
        <v>669</v>
      </c>
      <c r="K152" s="335"/>
    </row>
    <row r="153" s="1" customFormat="1" ht="15" customHeight="1">
      <c r="B153" s="312"/>
      <c r="C153" s="339" t="s">
        <v>566</v>
      </c>
      <c r="D153" s="287"/>
      <c r="E153" s="287"/>
      <c r="F153" s="340" t="s">
        <v>618</v>
      </c>
      <c r="G153" s="287"/>
      <c r="H153" s="339" t="s">
        <v>679</v>
      </c>
      <c r="I153" s="339" t="s">
        <v>620</v>
      </c>
      <c r="J153" s="339" t="s">
        <v>669</v>
      </c>
      <c r="K153" s="335"/>
    </row>
    <row r="154" s="1" customFormat="1" ht="15" customHeight="1">
      <c r="B154" s="312"/>
      <c r="C154" s="339" t="s">
        <v>623</v>
      </c>
      <c r="D154" s="287"/>
      <c r="E154" s="287"/>
      <c r="F154" s="340" t="s">
        <v>624</v>
      </c>
      <c r="G154" s="287"/>
      <c r="H154" s="339" t="s">
        <v>658</v>
      </c>
      <c r="I154" s="339" t="s">
        <v>620</v>
      </c>
      <c r="J154" s="339">
        <v>50</v>
      </c>
      <c r="K154" s="335"/>
    </row>
    <row r="155" s="1" customFormat="1" ht="15" customHeight="1">
      <c r="B155" s="312"/>
      <c r="C155" s="339" t="s">
        <v>626</v>
      </c>
      <c r="D155" s="287"/>
      <c r="E155" s="287"/>
      <c r="F155" s="340" t="s">
        <v>618</v>
      </c>
      <c r="G155" s="287"/>
      <c r="H155" s="339" t="s">
        <v>658</v>
      </c>
      <c r="I155" s="339" t="s">
        <v>628</v>
      </c>
      <c r="J155" s="339"/>
      <c r="K155" s="335"/>
    </row>
    <row r="156" s="1" customFormat="1" ht="15" customHeight="1">
      <c r="B156" s="312"/>
      <c r="C156" s="339" t="s">
        <v>637</v>
      </c>
      <c r="D156" s="287"/>
      <c r="E156" s="287"/>
      <c r="F156" s="340" t="s">
        <v>624</v>
      </c>
      <c r="G156" s="287"/>
      <c r="H156" s="339" t="s">
        <v>658</v>
      </c>
      <c r="I156" s="339" t="s">
        <v>620</v>
      </c>
      <c r="J156" s="339">
        <v>50</v>
      </c>
      <c r="K156" s="335"/>
    </row>
    <row r="157" s="1" customFormat="1" ht="15" customHeight="1">
      <c r="B157" s="312"/>
      <c r="C157" s="339" t="s">
        <v>645</v>
      </c>
      <c r="D157" s="287"/>
      <c r="E157" s="287"/>
      <c r="F157" s="340" t="s">
        <v>624</v>
      </c>
      <c r="G157" s="287"/>
      <c r="H157" s="339" t="s">
        <v>658</v>
      </c>
      <c r="I157" s="339" t="s">
        <v>620</v>
      </c>
      <c r="J157" s="339">
        <v>50</v>
      </c>
      <c r="K157" s="335"/>
    </row>
    <row r="158" s="1" customFormat="1" ht="15" customHeight="1">
      <c r="B158" s="312"/>
      <c r="C158" s="339" t="s">
        <v>643</v>
      </c>
      <c r="D158" s="287"/>
      <c r="E158" s="287"/>
      <c r="F158" s="340" t="s">
        <v>624</v>
      </c>
      <c r="G158" s="287"/>
      <c r="H158" s="339" t="s">
        <v>658</v>
      </c>
      <c r="I158" s="339" t="s">
        <v>620</v>
      </c>
      <c r="J158" s="339">
        <v>50</v>
      </c>
      <c r="K158" s="335"/>
    </row>
    <row r="159" s="1" customFormat="1" ht="15" customHeight="1">
      <c r="B159" s="312"/>
      <c r="C159" s="339" t="s">
        <v>87</v>
      </c>
      <c r="D159" s="287"/>
      <c r="E159" s="287"/>
      <c r="F159" s="340" t="s">
        <v>618</v>
      </c>
      <c r="G159" s="287"/>
      <c r="H159" s="339" t="s">
        <v>680</v>
      </c>
      <c r="I159" s="339" t="s">
        <v>620</v>
      </c>
      <c r="J159" s="339" t="s">
        <v>681</v>
      </c>
      <c r="K159" s="335"/>
    </row>
    <row r="160" s="1" customFormat="1" ht="15" customHeight="1">
      <c r="B160" s="312"/>
      <c r="C160" s="339" t="s">
        <v>682</v>
      </c>
      <c r="D160" s="287"/>
      <c r="E160" s="287"/>
      <c r="F160" s="340" t="s">
        <v>618</v>
      </c>
      <c r="G160" s="287"/>
      <c r="H160" s="339" t="s">
        <v>683</v>
      </c>
      <c r="I160" s="339" t="s">
        <v>653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684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612</v>
      </c>
      <c r="D166" s="302"/>
      <c r="E166" s="302"/>
      <c r="F166" s="302" t="s">
        <v>613</v>
      </c>
      <c r="G166" s="344"/>
      <c r="H166" s="345" t="s">
        <v>51</v>
      </c>
      <c r="I166" s="345" t="s">
        <v>54</v>
      </c>
      <c r="J166" s="302" t="s">
        <v>614</v>
      </c>
      <c r="K166" s="279"/>
    </row>
    <row r="167" s="1" customFormat="1" ht="17.25" customHeight="1">
      <c r="B167" s="280"/>
      <c r="C167" s="304" t="s">
        <v>615</v>
      </c>
      <c r="D167" s="304"/>
      <c r="E167" s="304"/>
      <c r="F167" s="305" t="s">
        <v>616</v>
      </c>
      <c r="G167" s="346"/>
      <c r="H167" s="347"/>
      <c r="I167" s="347"/>
      <c r="J167" s="304" t="s">
        <v>617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621</v>
      </c>
      <c r="D169" s="287"/>
      <c r="E169" s="287"/>
      <c r="F169" s="310" t="s">
        <v>618</v>
      </c>
      <c r="G169" s="287"/>
      <c r="H169" s="287" t="s">
        <v>658</v>
      </c>
      <c r="I169" s="287" t="s">
        <v>620</v>
      </c>
      <c r="J169" s="287">
        <v>120</v>
      </c>
      <c r="K169" s="335"/>
    </row>
    <row r="170" s="1" customFormat="1" ht="15" customHeight="1">
      <c r="B170" s="312"/>
      <c r="C170" s="287" t="s">
        <v>667</v>
      </c>
      <c r="D170" s="287"/>
      <c r="E170" s="287"/>
      <c r="F170" s="310" t="s">
        <v>618</v>
      </c>
      <c r="G170" s="287"/>
      <c r="H170" s="287" t="s">
        <v>668</v>
      </c>
      <c r="I170" s="287" t="s">
        <v>620</v>
      </c>
      <c r="J170" s="287" t="s">
        <v>669</v>
      </c>
      <c r="K170" s="335"/>
    </row>
    <row r="171" s="1" customFormat="1" ht="15" customHeight="1">
      <c r="B171" s="312"/>
      <c r="C171" s="287" t="s">
        <v>566</v>
      </c>
      <c r="D171" s="287"/>
      <c r="E171" s="287"/>
      <c r="F171" s="310" t="s">
        <v>618</v>
      </c>
      <c r="G171" s="287"/>
      <c r="H171" s="287" t="s">
        <v>685</v>
      </c>
      <c r="I171" s="287" t="s">
        <v>620</v>
      </c>
      <c r="J171" s="287" t="s">
        <v>669</v>
      </c>
      <c r="K171" s="335"/>
    </row>
    <row r="172" s="1" customFormat="1" ht="15" customHeight="1">
      <c r="B172" s="312"/>
      <c r="C172" s="287" t="s">
        <v>623</v>
      </c>
      <c r="D172" s="287"/>
      <c r="E172" s="287"/>
      <c r="F172" s="310" t="s">
        <v>624</v>
      </c>
      <c r="G172" s="287"/>
      <c r="H172" s="287" t="s">
        <v>685</v>
      </c>
      <c r="I172" s="287" t="s">
        <v>620</v>
      </c>
      <c r="J172" s="287">
        <v>50</v>
      </c>
      <c r="K172" s="335"/>
    </row>
    <row r="173" s="1" customFormat="1" ht="15" customHeight="1">
      <c r="B173" s="312"/>
      <c r="C173" s="287" t="s">
        <v>626</v>
      </c>
      <c r="D173" s="287"/>
      <c r="E173" s="287"/>
      <c r="F173" s="310" t="s">
        <v>618</v>
      </c>
      <c r="G173" s="287"/>
      <c r="H173" s="287" t="s">
        <v>685</v>
      </c>
      <c r="I173" s="287" t="s">
        <v>628</v>
      </c>
      <c r="J173" s="287"/>
      <c r="K173" s="335"/>
    </row>
    <row r="174" s="1" customFormat="1" ht="15" customHeight="1">
      <c r="B174" s="312"/>
      <c r="C174" s="287" t="s">
        <v>637</v>
      </c>
      <c r="D174" s="287"/>
      <c r="E174" s="287"/>
      <c r="F174" s="310" t="s">
        <v>624</v>
      </c>
      <c r="G174" s="287"/>
      <c r="H174" s="287" t="s">
        <v>685</v>
      </c>
      <c r="I174" s="287" t="s">
        <v>620</v>
      </c>
      <c r="J174" s="287">
        <v>50</v>
      </c>
      <c r="K174" s="335"/>
    </row>
    <row r="175" s="1" customFormat="1" ht="15" customHeight="1">
      <c r="B175" s="312"/>
      <c r="C175" s="287" t="s">
        <v>645</v>
      </c>
      <c r="D175" s="287"/>
      <c r="E175" s="287"/>
      <c r="F175" s="310" t="s">
        <v>624</v>
      </c>
      <c r="G175" s="287"/>
      <c r="H175" s="287" t="s">
        <v>685</v>
      </c>
      <c r="I175" s="287" t="s">
        <v>620</v>
      </c>
      <c r="J175" s="287">
        <v>50</v>
      </c>
      <c r="K175" s="335"/>
    </row>
    <row r="176" s="1" customFormat="1" ht="15" customHeight="1">
      <c r="B176" s="312"/>
      <c r="C176" s="287" t="s">
        <v>643</v>
      </c>
      <c r="D176" s="287"/>
      <c r="E176" s="287"/>
      <c r="F176" s="310" t="s">
        <v>624</v>
      </c>
      <c r="G176" s="287"/>
      <c r="H176" s="287" t="s">
        <v>685</v>
      </c>
      <c r="I176" s="287" t="s">
        <v>620</v>
      </c>
      <c r="J176" s="287">
        <v>50</v>
      </c>
      <c r="K176" s="335"/>
    </row>
    <row r="177" s="1" customFormat="1" ht="15" customHeight="1">
      <c r="B177" s="312"/>
      <c r="C177" s="287" t="s">
        <v>105</v>
      </c>
      <c r="D177" s="287"/>
      <c r="E177" s="287"/>
      <c r="F177" s="310" t="s">
        <v>618</v>
      </c>
      <c r="G177" s="287"/>
      <c r="H177" s="287" t="s">
        <v>686</v>
      </c>
      <c r="I177" s="287" t="s">
        <v>687</v>
      </c>
      <c r="J177" s="287"/>
      <c r="K177" s="335"/>
    </row>
    <row r="178" s="1" customFormat="1" ht="15" customHeight="1">
      <c r="B178" s="312"/>
      <c r="C178" s="287" t="s">
        <v>54</v>
      </c>
      <c r="D178" s="287"/>
      <c r="E178" s="287"/>
      <c r="F178" s="310" t="s">
        <v>618</v>
      </c>
      <c r="G178" s="287"/>
      <c r="H178" s="287" t="s">
        <v>688</v>
      </c>
      <c r="I178" s="287" t="s">
        <v>689</v>
      </c>
      <c r="J178" s="287">
        <v>1</v>
      </c>
      <c r="K178" s="335"/>
    </row>
    <row r="179" s="1" customFormat="1" ht="15" customHeight="1">
      <c r="B179" s="312"/>
      <c r="C179" s="287" t="s">
        <v>50</v>
      </c>
      <c r="D179" s="287"/>
      <c r="E179" s="287"/>
      <c r="F179" s="310" t="s">
        <v>618</v>
      </c>
      <c r="G179" s="287"/>
      <c r="H179" s="287" t="s">
        <v>690</v>
      </c>
      <c r="I179" s="287" t="s">
        <v>620</v>
      </c>
      <c r="J179" s="287">
        <v>20</v>
      </c>
      <c r="K179" s="335"/>
    </row>
    <row r="180" s="1" customFormat="1" ht="15" customHeight="1">
      <c r="B180" s="312"/>
      <c r="C180" s="287" t="s">
        <v>51</v>
      </c>
      <c r="D180" s="287"/>
      <c r="E180" s="287"/>
      <c r="F180" s="310" t="s">
        <v>618</v>
      </c>
      <c r="G180" s="287"/>
      <c r="H180" s="287" t="s">
        <v>691</v>
      </c>
      <c r="I180" s="287" t="s">
        <v>620</v>
      </c>
      <c r="J180" s="287">
        <v>255</v>
      </c>
      <c r="K180" s="335"/>
    </row>
    <row r="181" s="1" customFormat="1" ht="15" customHeight="1">
      <c r="B181" s="312"/>
      <c r="C181" s="287" t="s">
        <v>106</v>
      </c>
      <c r="D181" s="287"/>
      <c r="E181" s="287"/>
      <c r="F181" s="310" t="s">
        <v>618</v>
      </c>
      <c r="G181" s="287"/>
      <c r="H181" s="287" t="s">
        <v>582</v>
      </c>
      <c r="I181" s="287" t="s">
        <v>620</v>
      </c>
      <c r="J181" s="287">
        <v>10</v>
      </c>
      <c r="K181" s="335"/>
    </row>
    <row r="182" s="1" customFormat="1" ht="15" customHeight="1">
      <c r="B182" s="312"/>
      <c r="C182" s="287" t="s">
        <v>107</v>
      </c>
      <c r="D182" s="287"/>
      <c r="E182" s="287"/>
      <c r="F182" s="310" t="s">
        <v>618</v>
      </c>
      <c r="G182" s="287"/>
      <c r="H182" s="287" t="s">
        <v>692</v>
      </c>
      <c r="I182" s="287" t="s">
        <v>653</v>
      </c>
      <c r="J182" s="287"/>
      <c r="K182" s="335"/>
    </row>
    <row r="183" s="1" customFormat="1" ht="15" customHeight="1">
      <c r="B183" s="312"/>
      <c r="C183" s="287" t="s">
        <v>693</v>
      </c>
      <c r="D183" s="287"/>
      <c r="E183" s="287"/>
      <c r="F183" s="310" t="s">
        <v>618</v>
      </c>
      <c r="G183" s="287"/>
      <c r="H183" s="287" t="s">
        <v>694</v>
      </c>
      <c r="I183" s="287" t="s">
        <v>653</v>
      </c>
      <c r="J183" s="287"/>
      <c r="K183" s="335"/>
    </row>
    <row r="184" s="1" customFormat="1" ht="15" customHeight="1">
      <c r="B184" s="312"/>
      <c r="C184" s="287" t="s">
        <v>682</v>
      </c>
      <c r="D184" s="287"/>
      <c r="E184" s="287"/>
      <c r="F184" s="310" t="s">
        <v>618</v>
      </c>
      <c r="G184" s="287"/>
      <c r="H184" s="287" t="s">
        <v>695</v>
      </c>
      <c r="I184" s="287" t="s">
        <v>653</v>
      </c>
      <c r="J184" s="287"/>
      <c r="K184" s="335"/>
    </row>
    <row r="185" s="1" customFormat="1" ht="15" customHeight="1">
      <c r="B185" s="312"/>
      <c r="C185" s="287" t="s">
        <v>109</v>
      </c>
      <c r="D185" s="287"/>
      <c r="E185" s="287"/>
      <c r="F185" s="310" t="s">
        <v>624</v>
      </c>
      <c r="G185" s="287"/>
      <c r="H185" s="287" t="s">
        <v>696</v>
      </c>
      <c r="I185" s="287" t="s">
        <v>620</v>
      </c>
      <c r="J185" s="287">
        <v>50</v>
      </c>
      <c r="K185" s="335"/>
    </row>
    <row r="186" s="1" customFormat="1" ht="15" customHeight="1">
      <c r="B186" s="312"/>
      <c r="C186" s="287" t="s">
        <v>697</v>
      </c>
      <c r="D186" s="287"/>
      <c r="E186" s="287"/>
      <c r="F186" s="310" t="s">
        <v>624</v>
      </c>
      <c r="G186" s="287"/>
      <c r="H186" s="287" t="s">
        <v>698</v>
      </c>
      <c r="I186" s="287" t="s">
        <v>699</v>
      </c>
      <c r="J186" s="287"/>
      <c r="K186" s="335"/>
    </row>
    <row r="187" s="1" customFormat="1" ht="15" customHeight="1">
      <c r="B187" s="312"/>
      <c r="C187" s="287" t="s">
        <v>700</v>
      </c>
      <c r="D187" s="287"/>
      <c r="E187" s="287"/>
      <c r="F187" s="310" t="s">
        <v>624</v>
      </c>
      <c r="G187" s="287"/>
      <c r="H187" s="287" t="s">
        <v>701</v>
      </c>
      <c r="I187" s="287" t="s">
        <v>699</v>
      </c>
      <c r="J187" s="287"/>
      <c r="K187" s="335"/>
    </row>
    <row r="188" s="1" customFormat="1" ht="15" customHeight="1">
      <c r="B188" s="312"/>
      <c r="C188" s="287" t="s">
        <v>702</v>
      </c>
      <c r="D188" s="287"/>
      <c r="E188" s="287"/>
      <c r="F188" s="310" t="s">
        <v>624</v>
      </c>
      <c r="G188" s="287"/>
      <c r="H188" s="287" t="s">
        <v>703</v>
      </c>
      <c r="I188" s="287" t="s">
        <v>699</v>
      </c>
      <c r="J188" s="287"/>
      <c r="K188" s="335"/>
    </row>
    <row r="189" s="1" customFormat="1" ht="15" customHeight="1">
      <c r="B189" s="312"/>
      <c r="C189" s="348" t="s">
        <v>704</v>
      </c>
      <c r="D189" s="287"/>
      <c r="E189" s="287"/>
      <c r="F189" s="310" t="s">
        <v>624</v>
      </c>
      <c r="G189" s="287"/>
      <c r="H189" s="287" t="s">
        <v>705</v>
      </c>
      <c r="I189" s="287" t="s">
        <v>706</v>
      </c>
      <c r="J189" s="349" t="s">
        <v>707</v>
      </c>
      <c r="K189" s="335"/>
    </row>
    <row r="190" s="1" customFormat="1" ht="15" customHeight="1">
      <c r="B190" s="312"/>
      <c r="C190" s="348" t="s">
        <v>39</v>
      </c>
      <c r="D190" s="287"/>
      <c r="E190" s="287"/>
      <c r="F190" s="310" t="s">
        <v>618</v>
      </c>
      <c r="G190" s="287"/>
      <c r="H190" s="284" t="s">
        <v>708</v>
      </c>
      <c r="I190" s="287" t="s">
        <v>709</v>
      </c>
      <c r="J190" s="287"/>
      <c r="K190" s="335"/>
    </row>
    <row r="191" s="1" customFormat="1" ht="15" customHeight="1">
      <c r="B191" s="312"/>
      <c r="C191" s="348" t="s">
        <v>710</v>
      </c>
      <c r="D191" s="287"/>
      <c r="E191" s="287"/>
      <c r="F191" s="310" t="s">
        <v>618</v>
      </c>
      <c r="G191" s="287"/>
      <c r="H191" s="287" t="s">
        <v>711</v>
      </c>
      <c r="I191" s="287" t="s">
        <v>653</v>
      </c>
      <c r="J191" s="287"/>
      <c r="K191" s="335"/>
    </row>
    <row r="192" s="1" customFormat="1" ht="15" customHeight="1">
      <c r="B192" s="312"/>
      <c r="C192" s="348" t="s">
        <v>712</v>
      </c>
      <c r="D192" s="287"/>
      <c r="E192" s="287"/>
      <c r="F192" s="310" t="s">
        <v>618</v>
      </c>
      <c r="G192" s="287"/>
      <c r="H192" s="287" t="s">
        <v>713</v>
      </c>
      <c r="I192" s="287" t="s">
        <v>653</v>
      </c>
      <c r="J192" s="287"/>
      <c r="K192" s="335"/>
    </row>
    <row r="193" s="1" customFormat="1" ht="15" customHeight="1">
      <c r="B193" s="312"/>
      <c r="C193" s="348" t="s">
        <v>714</v>
      </c>
      <c r="D193" s="287"/>
      <c r="E193" s="287"/>
      <c r="F193" s="310" t="s">
        <v>624</v>
      </c>
      <c r="G193" s="287"/>
      <c r="H193" s="287" t="s">
        <v>715</v>
      </c>
      <c r="I193" s="287" t="s">
        <v>653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716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717</v>
      </c>
      <c r="D200" s="351"/>
      <c r="E200" s="351"/>
      <c r="F200" s="351" t="s">
        <v>718</v>
      </c>
      <c r="G200" s="352"/>
      <c r="H200" s="351" t="s">
        <v>719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709</v>
      </c>
      <c r="D202" s="287"/>
      <c r="E202" s="287"/>
      <c r="F202" s="310" t="s">
        <v>40</v>
      </c>
      <c r="G202" s="287"/>
      <c r="H202" s="287" t="s">
        <v>720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41</v>
      </c>
      <c r="G203" s="287"/>
      <c r="H203" s="287" t="s">
        <v>721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722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42</v>
      </c>
      <c r="G205" s="287"/>
      <c r="H205" s="287" t="s">
        <v>723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43</v>
      </c>
      <c r="G206" s="287"/>
      <c r="H206" s="287" t="s">
        <v>724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665</v>
      </c>
      <c r="D208" s="287"/>
      <c r="E208" s="287"/>
      <c r="F208" s="310" t="s">
        <v>76</v>
      </c>
      <c r="G208" s="287"/>
      <c r="H208" s="287" t="s">
        <v>725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560</v>
      </c>
      <c r="G209" s="287"/>
      <c r="H209" s="287" t="s">
        <v>561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558</v>
      </c>
      <c r="G210" s="287"/>
      <c r="H210" s="287" t="s">
        <v>726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562</v>
      </c>
      <c r="G211" s="348"/>
      <c r="H211" s="339" t="s">
        <v>563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564</v>
      </c>
      <c r="G212" s="348"/>
      <c r="H212" s="339" t="s">
        <v>727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689</v>
      </c>
      <c r="D214" s="287"/>
      <c r="E214" s="287"/>
      <c r="F214" s="310">
        <v>1</v>
      </c>
      <c r="G214" s="348"/>
      <c r="H214" s="339" t="s">
        <v>728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729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730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731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Matfiak Petr, Bc.</dc:creator>
  <cp:lastModifiedBy>Matfiak Petr, Bc.</cp:lastModifiedBy>
  <dcterms:created xsi:type="dcterms:W3CDTF">2021-08-02T06:37:05Z</dcterms:created>
  <dcterms:modified xsi:type="dcterms:W3CDTF">2021-08-02T06:37:10Z</dcterms:modified>
</cp:coreProperties>
</file>