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-6-1 - Výměna pražců ..." sheetId="2" r:id="rId2"/>
    <sheet name="2021-6-2 - Výměna pražců ..." sheetId="3" r:id="rId3"/>
    <sheet name="2021-6-3 - Výměna pražců ..." sheetId="4" r:id="rId4"/>
    <sheet name="2021-6-4 - Oprava výhybky..." sheetId="5" r:id="rId5"/>
    <sheet name="2021-6-5 - Výhybka č.4 a ..." sheetId="6" r:id="rId6"/>
    <sheet name="2021-6-6 - Výhybka č.1 Do..." sheetId="7" r:id="rId7"/>
    <sheet name="2021-6-7 - VRN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'2021-6-1 - Výměna pražců ...'!$C$118:$K$196</definedName>
    <definedName name="_xlnm.Print_Area" localSheetId="1">'2021-6-1 - Výměna pražců ...'!$C$4:$J$76,'2021-6-1 - Výměna pražců ...'!$C$82:$J$100,'2021-6-1 - Výměna pražců ...'!$C$106:$J$196</definedName>
    <definedName name="_xlnm.Print_Titles" localSheetId="1">'2021-6-1 - Výměna pražců ...'!$118:$118</definedName>
    <definedName name="_xlnm._FilterDatabase" localSheetId="2" hidden="1">'2021-6-2 - Výměna pražců ...'!$C$118:$K$180</definedName>
    <definedName name="_xlnm.Print_Area" localSheetId="2">'2021-6-2 - Výměna pražců ...'!$C$4:$J$76,'2021-6-2 - Výměna pražců ...'!$C$82:$J$100,'2021-6-2 - Výměna pražců ...'!$C$106:$J$180</definedName>
    <definedName name="_xlnm.Print_Titles" localSheetId="2">'2021-6-2 - Výměna pražců ...'!$118:$118</definedName>
    <definedName name="_xlnm._FilterDatabase" localSheetId="3" hidden="1">'2021-6-3 - Výměna pražců ...'!$C$118:$K$180</definedName>
    <definedName name="_xlnm.Print_Area" localSheetId="3">'2021-6-3 - Výměna pražců ...'!$C$4:$J$76,'2021-6-3 - Výměna pražců ...'!$C$82:$J$100,'2021-6-3 - Výměna pražců ...'!$C$106:$J$180</definedName>
    <definedName name="_xlnm.Print_Titles" localSheetId="3">'2021-6-3 - Výměna pražců ...'!$118:$118</definedName>
    <definedName name="_xlnm._FilterDatabase" localSheetId="4" hidden="1">'2021-6-4 - Oprava výhybky...'!$C$118:$K$199</definedName>
    <definedName name="_xlnm.Print_Area" localSheetId="4">'2021-6-4 - Oprava výhybky...'!$C$4:$J$76,'2021-6-4 - Oprava výhybky...'!$C$82:$J$100,'2021-6-4 - Oprava výhybky...'!$C$106:$J$199</definedName>
    <definedName name="_xlnm.Print_Titles" localSheetId="4">'2021-6-4 - Oprava výhybky...'!$118:$118</definedName>
    <definedName name="_xlnm._FilterDatabase" localSheetId="5" hidden="1">'2021-6-5 - Výhybka č.4 a ...'!$C$118:$K$176</definedName>
    <definedName name="_xlnm.Print_Area" localSheetId="5">'2021-6-5 - Výhybka č.4 a ...'!$C$4:$J$76,'2021-6-5 - Výhybka č.4 a ...'!$C$82:$J$100,'2021-6-5 - Výhybka č.4 a ...'!$C$106:$J$176</definedName>
    <definedName name="_xlnm.Print_Titles" localSheetId="5">'2021-6-5 - Výhybka č.4 a ...'!$118:$118</definedName>
    <definedName name="_xlnm._FilterDatabase" localSheetId="6" hidden="1">'2021-6-6 - Výhybka č.1 Do...'!$C$118:$K$168</definedName>
    <definedName name="_xlnm.Print_Area" localSheetId="6">'2021-6-6 - Výhybka č.1 Do...'!$C$4:$J$76,'2021-6-6 - Výhybka č.1 Do...'!$C$82:$J$100,'2021-6-6 - Výhybka č.1 Do...'!$C$106:$J$168</definedName>
    <definedName name="_xlnm.Print_Titles" localSheetId="6">'2021-6-6 - Výhybka č.1 Do...'!$118:$118</definedName>
    <definedName name="_xlnm._FilterDatabase" localSheetId="7" hidden="1">'2021-6-7 - VRN'!$C$116:$K$127</definedName>
    <definedName name="_xlnm.Print_Area" localSheetId="7">'2021-6-7 - VRN'!$C$4:$J$76,'2021-6-7 - VRN'!$C$82:$J$98,'2021-6-7 - VRN'!$C$104:$J$127</definedName>
    <definedName name="_xlnm.Print_Titles" localSheetId="7">'2021-6-7 - VRN'!$116:$116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113"/>
  <c r="J14"/>
  <c r="J12"/>
  <c r="J89"/>
  <c r="E7"/>
  <c r="E85"/>
  <c i="7" r="J37"/>
  <c r="J36"/>
  <c i="1" r="AY100"/>
  <c i="7" r="J35"/>
  <c i="1" r="AX100"/>
  <c i="7"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115"/>
  <c r="J14"/>
  <c r="J12"/>
  <c r="J89"/>
  <c r="E7"/>
  <c r="E85"/>
  <c i="6" r="J37"/>
  <c r="J36"/>
  <c i="1" r="AY99"/>
  <c i="6" r="J35"/>
  <c i="1" r="AX99"/>
  <c i="6"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91"/>
  <c r="J14"/>
  <c r="J12"/>
  <c r="J113"/>
  <c r="E7"/>
  <c r="E109"/>
  <c i="5" r="J37"/>
  <c r="J36"/>
  <c i="1" r="AY98"/>
  <c i="5" r="J35"/>
  <c i="1" r="AX98"/>
  <c i="5"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115"/>
  <c r="J14"/>
  <c r="J12"/>
  <c r="J89"/>
  <c r="E7"/>
  <c r="E85"/>
  <c i="4" r="J37"/>
  <c r="J36"/>
  <c i="1" r="AY97"/>
  <c i="4" r="J35"/>
  <c i="1" r="AX97"/>
  <c i="4"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91"/>
  <c r="J14"/>
  <c r="J12"/>
  <c r="J113"/>
  <c r="E7"/>
  <c r="E109"/>
  <c i="3" r="J37"/>
  <c r="J36"/>
  <c i="1" r="AY96"/>
  <c i="3" r="J35"/>
  <c i="1" r="AX96"/>
  <c i="3"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91"/>
  <c r="J14"/>
  <c r="J12"/>
  <c r="J89"/>
  <c r="E7"/>
  <c r="E85"/>
  <c i="2" r="J37"/>
  <c r="J36"/>
  <c i="1" r="AY95"/>
  <c i="2" r="J35"/>
  <c i="1" r="AX95"/>
  <c i="2"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91"/>
  <c r="J14"/>
  <c r="J12"/>
  <c r="J113"/>
  <c r="E7"/>
  <c r="E109"/>
  <c i="1" r="L90"/>
  <c r="AM90"/>
  <c r="AM89"/>
  <c r="L89"/>
  <c r="AM87"/>
  <c r="L87"/>
  <c r="L85"/>
  <c r="L84"/>
  <c i="2" r="BK195"/>
  <c r="J188"/>
  <c r="J182"/>
  <c r="J176"/>
  <c r="J170"/>
  <c r="J164"/>
  <c r="BK155"/>
  <c r="BK146"/>
  <c r="J136"/>
  <c r="BK128"/>
  <c r="BK164"/>
  <c r="BK160"/>
  <c r="BK153"/>
  <c r="J146"/>
  <c r="J134"/>
  <c r="BK136"/>
  <c i="3" r="J173"/>
  <c r="J150"/>
  <c r="BK130"/>
  <c r="J128"/>
  <c r="BK176"/>
  <c r="J162"/>
  <c r="J138"/>
  <c r="J167"/>
  <c r="BK150"/>
  <c r="J160"/>
  <c r="J156"/>
  <c r="BK138"/>
  <c i="4" r="BK169"/>
  <c r="BK152"/>
  <c r="BK141"/>
  <c r="J122"/>
  <c r="J172"/>
  <c r="BK163"/>
  <c r="BK154"/>
  <c r="BK135"/>
  <c r="J169"/>
  <c r="J143"/>
  <c r="BK131"/>
  <c r="J126"/>
  <c i="5" r="J191"/>
  <c r="J172"/>
  <c r="J136"/>
  <c r="J197"/>
  <c r="BK168"/>
  <c r="J155"/>
  <c r="BK144"/>
  <c r="BK128"/>
  <c r="BK191"/>
  <c r="BK164"/>
  <c r="BK155"/>
  <c r="J138"/>
  <c r="BK131"/>
  <c r="J122"/>
  <c r="J168"/>
  <c r="BK148"/>
  <c i="6" r="J142"/>
  <c r="BK128"/>
  <c r="BK165"/>
  <c r="BK140"/>
  <c r="BK134"/>
  <c r="BK159"/>
  <c r="J122"/>
  <c r="BK168"/>
  <c r="J132"/>
  <c r="J125"/>
  <c i="7" r="J160"/>
  <c r="BK139"/>
  <c r="BK142"/>
  <c r="BK132"/>
  <c r="J166"/>
  <c r="J149"/>
  <c r="BK122"/>
  <c r="BK144"/>
  <c i="8" r="J119"/>
  <c r="BK123"/>
  <c i="2" r="J195"/>
  <c r="BK191"/>
  <c r="BK185"/>
  <c r="BK179"/>
  <c r="BK172"/>
  <c r="J168"/>
  <c r="BK162"/>
  <c r="J153"/>
  <c r="J144"/>
  <c r="BK134"/>
  <c r="BK122"/>
  <c r="J162"/>
  <c r="J157"/>
  <c r="BK148"/>
  <c r="BK142"/>
  <c r="J130"/>
  <c r="BK138"/>
  <c r="BK125"/>
  <c i="3" r="BK162"/>
  <c r="BK152"/>
  <c r="J133"/>
  <c r="J122"/>
  <c r="BK173"/>
  <c r="BK146"/>
  <c r="BK140"/>
  <c r="J170"/>
  <c r="J154"/>
  <c r="BK142"/>
  <c r="BK122"/>
  <c r="J152"/>
  <c r="BK136"/>
  <c i="4" r="J178"/>
  <c r="BK158"/>
  <c r="BK146"/>
  <c r="J131"/>
  <c r="J156"/>
  <c r="BK178"/>
  <c r="J166"/>
  <c r="J137"/>
  <c r="J175"/>
  <c r="J154"/>
  <c r="J129"/>
  <c i="5" r="BK194"/>
  <c r="BK178"/>
  <c r="BK170"/>
  <c r="BK160"/>
  <c r="J144"/>
  <c r="J160"/>
  <c r="J152"/>
  <c r="BK138"/>
  <c r="J194"/>
  <c r="J184"/>
  <c r="BK172"/>
  <c r="BK136"/>
  <c r="J128"/>
  <c r="J170"/>
  <c r="J146"/>
  <c r="BK122"/>
  <c i="6" r="J162"/>
  <c r="BK122"/>
  <c r="BK155"/>
  <c r="BK138"/>
  <c r="BK171"/>
  <c r="J148"/>
  <c r="J138"/>
  <c r="J140"/>
  <c r="J128"/>
  <c i="7" r="BK154"/>
  <c r="J137"/>
  <c r="J128"/>
  <c r="J144"/>
  <c r="J130"/>
  <c r="J154"/>
  <c r="J125"/>
  <c r="BK166"/>
  <c r="BK152"/>
  <c r="J132"/>
  <c i="2" r="J193"/>
  <c r="BK188"/>
  <c r="BK182"/>
  <c r="BK176"/>
  <c r="BK170"/>
  <c r="J166"/>
  <c r="BK157"/>
  <c r="J148"/>
  <c r="J138"/>
  <c r="BK130"/>
  <c r="BK166"/>
  <c r="J155"/>
  <c r="J150"/>
  <c r="BK144"/>
  <c r="J125"/>
  <c r="J128"/>
  <c i="3" r="BK179"/>
  <c r="BK156"/>
  <c r="J144"/>
  <c r="J179"/>
  <c r="BK167"/>
  <c r="BK154"/>
  <c r="J142"/>
  <c r="BK164"/>
  <c r="J148"/>
  <c r="BK128"/>
  <c r="BK158"/>
  <c r="J140"/>
  <c r="J125"/>
  <c i="4" r="BK166"/>
  <c r="BK150"/>
  <c r="J139"/>
  <c r="J158"/>
  <c r="BK143"/>
  <c r="J135"/>
  <c r="BK160"/>
  <c r="BK139"/>
  <c r="BK126"/>
  <c r="J163"/>
  <c r="J152"/>
  <c r="BK122"/>
  <c i="5" r="BK184"/>
  <c r="J166"/>
  <c r="J162"/>
  <c r="BK142"/>
  <c r="J125"/>
  <c r="BK150"/>
  <c r="J140"/>
  <c r="BK125"/>
  <c r="J188"/>
  <c r="J178"/>
  <c r="BK162"/>
  <c r="J148"/>
  <c r="BK197"/>
  <c r="BK166"/>
  <c r="J142"/>
  <c i="6" r="J168"/>
  <c r="J152"/>
  <c r="J136"/>
  <c r="BK152"/>
  <c r="BK146"/>
  <c r="J144"/>
  <c r="BK142"/>
  <c r="BK125"/>
  <c r="J155"/>
  <c r="J146"/>
  <c r="BK136"/>
  <c r="J174"/>
  <c r="BK150"/>
  <c r="BK130"/>
  <c i="7" r="J152"/>
  <c r="BK130"/>
  <c r="BK160"/>
  <c r="J139"/>
  <c r="BK134"/>
  <c r="J122"/>
  <c r="BK157"/>
  <c r="J142"/>
  <c r="BK125"/>
  <c i="8" r="J125"/>
  <c r="BK125"/>
  <c r="BK121"/>
  <c i="2" r="BK193"/>
  <c r="J191"/>
  <c r="J185"/>
  <c r="J179"/>
  <c r="J172"/>
  <c r="BK168"/>
  <c r="J160"/>
  <c r="BK150"/>
  <c r="J142"/>
  <c r="J132"/>
  <c i="1" r="AS94"/>
  <c i="2" r="BK140"/>
  <c r="J140"/>
  <c r="BK132"/>
  <c r="J122"/>
  <c i="3" r="J158"/>
  <c r="BK148"/>
  <c r="BK125"/>
  <c r="BK170"/>
  <c r="J164"/>
  <c r="BK144"/>
  <c r="BK133"/>
  <c r="BK160"/>
  <c r="J136"/>
  <c r="J176"/>
  <c r="J146"/>
  <c r="J130"/>
  <c i="4" r="BK175"/>
  <c r="J160"/>
  <c r="J148"/>
  <c r="BK133"/>
  <c r="J150"/>
  <c r="J141"/>
  <c r="J133"/>
  <c r="BK129"/>
  <c r="BK148"/>
  <c r="BK172"/>
  <c r="BK156"/>
  <c r="J146"/>
  <c r="BK137"/>
  <c i="5" r="BK181"/>
  <c r="J164"/>
  <c r="J150"/>
  <c r="J131"/>
  <c r="J174"/>
  <c r="J157"/>
  <c r="BK134"/>
  <c r="BK188"/>
  <c r="J181"/>
  <c r="BK174"/>
  <c r="BK157"/>
  <c r="BK146"/>
  <c r="J134"/>
  <c r="BK152"/>
  <c r="BK140"/>
  <c i="6" r="J165"/>
  <c r="J159"/>
  <c r="J150"/>
  <c r="J130"/>
  <c r="BK174"/>
  <c r="BK132"/>
  <c r="BK162"/>
  <c r="BK144"/>
  <c r="J134"/>
  <c r="J171"/>
  <c r="BK148"/>
  <c i="7" r="J157"/>
  <c r="J147"/>
  <c r="J134"/>
  <c r="BK163"/>
  <c r="BK149"/>
  <c r="BK137"/>
  <c r="J163"/>
  <c r="BK147"/>
  <c r="BK128"/>
  <c i="8" r="J123"/>
  <c r="J121"/>
  <c r="BK119"/>
  <c i="2" l="1" r="BK121"/>
  <c r="J121"/>
  <c r="J98"/>
  <c r="P175"/>
  <c i="3" r="P121"/>
  <c r="P120"/>
  <c r="P119"/>
  <c i="1" r="AU96"/>
  <c i="3" r="P166"/>
  <c i="4" r="BK121"/>
  <c r="J121"/>
  <c r="J98"/>
  <c r="BK162"/>
  <c r="J162"/>
  <c r="J99"/>
  <c i="5" r="BK121"/>
  <c r="J121"/>
  <c r="J98"/>
  <c r="BK177"/>
  <c r="J177"/>
  <c r="J99"/>
  <c i="6" r="BK158"/>
  <c r="J158"/>
  <c r="J99"/>
  <c i="2" r="T121"/>
  <c r="T120"/>
  <c r="T119"/>
  <c r="T175"/>
  <c i="3" r="R121"/>
  <c r="R120"/>
  <c r="T166"/>
  <c i="4" r="P121"/>
  <c r="P120"/>
  <c r="R162"/>
  <c i="5" r="P121"/>
  <c r="P120"/>
  <c r="P119"/>
  <c i="1" r="AU98"/>
  <c i="5" r="P177"/>
  <c i="6" r="BK121"/>
  <c r="J121"/>
  <c r="J98"/>
  <c r="R121"/>
  <c r="R120"/>
  <c r="T158"/>
  <c i="7" r="R121"/>
  <c r="R120"/>
  <c r="P156"/>
  <c i="2" r="P121"/>
  <c r="P120"/>
  <c r="P119"/>
  <c i="1" r="AU95"/>
  <c i="2" r="BK175"/>
  <c r="J175"/>
  <c r="J99"/>
  <c i="3" r="BK121"/>
  <c r="J121"/>
  <c r="J98"/>
  <c r="BK166"/>
  <c r="J166"/>
  <c r="J99"/>
  <c i="4" r="R121"/>
  <c r="R120"/>
  <c r="R119"/>
  <c r="P162"/>
  <c i="5" r="T121"/>
  <c r="T120"/>
  <c r="R177"/>
  <c i="6" r="T121"/>
  <c r="T120"/>
  <c r="T119"/>
  <c r="R158"/>
  <c i="7" r="BK121"/>
  <c r="J121"/>
  <c r="J98"/>
  <c r="T121"/>
  <c r="T120"/>
  <c r="R156"/>
  <c i="8" r="R118"/>
  <c r="R117"/>
  <c i="2" r="R121"/>
  <c r="R120"/>
  <c r="R119"/>
  <c r="R175"/>
  <c i="3" r="T121"/>
  <c r="T120"/>
  <c r="T119"/>
  <c r="R166"/>
  <c i="4" r="T121"/>
  <c r="T120"/>
  <c r="T119"/>
  <c r="T162"/>
  <c i="5" r="R121"/>
  <c r="R120"/>
  <c r="R119"/>
  <c r="T177"/>
  <c i="6" r="P121"/>
  <c r="P120"/>
  <c r="P119"/>
  <c i="1" r="AU99"/>
  <c i="6" r="P158"/>
  <c i="7" r="P121"/>
  <c r="P120"/>
  <c r="P119"/>
  <c i="1" r="AU100"/>
  <c i="7" r="BK156"/>
  <c r="J156"/>
  <c r="J99"/>
  <c r="T156"/>
  <c i="8" r="BK118"/>
  <c r="J118"/>
  <c r="J97"/>
  <c r="P118"/>
  <c r="P117"/>
  <c i="1" r="AU101"/>
  <c i="8" r="T118"/>
  <c r="T117"/>
  <c r="F92"/>
  <c r="J111"/>
  <c r="J113"/>
  <c r="BE125"/>
  <c r="F91"/>
  <c r="E107"/>
  <c r="J114"/>
  <c r="BE123"/>
  <c r="BE119"/>
  <c r="BE121"/>
  <c i="7" r="F92"/>
  <c r="J113"/>
  <c r="J116"/>
  <c r="BE130"/>
  <c r="BE134"/>
  <c r="BE137"/>
  <c r="BE139"/>
  <c i="6" r="BK120"/>
  <c r="BK119"/>
  <c r="J119"/>
  <c r="J96"/>
  <c i="7" r="F91"/>
  <c r="E109"/>
  <c r="BE128"/>
  <c r="BE132"/>
  <c r="BE142"/>
  <c r="BE144"/>
  <c r="BE149"/>
  <c r="BE152"/>
  <c r="J91"/>
  <c r="BE125"/>
  <c r="BE154"/>
  <c r="BE122"/>
  <c r="BE147"/>
  <c r="BE157"/>
  <c r="BE160"/>
  <c r="BE163"/>
  <c r="BE166"/>
  <c i="6" r="E85"/>
  <c r="J89"/>
  <c r="F115"/>
  <c r="BE122"/>
  <c r="BE132"/>
  <c r="BE134"/>
  <c r="BE136"/>
  <c r="BE138"/>
  <c r="BE140"/>
  <c r="BE142"/>
  <c r="BE146"/>
  <c r="BE162"/>
  <c r="BE165"/>
  <c r="J91"/>
  <c r="J92"/>
  <c r="F116"/>
  <c r="BE125"/>
  <c r="BE130"/>
  <c r="BE148"/>
  <c r="BE150"/>
  <c r="BE152"/>
  <c r="BE128"/>
  <c r="BE144"/>
  <c r="BE155"/>
  <c r="BE168"/>
  <c r="BE171"/>
  <c r="BE159"/>
  <c r="BE174"/>
  <c i="5" r="J91"/>
  <c r="E109"/>
  <c r="BE131"/>
  <c r="BE134"/>
  <c r="BE144"/>
  <c r="BE150"/>
  <c r="BE155"/>
  <c r="BE162"/>
  <c r="BE172"/>
  <c r="F91"/>
  <c r="J92"/>
  <c r="J113"/>
  <c r="BE122"/>
  <c r="BE136"/>
  <c r="BE140"/>
  <c r="BE142"/>
  <c r="BE152"/>
  <c r="BE157"/>
  <c r="BE160"/>
  <c r="BE166"/>
  <c r="BE188"/>
  <c r="BE191"/>
  <c r="BE194"/>
  <c r="BE197"/>
  <c r="F92"/>
  <c r="BE128"/>
  <c r="BE146"/>
  <c r="BE164"/>
  <c r="BE170"/>
  <c r="BE174"/>
  <c r="BE178"/>
  <c r="BE125"/>
  <c r="BE138"/>
  <c r="BE148"/>
  <c r="BE168"/>
  <c r="BE181"/>
  <c r="BE184"/>
  <c i="4" r="J89"/>
  <c r="F92"/>
  <c r="F115"/>
  <c r="J116"/>
  <c r="BE126"/>
  <c r="BE133"/>
  <c r="BE139"/>
  <c r="BE158"/>
  <c r="BE163"/>
  <c r="BE169"/>
  <c i="3" r="BK120"/>
  <c r="J120"/>
  <c r="J97"/>
  <c i="4" r="BE122"/>
  <c r="BE129"/>
  <c r="BE143"/>
  <c r="BE150"/>
  <c r="BE156"/>
  <c r="BE175"/>
  <c r="BE178"/>
  <c r="E85"/>
  <c r="J91"/>
  <c r="BE131"/>
  <c r="BE137"/>
  <c r="BE146"/>
  <c r="BE148"/>
  <c r="BE152"/>
  <c r="BE160"/>
  <c r="BE166"/>
  <c r="BE135"/>
  <c r="BE141"/>
  <c r="BE154"/>
  <c r="BE172"/>
  <c i="3" r="F92"/>
  <c r="F115"/>
  <c r="J116"/>
  <c r="BE122"/>
  <c r="BE125"/>
  <c r="BE142"/>
  <c r="BE160"/>
  <c r="BE170"/>
  <c r="J91"/>
  <c r="E109"/>
  <c r="BE130"/>
  <c r="BE136"/>
  <c r="BE154"/>
  <c r="BE156"/>
  <c r="BE162"/>
  <c r="BE167"/>
  <c r="BE173"/>
  <c r="BE176"/>
  <c r="J113"/>
  <c r="BE128"/>
  <c r="BE148"/>
  <c r="BE150"/>
  <c r="BE152"/>
  <c r="BE158"/>
  <c r="BE179"/>
  <c r="BE133"/>
  <c r="BE138"/>
  <c r="BE140"/>
  <c r="BE144"/>
  <c r="BE146"/>
  <c r="BE164"/>
  <c i="2" r="J91"/>
  <c r="J92"/>
  <c r="F115"/>
  <c r="BE160"/>
  <c r="E85"/>
  <c r="BE122"/>
  <c r="BE130"/>
  <c r="BE134"/>
  <c r="J89"/>
  <c r="BE136"/>
  <c r="BE140"/>
  <c r="BE142"/>
  <c r="BE146"/>
  <c r="BE150"/>
  <c r="BE155"/>
  <c r="BE157"/>
  <c r="F92"/>
  <c r="BE125"/>
  <c r="BE128"/>
  <c r="BE132"/>
  <c r="BE138"/>
  <c r="BE144"/>
  <c r="BE148"/>
  <c r="BE153"/>
  <c r="BE162"/>
  <c r="BE164"/>
  <c r="BE166"/>
  <c r="BE168"/>
  <c r="BE170"/>
  <c r="BE172"/>
  <c r="BE176"/>
  <c r="BE179"/>
  <c r="BE182"/>
  <c r="BE185"/>
  <c r="BE188"/>
  <c r="BE191"/>
  <c r="BE193"/>
  <c r="BE195"/>
  <c r="F36"/>
  <c i="1" r="BC95"/>
  <c i="3" r="J34"/>
  <c i="1" r="AW96"/>
  <c i="4" r="F36"/>
  <c i="1" r="BC97"/>
  <c i="5" r="F35"/>
  <c i="1" r="BB98"/>
  <c i="6" r="F37"/>
  <c i="1" r="BD99"/>
  <c i="7" r="F35"/>
  <c i="1" r="BB100"/>
  <c i="8" r="F37"/>
  <c i="1" r="BD101"/>
  <c i="8" r="F34"/>
  <c i="1" r="BA101"/>
  <c i="2" r="J34"/>
  <c i="1" r="AW95"/>
  <c i="3" r="F36"/>
  <c i="1" r="BC96"/>
  <c i="4" r="J34"/>
  <c i="1" r="AW97"/>
  <c i="4" r="F34"/>
  <c i="1" r="BA97"/>
  <c i="5" r="J34"/>
  <c i="1" r="AW98"/>
  <c i="6" r="F36"/>
  <c i="1" r="BC99"/>
  <c i="6" r="F35"/>
  <c i="1" r="BB99"/>
  <c i="7" r="F34"/>
  <c i="1" r="BA100"/>
  <c i="8" r="F35"/>
  <c i="1" r="BB101"/>
  <c i="2" r="F37"/>
  <c i="1" r="BD95"/>
  <c i="3" r="F35"/>
  <c i="1" r="BB96"/>
  <c i="3" r="F37"/>
  <c i="1" r="BD96"/>
  <c i="4" r="F37"/>
  <c i="1" r="BD97"/>
  <c i="5" r="F34"/>
  <c i="1" r="BA98"/>
  <c i="6" r="J34"/>
  <c i="1" r="AW99"/>
  <c i="6" r="F34"/>
  <c i="1" r="BA99"/>
  <c i="7" r="F37"/>
  <c i="1" r="BD100"/>
  <c i="8" r="J34"/>
  <c i="1" r="AW101"/>
  <c i="8" r="F36"/>
  <c i="1" r="BC101"/>
  <c i="2" r="F34"/>
  <c i="1" r="BA95"/>
  <c i="2" r="F35"/>
  <c i="1" r="BB95"/>
  <c i="3" r="F34"/>
  <c i="1" r="BA96"/>
  <c i="4" r="F35"/>
  <c i="1" r="BB97"/>
  <c i="5" r="F36"/>
  <c i="1" r="BC98"/>
  <c i="5" r="F37"/>
  <c i="1" r="BD98"/>
  <c i="7" r="F36"/>
  <c i="1" r="BC100"/>
  <c i="7" r="J34"/>
  <c i="1" r="AW100"/>
  <c i="4" l="1" r="P119"/>
  <c i="1" r="AU97"/>
  <c i="5" r="T119"/>
  <c i="7" r="R119"/>
  <c r="T119"/>
  <c i="6" r="R119"/>
  <c i="3" r="R119"/>
  <c i="4" r="BK120"/>
  <c r="J120"/>
  <c r="J97"/>
  <c i="5" r="BK120"/>
  <c r="J120"/>
  <c r="J97"/>
  <c i="7" r="BK120"/>
  <c r="J120"/>
  <c r="J97"/>
  <c i="2" r="BK120"/>
  <c r="J120"/>
  <c r="J97"/>
  <c i="8" r="BK117"/>
  <c r="J117"/>
  <c r="J96"/>
  <c i="6" r="J120"/>
  <c r="J97"/>
  <c i="3" r="BK119"/>
  <c r="J119"/>
  <c i="1" r="AU94"/>
  <c i="3" r="F33"/>
  <c i="1" r="AZ96"/>
  <c i="3" r="J30"/>
  <c i="1" r="AG96"/>
  <c i="4" r="F33"/>
  <c i="1" r="AZ97"/>
  <c i="5" r="F33"/>
  <c i="1" r="AZ98"/>
  <c i="6" r="F33"/>
  <c i="1" r="AZ99"/>
  <c i="8" r="F33"/>
  <c i="1" r="AZ101"/>
  <c i="8" r="J33"/>
  <c i="1" r="AV101"/>
  <c r="AT101"/>
  <c r="BC94"/>
  <c r="AY94"/>
  <c r="BB94"/>
  <c r="AX94"/>
  <c i="2" r="J33"/>
  <c i="1" r="AV95"/>
  <c r="AT95"/>
  <c i="5" r="J33"/>
  <c i="1" r="AV98"/>
  <c r="AT98"/>
  <c i="6" r="J30"/>
  <c i="1" r="AG99"/>
  <c i="7" r="J33"/>
  <c i="1" r="AV100"/>
  <c r="AT100"/>
  <c r="BD94"/>
  <c r="W33"/>
  <c r="BA94"/>
  <c r="W30"/>
  <c i="2" r="F33"/>
  <c i="1" r="AZ95"/>
  <c i="4" r="J33"/>
  <c i="1" r="AV97"/>
  <c r="AT97"/>
  <c i="6" r="J33"/>
  <c i="1" r="AV99"/>
  <c r="AT99"/>
  <c i="7" r="F33"/>
  <c i="1" r="AZ100"/>
  <c i="3" r="J33"/>
  <c i="1" r="AV96"/>
  <c r="AT96"/>
  <c i="2" l="1" r="BK119"/>
  <c r="J119"/>
  <c i="4" r="BK119"/>
  <c r="J119"/>
  <c r="J96"/>
  <c i="5" r="BK119"/>
  <c r="J119"/>
  <c i="7" r="BK119"/>
  <c r="J119"/>
  <c i="1" r="AN99"/>
  <c i="6" r="J39"/>
  <c i="1" r="AN96"/>
  <c i="3" r="J96"/>
  <c r="J39"/>
  <c i="8" r="J30"/>
  <c i="1" r="AG101"/>
  <c i="2" r="J30"/>
  <c i="1" r="AG95"/>
  <c i="5" r="J30"/>
  <c i="1" r="AG98"/>
  <c i="7" r="J30"/>
  <c i="1" r="AG100"/>
  <c r="W32"/>
  <c r="AW94"/>
  <c r="AK30"/>
  <c r="W31"/>
  <c r="AZ94"/>
  <c r="AV94"/>
  <c r="AK29"/>
  <c i="8" l="1" r="J39"/>
  <c i="5" r="J39"/>
  <c i="7" r="J39"/>
  <c i="2" r="J39"/>
  <c i="5" r="J96"/>
  <c i="7" r="J96"/>
  <c i="2" r="J96"/>
  <c i="1" r="AN101"/>
  <c r="AN95"/>
  <c r="AN98"/>
  <c r="AN100"/>
  <c i="4" r="J30"/>
  <c i="1" r="AG97"/>
  <c r="AG94"/>
  <c r="AK26"/>
  <c r="AK35"/>
  <c r="AT94"/>
  <c r="AN94"/>
  <c r="W29"/>
  <c i="4" l="1" r="J39"/>
  <c i="1" r="AN9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<sst xmlns="http://schemas.openxmlformats.org/spreadsheetml/2006/main">
  <si>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</si>
  <si>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</si>
  <si>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</si>
  <si>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</si>
  <si>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</si>
  <si>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{beeaabb9-51f7-4a82-95c3-eec95238673c}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</si>
  <si>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</si>
  <si>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</si>
  <si>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</si>
  <si>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</si>
  <si>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</si>
  <si>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</si>
  <si>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</si>
  <si>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</si>
  <si>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</si>
  <si>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</si>
  <si>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</si>
  <si>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Horní Cerekev - Pacov-KR</t>
  </si>
  <si>
    <t>KSO:</t>
  </si>
  <si>
    <t>CC-CZ:</t>
  </si>
  <si>
    <t>Místo:</t>
  </si>
  <si>
    <t xml:space="preserve"> </t>
  </si>
  <si>
    <t>Datum:</t>
  </si>
  <si>
    <t>30. 7. 2021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</si>
  <si>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</si>
  <si>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</si>
  <si>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</si>
  <si>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</si>
  <si>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</si>
  <si>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</si>
  <si>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</si>
  <si>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</si>
  <si>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</si>
  <si>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</si>
  <si>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</si>
  <si>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</si>
  <si>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</si>
  <si>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</si>
  <si>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</si>
  <si>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</si>
  <si>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</si>
  <si>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</si>
  <si>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</si>
  <si>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</si>
  <si>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</si>
  <si>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</si>
  <si>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</si>
  <si>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</si>
  <si>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</si>
  <si>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</si>
  <si>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</si>
  <si>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</si>
  <si>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</si>
  <si>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</si>
  <si>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</si>
  <si>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</si>
  <si>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</si>
  <si>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</si>
  <si>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</si>
  <si>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</si>
  <si>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</si>
  <si>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</si>
  <si>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</si>
  <si>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</si>
  <si>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</si>
  <si>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</si>
  <si>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</si>
  <si>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</si>
  <si>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</si>
  <si>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</si>
  <si>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</si>
  <si>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</si>
  <si>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</si>
  <si>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</si>
  <si>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</si>
  <si>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</si>
  <si>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</si>
  <si>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</si>
  <si>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2021-6-1</t>
  </si>
  <si>
    <t>Výměna pražců a zřízení BK v km 7,512 - 7,836</t>
  </si>
  <si>
    <t>STA</t>
  </si>
  <si>
    <t>1</t>
  </si>
  <si>
    <t>{97976619-d301-4647-af37-67fc3bcb3eea}</t>
  </si>
  <si>
    <t>2</t>
  </si>
  <si>
    <t>2021-6-2</t>
  </si>
  <si>
    <t>Výměna pražců 1SK Dobrá Voda</t>
  </si>
  <si>
    <t>{0ca477ea-2342-4bf1-82d2-db473dc85379}</t>
  </si>
  <si>
    <t>2021-6-3</t>
  </si>
  <si>
    <t>Výměna pražců 2SK Dobrá Voda</t>
  </si>
  <si>
    <t>{8bf1f207-db28-4e3f-99cc-4ba91b24c711}</t>
  </si>
  <si>
    <t>2021-6-4</t>
  </si>
  <si>
    <t>Oprava výhybky č.5 + přípoje v ŽST Pacov</t>
  </si>
  <si>
    <t>{b4c91acc-6991-4c6f-b6aa-b7789e429bfa}</t>
  </si>
  <si>
    <t>2021-6-5</t>
  </si>
  <si>
    <t>Výhybka č.4 a 7 Pelhřimov</t>
  </si>
  <si>
    <t>{41006a83-39ab-4761-8d12-f8a4489fed84}</t>
  </si>
  <si>
    <t>2021-6-6</t>
  </si>
  <si>
    <t>Výhybka č.1 Dobrá Voda</t>
  </si>
  <si>
    <t>{0025e078-9bca-4af9-81e2-97eac584ae54}</t>
  </si>
  <si>
    <t>2021-6-7</t>
  </si>
  <si>
    <t>VRN</t>
  </si>
  <si>
    <t>{e286684c-f0b8-4f07-9188-43de22d3c3e8}</t>
  </si>
  <si>
    <t>KRYCÍ LIST SOUPISU PRACÍ</t>
  </si>
  <si>
    <t>Objekt:</t>
  </si>
  <si>
    <t>2021-6-1 - Výměna pražců a zřízení BK v km 7,512 - 7,836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</si>
  <si>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</si>
  <si>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</si>
  <si>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</si>
  <si>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</si>
  <si>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</si>
  <si>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</si>
  <si>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</si>
  <si>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</si>
  <si>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</si>
  <si>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</si>
  <si>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</si>
  <si>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</si>
  <si>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</si>
  <si>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</si>
  <si>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</si>
  <si>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</si>
  <si>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</si>
  <si>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</si>
  <si>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</si>
  <si>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</si>
  <si>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</si>
  <si>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</si>
  <si>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</si>
  <si>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</si>
  <si>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</si>
  <si>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</si>
  <si>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</si>
  <si>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5905105030</t>
  </si>
  <si>
    <t>Doplnění KL kamenivem souvisle strojně v koleji</t>
  </si>
  <si>
    <t>m3</t>
  </si>
  <si>
    <t>4</t>
  </si>
  <si>
    <t>1241465088</t>
  </si>
  <si>
    <t>PP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</si>
  <si>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</si>
  <si>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VV</t>
  </si>
  <si>
    <t>386*0,4</t>
  </si>
  <si>
    <t>M</t>
  </si>
  <si>
    <t>5955101000</t>
  </si>
  <si>
    <t>Kamenivo drcené štěrk frakce 31,5/63 třídy BI</t>
  </si>
  <si>
    <t>t</t>
  </si>
  <si>
    <t>8</t>
  </si>
  <si>
    <t>1825701350</t>
  </si>
  <si>
    <t>154,4*1,8</t>
  </si>
  <si>
    <t>3</t>
  </si>
  <si>
    <t>5905115010</t>
  </si>
  <si>
    <t>Příplatek za úpravu nadvýšení KL v oblouku o malém poloměru</t>
  </si>
  <si>
    <t>m</t>
  </si>
  <si>
    <t>1073896773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</si>
  <si>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</si>
  <si>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5906020120</t>
  </si>
  <si>
    <t>Souvislá výměna pražců v KL otevřeném i zapuštěném pražce betonové příčné vystrojené</t>
  </si>
  <si>
    <t>kus</t>
  </si>
  <si>
    <t>1109263267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</si>
  <si>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</si>
  <si>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5958128010</t>
  </si>
  <si>
    <t>Komplety ŽS 4 (šroub RS 1, matice M 24, podložka Fe6, svěrka ŽS4)</t>
  </si>
  <si>
    <t>-39519930</t>
  </si>
  <si>
    <t>6</t>
  </si>
  <si>
    <t>5958158005</t>
  </si>
  <si>
    <t xml:space="preserve">Podložka pryžová pod patu kolejnice S49  183/126/6</t>
  </si>
  <si>
    <t>-1205638660</t>
  </si>
  <si>
    <t>7</t>
  </si>
  <si>
    <t>5906055020</t>
  </si>
  <si>
    <t>Příplatek za současnou výměnu pražce s podkladnicovým upevněním a kompletů a pryžových podložek</t>
  </si>
  <si>
    <t>-326988788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</si>
  <si>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</si>
  <si>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5906105010</t>
  </si>
  <si>
    <t>Demontáž pražce dřevěný</t>
  </si>
  <si>
    <t>1127620188</t>
  </si>
  <si>
    <t>Demontáž pražce dřevěný. Poznámka: 1. V cenách jsou započteny náklady na manipulaci, demontáž, odstrojení do součástí a uložení pražců.</t>
  </si>
  <si>
    <t>9</t>
  </si>
  <si>
    <t>5907030040</t>
  </si>
  <si>
    <t>Záměna kolejnic stávající upevnění tv. S49 rozdělení "d"</t>
  </si>
  <si>
    <t>-2130370287</t>
  </si>
  <si>
    <t>Záměna kolejnic stávající upevnění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</si>
  <si>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10</t>
  </si>
  <si>
    <t>5907015040</t>
  </si>
  <si>
    <t>Ojedinělá výměna kolejnic stávající upevnění tv. S49 rozdělení "d"</t>
  </si>
  <si>
    <t>-1402767162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</si>
  <si>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</si>
  <si>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11</t>
  </si>
  <si>
    <t>5907040030</t>
  </si>
  <si>
    <t>Posun kolejnic před svařováním tv. S49</t>
  </si>
  <si>
    <t>759092133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</si>
  <si>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</si>
  <si>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12</t>
  </si>
  <si>
    <t>5907050120</t>
  </si>
  <si>
    <t>Dělení kolejnic kyslíkem soustavy S49 nebo T</t>
  </si>
  <si>
    <t>337864616</t>
  </si>
  <si>
    <t>Dělení kolejnic kyslíkem soustavy S49 nebo T. Poznámka: 1. V cenách jsou započteny náklady na manipulaci, podložení, označení a provedení řezu kolejnice.</t>
  </si>
  <si>
    <t>13</t>
  </si>
  <si>
    <t>5908005430</t>
  </si>
  <si>
    <t>Oprava kolejnicového styku demontáž spojek tv. S49</t>
  </si>
  <si>
    <t>styk</t>
  </si>
  <si>
    <t>-1218857875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</si>
  <si>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</si>
  <si>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14</t>
  </si>
  <si>
    <t>5909031020</t>
  </si>
  <si>
    <t>Úprava GPK koleje směrové a výškové uspořádání pražce betonové</t>
  </si>
  <si>
    <t>km</t>
  </si>
  <si>
    <t>-1798848291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</si>
  <si>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</si>
  <si>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0,386*2</t>
  </si>
  <si>
    <t>5910020030</t>
  </si>
  <si>
    <t>Svařování kolejnic termitem plný předehřev standardní spára svar sériový tv. S49</t>
  </si>
  <si>
    <t>svar</t>
  </si>
  <si>
    <t>-2010769074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</si>
  <si>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</si>
  <si>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16</t>
  </si>
  <si>
    <t>5910035030</t>
  </si>
  <si>
    <t>Dosažení dovolené upínací teploty v BK prodloužením kolejnicového pásu v koleji tv. S49</t>
  </si>
  <si>
    <t>32841596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</si>
  <si>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</si>
  <si>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17</t>
  </si>
  <si>
    <t>5910040020</t>
  </si>
  <si>
    <t>Umožnění volné dilatace kolejnice demontáž upevňovadel bez osazení kluzných podložek rozdělení pražců "d"</t>
  </si>
  <si>
    <t>1312983967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</si>
  <si>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</si>
  <si>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324*2+100</t>
  </si>
  <si>
    <t>18</t>
  </si>
  <si>
    <t>5910040120</t>
  </si>
  <si>
    <t>Umožnění volné dilatace kolejnice montáž upevňovadel bez odstranění kluzných podložek rozdělení pražců "d"</t>
  </si>
  <si>
    <t>-1378620301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</si>
  <si>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</si>
  <si>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</t>
  </si>
  <si>
    <t>5913065020</t>
  </si>
  <si>
    <t>Montáž dílů betonové přejezdové konstrukce v koleji vnitřního panelu</t>
  </si>
  <si>
    <t>1211966022</t>
  </si>
  <si>
    <t>Montáž dílů betonové přejezdové konstrukce v koleji vnitřního panelu. Poznámka: 1. V cenách jsou započteny náklady na montáž dílů. 2. V cenách nejsou obsaženy náklady na dodávku materiálu.</t>
  </si>
  <si>
    <t>20</t>
  </si>
  <si>
    <t>5913060020</t>
  </si>
  <si>
    <t>Demontáž dílů betonové přejezdové konstrukce vnitřního panelu</t>
  </si>
  <si>
    <t>2027787656</t>
  </si>
  <si>
    <t>Demontáž dílů betonové přejezdové konstrukce vnitřního panelu. Poznámka: 1. V cenách jsou započteny náklady na demontáž konstrukce a naložení na dopravní prostředek.</t>
  </si>
  <si>
    <t>5963110010</t>
  </si>
  <si>
    <t>Přejezd Intermont panel 1285x3000x170 ŽPP 1</t>
  </si>
  <si>
    <t>-893736547</t>
  </si>
  <si>
    <t>22</t>
  </si>
  <si>
    <t>5913065030</t>
  </si>
  <si>
    <t>Montáž dílů betonové přejezdové konstrukce v koleji náběhového klínu</t>
  </si>
  <si>
    <t>-204656000</t>
  </si>
  <si>
    <t>Montáž dílů betonové přejezdové konstrukce v koleji náběhového klínu. Poznámka: 1. V cenách jsou započteny náklady na montáž dílů. 2. V cenách nejsou obsaženy náklady na dodávku materiálu.</t>
  </si>
  <si>
    <t>23</t>
  </si>
  <si>
    <t>5963104050</t>
  </si>
  <si>
    <t>Přejezd železobetonový náběhový klín</t>
  </si>
  <si>
    <t>-1708761526</t>
  </si>
  <si>
    <t>24</t>
  </si>
  <si>
    <t>5999005030</t>
  </si>
  <si>
    <t>Třídění kolejnic</t>
  </si>
  <si>
    <t>1624126655</t>
  </si>
  <si>
    <t>Třídění kolejnic. Poznámka: 1. V cenách jsou započteny náklady na manipulaci, vytřídění a uložení materiálu na úložiště nebo do skladu.</t>
  </si>
  <si>
    <t>(0,049*200)</t>
  </si>
  <si>
    <t>OST</t>
  </si>
  <si>
    <t>Ostatní</t>
  </si>
  <si>
    <t>25</t>
  </si>
  <si>
    <t>9902300400</t>
  </si>
  <si>
    <t>Doprava jednosměrná (např. nakupovaného materiálu) mechanizací o nosnosti přes 3,5 t sypanin (kameniva, písku, suti, dlažebních kostek, atd.) do 40 km</t>
  </si>
  <si>
    <t>512</t>
  </si>
  <si>
    <t>-1453811583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</si>
  <si>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</si>
  <si>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"kamenivo dovoz"277,92</t>
  </si>
  <si>
    <t>26</t>
  </si>
  <si>
    <t>9902300700</t>
  </si>
  <si>
    <t>Doprava jednosměrná (např. nakupovaného materiálu) mechanizací o nosnosti přes 3,5 t sypanin (kameniva, písku, suti, dlažebních kostek, atd.) do 100 km</t>
  </si>
  <si>
    <t>2090597455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</si>
  <si>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</si>
  <si>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"dovoz"2,613"komplety"+0,191"podložky"+9,8"kolejnice Sklené"</t>
  </si>
  <si>
    <t>27</t>
  </si>
  <si>
    <t>1890327242</t>
  </si>
  <si>
    <t>"výzisk"0,191"podložky"</t>
  </si>
  <si>
    <t>28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</si>
  <si>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</si>
  <si>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</si>
  <si>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-689804420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</si>
  <si>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</si>
  <si>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"dovoz"1,555"přejezd.panel"+(0,275*531)"pražce Křižanov"</t>
  </si>
  <si>
    <t>29</t>
  </si>
  <si>
    <t>9902900100</t>
  </si>
  <si>
    <t>Naložení sypanin, drobného kusového materiálu, suti</t>
  </si>
  <si>
    <t>-2016758941</t>
  </si>
  <si>
    <t xml:space="preserve"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</si>
  <si>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277,92 "kamenivo"+1,555"přejezd"+9,8"výzisk kolejnice"+(0,275*531)"pražce Křižanov"</t>
  </si>
  <si>
    <t>30</t>
  </si>
  <si>
    <t>9903100100</t>
  </si>
  <si>
    <t>Přeprava mechanizace na místo prováděných prací o hmotnosti do 12 t přes 50 do 100 km-přeprava pro všechny stav.objekty</t>
  </si>
  <si>
    <t>-865599261</t>
  </si>
  <si>
    <t xml:space="preserve"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</si>
  <si>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31</t>
  </si>
  <si>
    <t>9903200200</t>
  </si>
  <si>
    <t>Přeprava mechanizace na místo prováděných prací o hmotnosti přes 12 t do 200 km-přeprava pro všechny stav.objekty</t>
  </si>
  <si>
    <t>1361835302</t>
  </si>
  <si>
    <t xml:space="preserve"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</si>
  <si>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32</t>
  </si>
  <si>
    <t>9909000400</t>
  </si>
  <si>
    <t>Poplatek za likvidaci plastových součástí</t>
  </si>
  <si>
    <t>269546418</t>
  </si>
  <si>
    <t xml:space="preserve"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</si>
  <si>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2021-6-2 - Výměna pražců 1SK Dobrá Voda</t>
  </si>
  <si>
    <t>-390624470</t>
  </si>
  <si>
    <t>720*0,2</t>
  </si>
  <si>
    <t>1837189411</t>
  </si>
  <si>
    <t>144*1,8</t>
  </si>
  <si>
    <t>5906015120</t>
  </si>
  <si>
    <t>Výměna pražce malou těžící mechanizací v KL otevřeném i zapuštěném pražec betonový příčný vystrojený</t>
  </si>
  <si>
    <t>-250746722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</si>
  <si>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</si>
  <si>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2082656651</t>
  </si>
  <si>
    <t>128+24+24</t>
  </si>
  <si>
    <t>-28162774</t>
  </si>
  <si>
    <t>64+12+12</t>
  </si>
  <si>
    <t>1062367526</t>
  </si>
  <si>
    <t>5907015035</t>
  </si>
  <si>
    <t>Ojedinělá výměna kolejnic stávající upevnění tv. S49 rozdělení "c"</t>
  </si>
  <si>
    <t>1214452317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</si>
  <si>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</si>
  <si>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572335948</t>
  </si>
  <si>
    <t>1764978793</t>
  </si>
  <si>
    <t>-710773029</t>
  </si>
  <si>
    <t>5908050010</t>
  </si>
  <si>
    <t>Výměna upevnění podkladnicového komplety a pryžová podložka</t>
  </si>
  <si>
    <t>úl.pl.</t>
  </si>
  <si>
    <t>-125223626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</si>
  <si>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</si>
  <si>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-1696081414</t>
  </si>
  <si>
    <t>537189392</t>
  </si>
  <si>
    <t>1668183151</t>
  </si>
  <si>
    <t>-2060702737</t>
  </si>
  <si>
    <t>41459219</t>
  </si>
  <si>
    <t>5913060010</t>
  </si>
  <si>
    <t>Demontáž dílů betonové přejezdové konstrukce vnějšího panelu</t>
  </si>
  <si>
    <t>1805628906</t>
  </si>
  <si>
    <t>Demontáž dílů betonové přejezdové konstrukce vnějšího panelu. Poznámka: 1. V cenách jsou započteny náklady na demontáž konstrukce a naložení na dopravní prostředek.</t>
  </si>
  <si>
    <t>-1699130390</t>
  </si>
  <si>
    <t>5913065010</t>
  </si>
  <si>
    <t>Montáž dílů betonové přejezdové konstrukce v koleji vnějšího panelu</t>
  </si>
  <si>
    <t>-907608368</t>
  </si>
  <si>
    <t>Montáž dílů betonové přejezdové konstrukce v koleji vnějšího panelu. Poznámka: 1. V cenách jsou započteny náklady na montáž dílů. 2. V cenách nejsou obsaženy náklady na dodávku materiálu.</t>
  </si>
  <si>
    <t>-171280605</t>
  </si>
  <si>
    <t>2035245642</t>
  </si>
  <si>
    <t>"dovoz kamenivo"259</t>
  </si>
  <si>
    <t>638615209</t>
  </si>
  <si>
    <t>"dovoz"0,216"komplety"+0,016"podložky"</t>
  </si>
  <si>
    <t>-789116385</t>
  </si>
  <si>
    <t>"výzisk"0,014"podložky"</t>
  </si>
  <si>
    <t>1846739703</t>
  </si>
  <si>
    <t>259"kamenivo"+0,216"komplety"</t>
  </si>
  <si>
    <t>601778597</t>
  </si>
  <si>
    <t>2021-6-3 - Výměna pražců 2SK Dobrá Voda</t>
  </si>
  <si>
    <t>-2013940381</t>
  </si>
  <si>
    <t>386*0,2</t>
  </si>
  <si>
    <t>Součet</t>
  </si>
  <si>
    <t>278013592</t>
  </si>
  <si>
    <t>66,171*1,8</t>
  </si>
  <si>
    <t>5906015020</t>
  </si>
  <si>
    <t>Výměna pražce malou těžící mechanizací v KL otevřeném i zapuštěném pražec dřevěný příčný vystrojený</t>
  </si>
  <si>
    <t>-1957231203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</si>
  <si>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</si>
  <si>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5956101020</t>
  </si>
  <si>
    <t xml:space="preserve">Pražec dřevěný příčný vystrojený   dub 2600x260x160 mm-dodá zhotovitel</t>
  </si>
  <si>
    <t>888608771</t>
  </si>
  <si>
    <t xml:space="preserve">Pražec dřevěný příčný vystrojený   dub 2600x260x160 mm</t>
  </si>
  <si>
    <t>95692883</t>
  </si>
  <si>
    <t>1532968588</t>
  </si>
  <si>
    <t>1255258217</t>
  </si>
  <si>
    <t>-661505026</t>
  </si>
  <si>
    <t>-937517598</t>
  </si>
  <si>
    <t>445299009</t>
  </si>
  <si>
    <t>7+7,5</t>
  </si>
  <si>
    <t>623942773</t>
  </si>
  <si>
    <t>635159259</t>
  </si>
  <si>
    <t>-934085223</t>
  </si>
  <si>
    <t>-2085089005</t>
  </si>
  <si>
    <t>1597354688</t>
  </si>
  <si>
    <t>-1319952037</t>
  </si>
  <si>
    <t>1760767776</t>
  </si>
  <si>
    <t>238467825</t>
  </si>
  <si>
    <t>1500413959</t>
  </si>
  <si>
    <t>1"kamenivo"</t>
  </si>
  <si>
    <t>-1080528007</t>
  </si>
  <si>
    <t>"dovoz"0,443"komplety"+0,032"podložky"</t>
  </si>
  <si>
    <t>820084577</t>
  </si>
  <si>
    <t>"výzisk"0,032"podložky"</t>
  </si>
  <si>
    <t>-1610152363</t>
  </si>
  <si>
    <t>88*0,275 "dovoz B6 z Křižanov"</t>
  </si>
  <si>
    <t>-457823992</t>
  </si>
  <si>
    <t>138,96 "kamenivo"+(88*0,270)"bet.SB6 Křižanov"+1"drobné"+0,16"dř.pražce"</t>
  </si>
  <si>
    <t>1384112429</t>
  </si>
  <si>
    <t>0,032</t>
  </si>
  <si>
    <t>2021-6-4 - Oprava výhybky č.5 + přípoje v ŽST Pacov</t>
  </si>
  <si>
    <t>5905035010</t>
  </si>
  <si>
    <t>Výměna KL malou těžící mechanizací mimo lavičku lože otevřené</t>
  </si>
  <si>
    <t>1520429206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</si>
  <si>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</si>
  <si>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6,6+21,6</t>
  </si>
  <si>
    <t>1495548638</t>
  </si>
  <si>
    <t>28,2*1,8</t>
  </si>
  <si>
    <t>5905105040</t>
  </si>
  <si>
    <t>Doplnění KL kamenivem souvisle strojně ve výhybce</t>
  </si>
  <si>
    <t>2102421674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</si>
  <si>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</si>
  <si>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43,75*0,2</t>
  </si>
  <si>
    <t>-1803970819</t>
  </si>
  <si>
    <t>8,750*1,8</t>
  </si>
  <si>
    <t>-1434374622</t>
  </si>
  <si>
    <t>5956101035</t>
  </si>
  <si>
    <t xml:space="preserve">Pražec dřevěný příčný vystrojený   buk 2600x260x150 mm-dodá zhotovitel</t>
  </si>
  <si>
    <t>502242994</t>
  </si>
  <si>
    <t xml:space="preserve">Pražec dřevěný příčný vystrojený   buk 2600x260x150 mm</t>
  </si>
  <si>
    <t>5958158070</t>
  </si>
  <si>
    <t>Podložka polyetylenová pod podkladnici 380/160/2 (S4, R4)</t>
  </si>
  <si>
    <t>-170673551</t>
  </si>
  <si>
    <t>5958134040</t>
  </si>
  <si>
    <t>Součásti upevňovací kroužek pružný dvojitý Fe 6</t>
  </si>
  <si>
    <t>702801685</t>
  </si>
  <si>
    <t>5958134080</t>
  </si>
  <si>
    <t>Součásti upevňovací vrtule R2 (160)</t>
  </si>
  <si>
    <t>-1308910503</t>
  </si>
  <si>
    <t>5906015030</t>
  </si>
  <si>
    <t>Výměna pražce malou těžící mechanizací v KL otevřeném i zapuštěném pražec dřevěný výhybkový délky do 3 m-dodá objednavatel</t>
  </si>
  <si>
    <t>-1486117660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</si>
  <si>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</si>
  <si>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</si>
  <si>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m-dodá objednavatel</t>
  </si>
  <si>
    <t>1030324387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</si>
  <si>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</si>
  <si>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5906015050</t>
  </si>
  <si>
    <t>Výměna pražce malou těžící mechanizací v KL otevřeném i zapuštěném pražec dřevěný výhybkový délky přes 4 do 5 m-dodá objednavatel</t>
  </si>
  <si>
    <t>-1740697729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</si>
  <si>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</si>
  <si>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5958134075</t>
  </si>
  <si>
    <t>Součásti upevňovací vrtule R1(145)</t>
  </si>
  <si>
    <t>88515150</t>
  </si>
  <si>
    <t>-1897405519</t>
  </si>
  <si>
    <t>252+48</t>
  </si>
  <si>
    <t>5958173000</t>
  </si>
  <si>
    <t>Polyetylenové pásy v kotoučích</t>
  </si>
  <si>
    <t>m2</t>
  </si>
  <si>
    <t>-1955323097</t>
  </si>
  <si>
    <t>853676269</t>
  </si>
  <si>
    <t>72</t>
  </si>
  <si>
    <t>-1404338354</t>
  </si>
  <si>
    <t>2063259142</t>
  </si>
  <si>
    <t>5958134041</t>
  </si>
  <si>
    <t>Součásti upevňovací šroub svěrkový T5</t>
  </si>
  <si>
    <t>-749112402</t>
  </si>
  <si>
    <t>57377400</t>
  </si>
  <si>
    <t>5958134140</t>
  </si>
  <si>
    <t>Součásti upevňovací vložka M</t>
  </si>
  <si>
    <t>1872784973</t>
  </si>
  <si>
    <t>5958134115</t>
  </si>
  <si>
    <t>Součásti upevňovací matice M24</t>
  </si>
  <si>
    <t>114356316</t>
  </si>
  <si>
    <t>1101618015</t>
  </si>
  <si>
    <t>5909041010</t>
  </si>
  <si>
    <t>Úprava GPK výhybky směrové a výškové uspořádání pražce dřevěné nebo ocelové</t>
  </si>
  <si>
    <t>-761239626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</si>
  <si>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</si>
  <si>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43,75+30+20</t>
  </si>
  <si>
    <t>9902300100</t>
  </si>
  <si>
    <t>Doprava jednosměrná (např. nakupovaného materiálu) mechanizací o nosnosti přes 3,5 t sypanin (kameniva, písku, suti, dlažebních kostek, atd.) do 10 km</t>
  </si>
  <si>
    <t>-698958672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</si>
  <si>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</si>
  <si>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"odvoz vytěžené zeminy"50,76</t>
  </si>
  <si>
    <t>9902300500</t>
  </si>
  <si>
    <t>Doprava jednosměrná (např. nakupovaného materiálu) mechanizací o nosnosti přes 3,5 t sypanin (kameniva, písku, suti, dlažebních kostek, atd.) do 60 km</t>
  </si>
  <si>
    <t>-1528050132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</si>
  <si>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</si>
  <si>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50,76+15,75"kamenivo dovoz"</t>
  </si>
  <si>
    <t>32498472</t>
  </si>
  <si>
    <t>0,010+0,006+0,186+0,171+0,026+0,003+0,010+0,003+0,006+0,008+0,006</t>
  </si>
  <si>
    <t>"kroužky,vrtule,šroubT5,vložka,matice,podložky"</t>
  </si>
  <si>
    <t>-1834095593</t>
  </si>
  <si>
    <t>"výzisk"0,003+0,006+0,008+0,0006"podložky"</t>
  </si>
  <si>
    <t>-557632389</t>
  </si>
  <si>
    <t>14*0,08"pražce"</t>
  </si>
  <si>
    <t>-735539863</t>
  </si>
  <si>
    <t>0,008+0,006+0,003+0,006+0,010+0,006+0,186+0,171+0,026+0,003+0,010"upevňovadla"+50,76+15,75"kamenivo"</t>
  </si>
  <si>
    <t>-1337354058</t>
  </si>
  <si>
    <t>0,003+0,006+0,008+0,006</t>
  </si>
  <si>
    <t>2021-6-5 - Výhybka č.4 a 7 Pelhřimov</t>
  </si>
  <si>
    <t>419045744</t>
  </si>
  <si>
    <t>88,38*0,2</t>
  </si>
  <si>
    <t>1513447046</t>
  </si>
  <si>
    <t>17,67*1,8</t>
  </si>
  <si>
    <t>2138007020</t>
  </si>
  <si>
    <t>-1076397522</t>
  </si>
  <si>
    <t>-1976211363</t>
  </si>
  <si>
    <t>1855764246</t>
  </si>
  <si>
    <t>445065856</t>
  </si>
  <si>
    <t>1663306100</t>
  </si>
  <si>
    <t>1521407014</t>
  </si>
  <si>
    <t>-2128735261</t>
  </si>
  <si>
    <t>-778881350</t>
  </si>
  <si>
    <t>-1373361970</t>
  </si>
  <si>
    <t>499178105</t>
  </si>
  <si>
    <t>520560316</t>
  </si>
  <si>
    <t>420206586</t>
  </si>
  <si>
    <t>72+76</t>
  </si>
  <si>
    <t>-1957315386</t>
  </si>
  <si>
    <t>43,75+44,63+50</t>
  </si>
  <si>
    <t>-2078989920</t>
  </si>
  <si>
    <t>31,806"kamenivo"</t>
  </si>
  <si>
    <t>-150443078</t>
  </si>
  <si>
    <t>"dovoz"0,017+0,372+0,317"vrtule"+0,001+0,016+0,013"podložky"+0,114+0,003"kroužky"</t>
  </si>
  <si>
    <t>34993650</t>
  </si>
  <si>
    <t>"výzisk"0,001+0,016+0,013"podložky"</t>
  </si>
  <si>
    <t>-165046223</t>
  </si>
  <si>
    <t>"dovoz"(0,08*4)"pražce"</t>
  </si>
  <si>
    <t>75202251</t>
  </si>
  <si>
    <t>(4*0,08)"pražce"+31,806"kamenivo"+0,017+0,372+0,317+0,001+0,016+0,013+0,114+0,003"drobný materiál"</t>
  </si>
  <si>
    <t>-159431477</t>
  </si>
  <si>
    <t>0,001+0,016+0,013</t>
  </si>
  <si>
    <t>2021-6-6 - Výhybka č.1 Dobrá Voda</t>
  </si>
  <si>
    <t>-714741737</t>
  </si>
  <si>
    <t>49,85*0,2</t>
  </si>
  <si>
    <t>Kamenivo drcené štěrk frakce 31,5/63 třídy BI-dodá objednavatel</t>
  </si>
  <si>
    <t>-564901557</t>
  </si>
  <si>
    <t>9,97*1,8</t>
  </si>
  <si>
    <t>-1804684474</t>
  </si>
  <si>
    <t>-1904103521</t>
  </si>
  <si>
    <t>2021263000</t>
  </si>
  <si>
    <t>-2108871464</t>
  </si>
  <si>
    <t>438+48</t>
  </si>
  <si>
    <t>1496991066</t>
  </si>
  <si>
    <t>1242130407</t>
  </si>
  <si>
    <t>486+312</t>
  </si>
  <si>
    <t>1573652068</t>
  </si>
  <si>
    <t>-858720107</t>
  </si>
  <si>
    <t>94</t>
  </si>
  <si>
    <t>5907055030</t>
  </si>
  <si>
    <t>Vrtání kolejnic otvor o průměru přes 23 mm</t>
  </si>
  <si>
    <t>-962637538</t>
  </si>
  <si>
    <t>Vrtání kolejnic otvor o průměru přes 23 mm. Poznámka: 1. V cenách jsou započteny náklady na manipulaci, podložení, označení a provedení vrtu ve stojině kolejnice.</t>
  </si>
  <si>
    <t>-1686201469</t>
  </si>
  <si>
    <t>49,85</t>
  </si>
  <si>
    <t>5910131010</t>
  </si>
  <si>
    <t>Montáž zádržné opěrky na jazyk</t>
  </si>
  <si>
    <t>235012329</t>
  </si>
  <si>
    <t>Montáž zádržné opěrky na jazyk. Poznámka: 1. V cenách jsou započteny náklady na montáž. 2. V cenách nejsou obsaženy náklady na dodávku materiálu a vrtání otvorů.</t>
  </si>
  <si>
    <t>5961170070</t>
  </si>
  <si>
    <t>Zádržná opěrka proti putování (komplet pro jazky i opornici) S49 R300 pro jazyk ohnutý i přímý-jedná se o sadu</t>
  </si>
  <si>
    <t>-834965758</t>
  </si>
  <si>
    <t>Zádržná opěrka proti putování (komplet pro jazky i opornici) S49 R300 pro jazyk ohnutý i přímý</t>
  </si>
  <si>
    <t>1886008529</t>
  </si>
  <si>
    <t>"dovoz"0,253+0,178"vrtule"+0,072"kroužek"+0,066"opěrka"+0,008+0,008"podložky"</t>
  </si>
  <si>
    <t>-1067826840</t>
  </si>
  <si>
    <t>"výzisk"0,008+0,008"podložky"</t>
  </si>
  <si>
    <t>1521571374</t>
  </si>
  <si>
    <t>1"kamenivo"+1"drobný"</t>
  </si>
  <si>
    <t>-364446972</t>
  </si>
  <si>
    <t>0,008+0,008</t>
  </si>
  <si>
    <t>2021-6-7 - VRN</t>
  </si>
  <si>
    <t>VRN - Vedlejší rozpočtové náklady</t>
  </si>
  <si>
    <t>Vedlejší rozpočtové náklady</t>
  </si>
  <si>
    <t>022101011</t>
  </si>
  <si>
    <t>Geodetické práce Geodetické práce v průběhu opravy</t>
  </si>
  <si>
    <t>soub</t>
  </si>
  <si>
    <t>1811196848</t>
  </si>
  <si>
    <t>022121001</t>
  </si>
  <si>
    <t>Geodetické práce Diagnostika technické infrastruktury Vytýčení trasy inženýrských sítí</t>
  </si>
  <si>
    <t>-1925575850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</si>
  <si>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</si>
  <si>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</si>
  <si>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</si>
  <si>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-524545434</t>
  </si>
  <si>
    <t>033131001</t>
  </si>
  <si>
    <t>Provozní vlivy Organizační zajištění prací při zřizování a udržování BK kolejí a výhybek</t>
  </si>
  <si>
    <t>1351393360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</si>
  <si>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</si>
  <si>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388+100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</si>
</sst>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2021-6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trati Horní Cerekev - Pacov-KR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30. 7. 2021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ROUND(SUM(AG95:AG101),2)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ROUND(SUM(AS95:AS101),2)</f>
        <v>0</v>
      </c>
      <c r="AT94" s="114">
        <f>ROUND(SUM(AV94:AW94),2)</f>
        <v>0</v>
      </c>
      <c r="AU94" s="115">
        <f>ROUND(SUM(AU95:AU101),5)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ROUND(SUM(AZ95:AZ101),2)</f>
        <v>0</v>
      </c>
      <c r="BA94" s="114">
        <f>ROUND(SUM(BA95:BA101),2)</f>
        <v>0</v>
      </c>
      <c r="BB94" s="114">
        <f>ROUND(SUM(BB95:BB101),2)</f>
        <v>0</v>
      </c>
      <c r="BC94" s="114">
        <f>ROUND(SUM(BC95:BC101),2)</f>
        <v>0</v>
      </c>
      <c r="BD94" s="116">
        <f>ROUND(SUM(BD95:BD101),2)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'2021-6-1 - Výměna pražců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'2021-6-1 - Výměna pražců ...'!P119</f>
        <v>0</v>
      </c>
      <c r="AV95" s="128">
        <f>'2021-6-1 - Výměna pražců ...'!J33</f>
        <v>0</v>
      </c>
      <c r="AW95" s="128">
        <f>'2021-6-1 - Výměna pražců ...'!J34</f>
        <v>0</v>
      </c>
      <c r="AX95" s="128">
        <f>'2021-6-1 - Výměna pražců ...'!J35</f>
        <v>0</v>
      </c>
      <c r="AY95" s="128">
        <f>'2021-6-1 - Výměna pražců ...'!J36</f>
        <v>0</v>
      </c>
      <c r="AZ95" s="128">
        <f>'2021-6-1 - Výměna pražců ...'!F33</f>
        <v>0</v>
      </c>
      <c r="BA95" s="128">
        <f>'2021-6-1 - Výměna pražců ...'!F34</f>
        <v>0</v>
      </c>
      <c r="BB95" s="128">
        <f>'2021-6-1 - Výměna pražců ...'!F35</f>
        <v>0</v>
      </c>
      <c r="BC95" s="128">
        <f>'2021-6-1 - Výměna pražců ...'!F36</f>
        <v>0</v>
      </c>
      <c r="BD95" s="130">
        <f>'2021-6-1 - Výměna pražců 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'2021-6-2 - Výměna pražců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'2021-6-2 - Výměna pražců ...'!P119</f>
        <v>0</v>
      </c>
      <c r="AV96" s="128">
        <f>'2021-6-2 - Výměna pražců ...'!J33</f>
        <v>0</v>
      </c>
      <c r="AW96" s="128">
        <f>'2021-6-2 - Výměna pražců ...'!J34</f>
        <v>0</v>
      </c>
      <c r="AX96" s="128">
        <f>'2021-6-2 - Výměna pražců ...'!J35</f>
        <v>0</v>
      </c>
      <c r="AY96" s="128">
        <f>'2021-6-2 - Výměna pražců ...'!J36</f>
        <v>0</v>
      </c>
      <c r="AZ96" s="128">
        <f>'2021-6-2 - Výměna pražců ...'!F33</f>
        <v>0</v>
      </c>
      <c r="BA96" s="128">
        <f>'2021-6-2 - Výměna pražců ...'!F34</f>
        <v>0</v>
      </c>
      <c r="BB96" s="128">
        <f>'2021-6-2 - Výměna pražců ...'!F35</f>
        <v>0</v>
      </c>
      <c r="BC96" s="128">
        <f>'2021-6-2 - Výměna pražců ...'!F36</f>
        <v>0</v>
      </c>
      <c r="BD96" s="130">
        <f>'2021-6-2 - Výměna pražců ...'!F37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'2021-6-3 - Výměna pražců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'2021-6-3 - Výměna pražců ...'!P119</f>
        <v>0</v>
      </c>
      <c r="AV97" s="128">
        <f>'2021-6-3 - Výměna pražců ...'!J33</f>
        <v>0</v>
      </c>
      <c r="AW97" s="128">
        <f>'2021-6-3 - Výměna pražců ...'!J34</f>
        <v>0</v>
      </c>
      <c r="AX97" s="128">
        <f>'2021-6-3 - Výměna pražců ...'!J35</f>
        <v>0</v>
      </c>
      <c r="AY97" s="128">
        <f>'2021-6-3 - Výměna pražců ...'!J36</f>
        <v>0</v>
      </c>
      <c r="AZ97" s="128">
        <f>'2021-6-3 - Výměna pražců ...'!F33</f>
        <v>0</v>
      </c>
      <c r="BA97" s="128">
        <f>'2021-6-3 - Výměna pražců ...'!F34</f>
        <v>0</v>
      </c>
      <c r="BB97" s="128">
        <f>'2021-6-3 - Výměna pražců ...'!F35</f>
        <v>0</v>
      </c>
      <c r="BC97" s="128">
        <f>'2021-6-3 - Výměna pražců ...'!F36</f>
        <v>0</v>
      </c>
      <c r="BD97" s="130">
        <f>'2021-6-3 - Výměna pražců ...'!F37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24.7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'2021-6-4 - Oprava výhybky...'!J30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27">
        <v>0</v>
      </c>
      <c r="AT98" s="128">
        <f>ROUND(SUM(AV98:AW98),2)</f>
        <v>0</v>
      </c>
      <c r="AU98" s="129">
        <f>'2021-6-4 - Oprava výhybky...'!P119</f>
        <v>0</v>
      </c>
      <c r="AV98" s="128">
        <f>'2021-6-4 - Oprava výhybky...'!J33</f>
        <v>0</v>
      </c>
      <c r="AW98" s="128">
        <f>'2021-6-4 - Oprava výhybky...'!J34</f>
        <v>0</v>
      </c>
      <c r="AX98" s="128">
        <f>'2021-6-4 - Oprava výhybky...'!J35</f>
        <v>0</v>
      </c>
      <c r="AY98" s="128">
        <f>'2021-6-4 - Oprava výhybky...'!J36</f>
        <v>0</v>
      </c>
      <c r="AZ98" s="128">
        <f>'2021-6-4 - Oprava výhybky...'!F33</f>
        <v>0</v>
      </c>
      <c r="BA98" s="128">
        <f>'2021-6-4 - Oprava výhybky...'!F34</f>
        <v>0</v>
      </c>
      <c r="BB98" s="128">
        <f>'2021-6-4 - Oprava výhybky...'!F35</f>
        <v>0</v>
      </c>
      <c r="BC98" s="128">
        <f>'2021-6-4 - Oprava výhybky...'!F36</f>
        <v>0</v>
      </c>
      <c r="BD98" s="130">
        <f>'2021-6-4 - Oprava výhybky...'!F37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7" customFormat="1" ht="16.5" customHeight="1">
      <c r="A99" s="119" t="s">
        <v>77</v>
      </c>
      <c r="B99" s="120"/>
      <c r="C99" s="121"/>
      <c r="D99" s="122" t="s">
        <v>93</v>
      </c>
      <c r="E99" s="122"/>
      <c r="F99" s="122"/>
      <c r="G99" s="122"/>
      <c r="H99" s="122"/>
      <c r="I99" s="123"/>
      <c r="J99" s="122" t="s">
        <v>94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'2021-6-5 - Výhybka č.4 a 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80</v>
      </c>
      <c r="AR99" s="126"/>
      <c r="AS99" s="127">
        <v>0</v>
      </c>
      <c r="AT99" s="128">
        <f>ROUND(SUM(AV99:AW99),2)</f>
        <v>0</v>
      </c>
      <c r="AU99" s="129">
        <f>'2021-6-5 - Výhybka č.4 a ...'!P119</f>
        <v>0</v>
      </c>
      <c r="AV99" s="128">
        <f>'2021-6-5 - Výhybka č.4 a ...'!J33</f>
        <v>0</v>
      </c>
      <c r="AW99" s="128">
        <f>'2021-6-5 - Výhybka č.4 a ...'!J34</f>
        <v>0</v>
      </c>
      <c r="AX99" s="128">
        <f>'2021-6-5 - Výhybka č.4 a ...'!J35</f>
        <v>0</v>
      </c>
      <c r="AY99" s="128">
        <f>'2021-6-5 - Výhybka č.4 a ...'!J36</f>
        <v>0</v>
      </c>
      <c r="AZ99" s="128">
        <f>'2021-6-5 - Výhybka č.4 a ...'!F33</f>
        <v>0</v>
      </c>
      <c r="BA99" s="128">
        <f>'2021-6-5 - Výhybka č.4 a ...'!F34</f>
        <v>0</v>
      </c>
      <c r="BB99" s="128">
        <f>'2021-6-5 - Výhybka č.4 a ...'!F35</f>
        <v>0</v>
      </c>
      <c r="BC99" s="128">
        <f>'2021-6-5 - Výhybka č.4 a ...'!F36</f>
        <v>0</v>
      </c>
      <c r="BD99" s="130">
        <f>'2021-6-5 - Výhybka č.4 a ...'!F37</f>
        <v>0</v>
      </c>
      <c r="BE99" s="7"/>
      <c r="BT99" s="131" t="s">
        <v>81</v>
      </c>
      <c r="BV99" s="131" t="s">
        <v>75</v>
      </c>
      <c r="BW99" s="131" t="s">
        <v>95</v>
      </c>
      <c r="BX99" s="131" t="s">
        <v>5</v>
      </c>
      <c r="CL99" s="131" t="s">
        <v>1</v>
      </c>
      <c r="CM99" s="131" t="s">
        <v>83</v>
      </c>
    </row>
    <row r="100" s="7" customFormat="1" ht="16.5" customHeight="1">
      <c r="A100" s="119" t="s">
        <v>77</v>
      </c>
      <c r="B100" s="120"/>
      <c r="C100" s="121"/>
      <c r="D100" s="122" t="s">
        <v>96</v>
      </c>
      <c r="E100" s="122"/>
      <c r="F100" s="122"/>
      <c r="G100" s="122"/>
      <c r="H100" s="122"/>
      <c r="I100" s="123"/>
      <c r="J100" s="122" t="s">
        <v>97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'2021-6-6 - Výhybka č.1 Do...'!J30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80</v>
      </c>
      <c r="AR100" s="126"/>
      <c r="AS100" s="127">
        <v>0</v>
      </c>
      <c r="AT100" s="128">
        <f>ROUND(SUM(AV100:AW100),2)</f>
        <v>0</v>
      </c>
      <c r="AU100" s="129">
        <f>'2021-6-6 - Výhybka č.1 Do...'!P119</f>
        <v>0</v>
      </c>
      <c r="AV100" s="128">
        <f>'2021-6-6 - Výhybka č.1 Do...'!J33</f>
        <v>0</v>
      </c>
      <c r="AW100" s="128">
        <f>'2021-6-6 - Výhybka č.1 Do...'!J34</f>
        <v>0</v>
      </c>
      <c r="AX100" s="128">
        <f>'2021-6-6 - Výhybka č.1 Do...'!J35</f>
        <v>0</v>
      </c>
      <c r="AY100" s="128">
        <f>'2021-6-6 - Výhybka č.1 Do...'!J36</f>
        <v>0</v>
      </c>
      <c r="AZ100" s="128">
        <f>'2021-6-6 - Výhybka č.1 Do...'!F33</f>
        <v>0</v>
      </c>
      <c r="BA100" s="128">
        <f>'2021-6-6 - Výhybka č.1 Do...'!F34</f>
        <v>0</v>
      </c>
      <c r="BB100" s="128">
        <f>'2021-6-6 - Výhybka č.1 Do...'!F35</f>
        <v>0</v>
      </c>
      <c r="BC100" s="128">
        <f>'2021-6-6 - Výhybka č.1 Do...'!F36</f>
        <v>0</v>
      </c>
      <c r="BD100" s="130">
        <f>'2021-6-6 - Výhybka č.1 Do...'!F37</f>
        <v>0</v>
      </c>
      <c r="BE100" s="7"/>
      <c r="BT100" s="131" t="s">
        <v>81</v>
      </c>
      <c r="BV100" s="131" t="s">
        <v>75</v>
      </c>
      <c r="BW100" s="131" t="s">
        <v>98</v>
      </c>
      <c r="BX100" s="131" t="s">
        <v>5</v>
      </c>
      <c r="CL100" s="131" t="s">
        <v>1</v>
      </c>
      <c r="CM100" s="131" t="s">
        <v>83</v>
      </c>
    </row>
    <row r="101" s="7" customFormat="1" ht="16.5" customHeight="1">
      <c r="A101" s="119" t="s">
        <v>77</v>
      </c>
      <c r="B101" s="120"/>
      <c r="C101" s="121"/>
      <c r="D101" s="122" t="s">
        <v>99</v>
      </c>
      <c r="E101" s="122"/>
      <c r="F101" s="122"/>
      <c r="G101" s="122"/>
      <c r="H101" s="122"/>
      <c r="I101" s="123"/>
      <c r="J101" s="122" t="s">
        <v>100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'2021-6-7 - VRN'!J30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80</v>
      </c>
      <c r="AR101" s="126"/>
      <c r="AS101" s="132">
        <v>0</v>
      </c>
      <c r="AT101" s="133">
        <f>ROUND(SUM(AV101:AW101),2)</f>
        <v>0</v>
      </c>
      <c r="AU101" s="134">
        <f>'2021-6-7 - VRN'!P117</f>
        <v>0</v>
      </c>
      <c r="AV101" s="133">
        <f>'2021-6-7 - VRN'!J33</f>
        <v>0</v>
      </c>
      <c r="AW101" s="133">
        <f>'2021-6-7 - VRN'!J34</f>
        <v>0</v>
      </c>
      <c r="AX101" s="133">
        <f>'2021-6-7 - VRN'!J35</f>
        <v>0</v>
      </c>
      <c r="AY101" s="133">
        <f>'2021-6-7 - VRN'!J36</f>
        <v>0</v>
      </c>
      <c r="AZ101" s="133">
        <f>'2021-6-7 - VRN'!F33</f>
        <v>0</v>
      </c>
      <c r="BA101" s="133">
        <f>'2021-6-7 - VRN'!F34</f>
        <v>0</v>
      </c>
      <c r="BB101" s="133">
        <f>'2021-6-7 - VRN'!F35</f>
        <v>0</v>
      </c>
      <c r="BC101" s="133">
        <f>'2021-6-7 - VRN'!F36</f>
        <v>0</v>
      </c>
      <c r="BD101" s="135">
        <f>'2021-6-7 - VRN'!F37</f>
        <v>0</v>
      </c>
      <c r="BE101" s="7"/>
      <c r="BT101" s="131" t="s">
        <v>81</v>
      </c>
      <c r="BV101" s="131" t="s">
        <v>75</v>
      </c>
      <c r="BW101" s="131" t="s">
        <v>101</v>
      </c>
      <c r="BX101" s="131" t="s">
        <v>5</v>
      </c>
      <c r="CL101" s="131" t="s">
        <v>1</v>
      </c>
      <c r="CM101" s="131" t="s">
        <v>83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CgXG4HFd3KfVPTXrLykVPbnPPczL3UOacMK9j9dMpPGQIjluhjlK9on63dzsxxtvWqLlM9GP1Ps9xCGXzEPb3w==" hashValue="d+F/tysRFBFBX739IFxgiVuO4vyj+0kiRhJfhK28+NrmTkefktFKbz3fbbMf1XhM6bEugoYk8R22BLR1RHkwaA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2021-6-1 - Výměna pražců ...'!C2" display="/"/>
    <hyperlink ref="A96" location="'2021-6-2 - Výměna pražců ...'!C2" display="/"/>
    <hyperlink ref="A97" location="'2021-6-3 - Výměna pražců ...'!C2" display="/"/>
    <hyperlink ref="A98" location="'2021-6-4 - Oprava výhybky...'!C2" display="/"/>
    <hyperlink ref="A99" location="'2021-6-5 - Výhybka č.4 a ...'!C2" display="/"/>
    <hyperlink ref="A100" location="'2021-6-6 - Výhybka č.1 Do...'!C2" display="/"/>
    <hyperlink ref="A101" location="'2021-6-7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trati Horní Cerekev - Pacov-KR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30. 7. 2021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ROUND((SUM(BE119:BE196)),  2)</f>
        <v>0</v>
      </c>
      <c r="G33" s="38"/>
      <c r="H33" s="38"/>
      <c r="I33" s="155">
        <v>0.20999999999999999</v>
      </c>
      <c r="J33" s="154">
        <f>ROUND(((SUM(BE119:BE196))*I33),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ROUND((SUM(BF119:BF196)),  2)</f>
        <v>0</v>
      </c>
      <c r="G34" s="38"/>
      <c r="H34" s="38"/>
      <c r="I34" s="155">
        <v>0.14999999999999999</v>
      </c>
      <c r="J34" s="154">
        <f>ROUND(((SUM(BF119:BF196))*I34),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ROUND((SUM(BG119:BG196)),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ROUND((SUM(BH119:BH196)),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ROUND((SUM(BI119:BI196)),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trati Horní Cerekev - Pacov-KR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2021-6-1 - Výměna pražců a zřízení BK v km 7,512 - 7,836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30. 7. 2021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111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112</v>
      </c>
      <c r="E99" s="182"/>
      <c r="F99" s="182"/>
      <c r="G99" s="182"/>
      <c r="H99" s="182"/>
      <c r="I99" s="182"/>
      <c r="J99" s="183">
        <f>J175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113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Oprava trati Horní Cerekev - Pacov-KR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30" customHeight="1">
      <c r="A111" s="38"/>
      <c r="B111" s="39"/>
      <c r="C111" s="40"/>
      <c r="D111" s="40"/>
      <c r="E111" s="76" t="str">
        <f>E9</f>
        <v>2021-6-1 - Výměna pražců a zřízení BK v km 7,512 - 7,836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30. 7. 2021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114</v>
      </c>
      <c r="D118" s="194" t="s">
        <v>58</v>
      </c>
      <c r="E118" s="194" t="s">
        <v>54</v>
      </c>
      <c r="F118" s="194" t="s">
        <v>55</v>
      </c>
      <c r="G118" s="194" t="s">
        <v>115</v>
      </c>
      <c r="H118" s="194" t="s">
        <v>116</v>
      </c>
      <c r="I118" s="194" t="s">
        <v>117</v>
      </c>
      <c r="J118" s="195" t="s">
        <v>107</v>
      </c>
      <c r="K118" s="196" t="s">
        <v>118</v>
      </c>
      <c r="L118" s="197"/>
      <c r="M118" s="100" t="s">
        <v>1</v>
      </c>
      <c r="N118" s="101" t="s">
        <v>37</v>
      </c>
      <c r="O118" s="101" t="s">
        <v>119</v>
      </c>
      <c r="P118" s="101" t="s">
        <v>120</v>
      </c>
      <c r="Q118" s="101" t="s">
        <v>121</v>
      </c>
      <c r="R118" s="101" t="s">
        <v>122</v>
      </c>
      <c r="S118" s="101" t="s">
        <v>123</v>
      </c>
      <c r="T118" s="102" t="s">
        <v>124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125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P120+P175</f>
        <v>0</v>
      </c>
      <c r="Q119" s="104"/>
      <c r="R119" s="200">
        <f>R120+R175</f>
        <v>282.27868000000001</v>
      </c>
      <c r="S119" s="104"/>
      <c r="T119" s="201">
        <f>T120+T175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109</v>
      </c>
      <c r="BK119" s="202">
        <f>BK120+BK175</f>
        <v>0</v>
      </c>
    </row>
    <row r="120" s="12" customFormat="1" ht="25.92" customHeight="1">
      <c r="A120" s="12"/>
      <c r="B120" s="203"/>
      <c r="C120" s="204"/>
      <c r="D120" s="205" t="s">
        <v>72</v>
      </c>
      <c r="E120" s="206" t="s">
        <v>126</v>
      </c>
      <c r="F120" s="206" t="s">
        <v>127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282.27868000000001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81</v>
      </c>
      <c r="AT120" s="215" t="s">
        <v>72</v>
      </c>
      <c r="AU120" s="215" t="s">
        <v>73</v>
      </c>
      <c r="AY120" s="214" t="s">
        <v>128</v>
      </c>
      <c r="BK120" s="216">
        <f>BK121</f>
        <v>0</v>
      </c>
    </row>
    <row r="121" s="12" customFormat="1" ht="22.8" customHeight="1">
      <c r="A121" s="12"/>
      <c r="B121" s="203"/>
      <c r="C121" s="204"/>
      <c r="D121" s="205" t="s">
        <v>72</v>
      </c>
      <c r="E121" s="217" t="s">
        <v>129</v>
      </c>
      <c r="F121" s="217" t="s">
        <v>130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SUM(P122:P174)</f>
        <v>0</v>
      </c>
      <c r="Q121" s="211"/>
      <c r="R121" s="212">
        <f>SUM(R122:R174)</f>
        <v>282.27868000000001</v>
      </c>
      <c r="S121" s="211"/>
      <c r="T121" s="213">
        <f>SUM(T122:T174)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81</v>
      </c>
      <c r="AY121" s="214" t="s">
        <v>128</v>
      </c>
      <c r="BK121" s="216">
        <f>SUM(BK122:BK174)</f>
        <v>0</v>
      </c>
    </row>
    <row r="122" s="2" customFormat="1" ht="16.5" customHeight="1">
      <c r="A122" s="38"/>
      <c r="B122" s="39"/>
      <c r="C122" s="219" t="s">
        <v>81</v>
      </c>
      <c r="D122" s="219" t="s">
        <v>131</v>
      </c>
      <c r="E122" s="220" t="s">
        <v>132</v>
      </c>
      <c r="F122" s="221" t="s">
        <v>133</v>
      </c>
      <c r="G122" s="222" t="s">
        <v>134</v>
      </c>
      <c r="H122" s="223">
        <v>154.40000000000001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38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135</v>
      </c>
      <c r="AT122" s="231" t="s">
        <v>131</v>
      </c>
      <c r="AU122" s="231" t="s">
        <v>83</v>
      </c>
      <c r="AY122" s="17" t="s">
        <v>128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81</v>
      </c>
      <c r="BK122" s="232">
        <f>ROUND(I122*H122,2)</f>
        <v>0</v>
      </c>
      <c r="BL122" s="17" t="s">
        <v>135</v>
      </c>
      <c r="BM122" s="231" t="s">
        <v>136</v>
      </c>
    </row>
    <row r="123" s="2" customFormat="1">
      <c r="A123" s="38"/>
      <c r="B123" s="39"/>
      <c r="C123" s="40"/>
      <c r="D123" s="233" t="s">
        <v>137</v>
      </c>
      <c r="E123" s="40"/>
      <c r="F123" s="234" t="s">
        <v>138</v>
      </c>
      <c r="G123" s="40"/>
      <c r="H123" s="40"/>
      <c r="I123" s="235"/>
      <c r="J123" s="40"/>
      <c r="K123" s="40"/>
      <c r="L123" s="44"/>
      <c r="M123" s="236"/>
      <c r="N123" s="23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137</v>
      </c>
      <c r="AU123" s="17" t="s">
        <v>83</v>
      </c>
    </row>
    <row r="124" s="13" customFormat="1">
      <c r="A124" s="13"/>
      <c r="B124" s="238"/>
      <c r="C124" s="239"/>
      <c r="D124" s="233" t="s">
        <v>139</v>
      </c>
      <c r="E124" s="240" t="s">
        <v>1</v>
      </c>
      <c r="F124" s="241" t="s">
        <v>140</v>
      </c>
      <c r="G124" s="239"/>
      <c r="H124" s="242">
        <v>154.40000000000001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139</v>
      </c>
      <c r="AU124" s="248" t="s">
        <v>83</v>
      </c>
      <c r="AV124" s="13" t="s">
        <v>83</v>
      </c>
      <c r="AW124" s="13" t="s">
        <v>30</v>
      </c>
      <c r="AX124" s="13" t="s">
        <v>81</v>
      </c>
      <c r="AY124" s="248" t="s">
        <v>128</v>
      </c>
    </row>
    <row r="125" s="2" customFormat="1" ht="16.5" customHeight="1">
      <c r="A125" s="38"/>
      <c r="B125" s="39"/>
      <c r="C125" s="249" t="s">
        <v>83</v>
      </c>
      <c r="D125" s="249" t="s">
        <v>141</v>
      </c>
      <c r="E125" s="250" t="s">
        <v>142</v>
      </c>
      <c r="F125" s="251" t="s">
        <v>143</v>
      </c>
      <c r="G125" s="252" t="s">
        <v>144</v>
      </c>
      <c r="H125" s="253">
        <v>277.92000000000002</v>
      </c>
      <c r="I125" s="254"/>
      <c r="J125" s="255">
        <f>ROUND(I125*H125,2)</f>
        <v>0</v>
      </c>
      <c r="K125" s="256"/>
      <c r="L125" s="257"/>
      <c r="M125" s="258" t="s">
        <v>1</v>
      </c>
      <c r="N125" s="259" t="s">
        <v>38</v>
      </c>
      <c r="O125" s="91"/>
      <c r="P125" s="229">
        <f>O125*H125</f>
        <v>0</v>
      </c>
      <c r="Q125" s="229">
        <v>1</v>
      </c>
      <c r="R125" s="229">
        <f>Q125*H125</f>
        <v>277.92000000000002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145</v>
      </c>
      <c r="AT125" s="231" t="s">
        <v>141</v>
      </c>
      <c r="AU125" s="231" t="s">
        <v>83</v>
      </c>
      <c r="AY125" s="17" t="s">
        <v>128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81</v>
      </c>
      <c r="BK125" s="232">
        <f>ROUND(I125*H125,2)</f>
        <v>0</v>
      </c>
      <c r="BL125" s="17" t="s">
        <v>135</v>
      </c>
      <c r="BM125" s="231" t="s">
        <v>146</v>
      </c>
    </row>
    <row r="126" s="2" customFormat="1">
      <c r="A126" s="38"/>
      <c r="B126" s="39"/>
      <c r="C126" s="40"/>
      <c r="D126" s="233" t="s">
        <v>137</v>
      </c>
      <c r="E126" s="40"/>
      <c r="F126" s="234" t="s">
        <v>143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137</v>
      </c>
      <c r="AU126" s="17" t="s">
        <v>83</v>
      </c>
    </row>
    <row r="127" s="13" customFormat="1">
      <c r="A127" s="13"/>
      <c r="B127" s="238"/>
      <c r="C127" s="239"/>
      <c r="D127" s="233" t="s">
        <v>139</v>
      </c>
      <c r="E127" s="240" t="s">
        <v>1</v>
      </c>
      <c r="F127" s="241" t="s">
        <v>147</v>
      </c>
      <c r="G127" s="239"/>
      <c r="H127" s="242">
        <v>277.92000000000002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139</v>
      </c>
      <c r="AU127" s="248" t="s">
        <v>83</v>
      </c>
      <c r="AV127" s="13" t="s">
        <v>83</v>
      </c>
      <c r="AW127" s="13" t="s">
        <v>30</v>
      </c>
      <c r="AX127" s="13" t="s">
        <v>81</v>
      </c>
      <c r="AY127" s="248" t="s">
        <v>128</v>
      </c>
    </row>
    <row r="128" s="2" customFormat="1" ht="24.15" customHeight="1">
      <c r="A128" s="38"/>
      <c r="B128" s="39"/>
      <c r="C128" s="219" t="s">
        <v>148</v>
      </c>
      <c r="D128" s="219" t="s">
        <v>131</v>
      </c>
      <c r="E128" s="220" t="s">
        <v>149</v>
      </c>
      <c r="F128" s="221" t="s">
        <v>150</v>
      </c>
      <c r="G128" s="222" t="s">
        <v>151</v>
      </c>
      <c r="H128" s="223">
        <v>320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38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135</v>
      </c>
      <c r="AT128" s="231" t="s">
        <v>131</v>
      </c>
      <c r="AU128" s="231" t="s">
        <v>83</v>
      </c>
      <c r="AY128" s="17" t="s">
        <v>128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81</v>
      </c>
      <c r="BK128" s="232">
        <f>ROUND(I128*H128,2)</f>
        <v>0</v>
      </c>
      <c r="BL128" s="17" t="s">
        <v>135</v>
      </c>
      <c r="BM128" s="231" t="s">
        <v>152</v>
      </c>
    </row>
    <row r="129" s="2" customFormat="1">
      <c r="A129" s="38"/>
      <c r="B129" s="39"/>
      <c r="C129" s="40"/>
      <c r="D129" s="233" t="s">
        <v>137</v>
      </c>
      <c r="E129" s="40"/>
      <c r="F129" s="234" t="s">
        <v>153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83</v>
      </c>
    </row>
    <row r="130" s="2" customFormat="1" ht="24.15" customHeight="1">
      <c r="A130" s="38"/>
      <c r="B130" s="39"/>
      <c r="C130" s="219" t="s">
        <v>135</v>
      </c>
      <c r="D130" s="219" t="s">
        <v>131</v>
      </c>
      <c r="E130" s="220" t="s">
        <v>154</v>
      </c>
      <c r="F130" s="221" t="s">
        <v>155</v>
      </c>
      <c r="G130" s="222" t="s">
        <v>156</v>
      </c>
      <c r="H130" s="223">
        <v>531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38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135</v>
      </c>
      <c r="AT130" s="231" t="s">
        <v>131</v>
      </c>
      <c r="AU130" s="231" t="s">
        <v>83</v>
      </c>
      <c r="AY130" s="17" t="s">
        <v>128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81</v>
      </c>
      <c r="BK130" s="232">
        <f>ROUND(I130*H130,2)</f>
        <v>0</v>
      </c>
      <c r="BL130" s="17" t="s">
        <v>135</v>
      </c>
      <c r="BM130" s="231" t="s">
        <v>157</v>
      </c>
    </row>
    <row r="131" s="2" customFormat="1">
      <c r="A131" s="38"/>
      <c r="B131" s="39"/>
      <c r="C131" s="40"/>
      <c r="D131" s="233" t="s">
        <v>137</v>
      </c>
      <c r="E131" s="40"/>
      <c r="F131" s="234" t="s">
        <v>158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137</v>
      </c>
      <c r="AU131" s="17" t="s">
        <v>83</v>
      </c>
    </row>
    <row r="132" s="2" customFormat="1" ht="24.15" customHeight="1">
      <c r="A132" s="38"/>
      <c r="B132" s="39"/>
      <c r="C132" s="249" t="s">
        <v>129</v>
      </c>
      <c r="D132" s="249" t="s">
        <v>141</v>
      </c>
      <c r="E132" s="250" t="s">
        <v>159</v>
      </c>
      <c r="F132" s="251" t="s">
        <v>160</v>
      </c>
      <c r="G132" s="252" t="s">
        <v>156</v>
      </c>
      <c r="H132" s="253">
        <v>2124</v>
      </c>
      <c r="I132" s="254"/>
      <c r="J132" s="255">
        <f>ROUND(I132*H132,2)</f>
        <v>0</v>
      </c>
      <c r="K132" s="256"/>
      <c r="L132" s="257"/>
      <c r="M132" s="258" t="s">
        <v>1</v>
      </c>
      <c r="N132" s="259" t="s">
        <v>38</v>
      </c>
      <c r="O132" s="91"/>
      <c r="P132" s="229">
        <f>O132*H132</f>
        <v>0</v>
      </c>
      <c r="Q132" s="229">
        <v>0.00123</v>
      </c>
      <c r="R132" s="229">
        <f>Q132*H132</f>
        <v>2.61252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145</v>
      </c>
      <c r="AT132" s="231" t="s">
        <v>141</v>
      </c>
      <c r="AU132" s="231" t="s">
        <v>83</v>
      </c>
      <c r="AY132" s="17" t="s">
        <v>128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81</v>
      </c>
      <c r="BK132" s="232">
        <f>ROUND(I132*H132,2)</f>
        <v>0</v>
      </c>
      <c r="BL132" s="17" t="s">
        <v>135</v>
      </c>
      <c r="BM132" s="231" t="s">
        <v>161</v>
      </c>
    </row>
    <row r="133" s="2" customFormat="1">
      <c r="A133" s="38"/>
      <c r="B133" s="39"/>
      <c r="C133" s="40"/>
      <c r="D133" s="233" t="s">
        <v>137</v>
      </c>
      <c r="E133" s="40"/>
      <c r="F133" s="234" t="s">
        <v>160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137</v>
      </c>
      <c r="AU133" s="17" t="s">
        <v>83</v>
      </c>
    </row>
    <row r="134" s="2" customFormat="1" ht="21.75" customHeight="1">
      <c r="A134" s="38"/>
      <c r="B134" s="39"/>
      <c r="C134" s="249" t="s">
        <v>162</v>
      </c>
      <c r="D134" s="249" t="s">
        <v>141</v>
      </c>
      <c r="E134" s="250" t="s">
        <v>163</v>
      </c>
      <c r="F134" s="251" t="s">
        <v>164</v>
      </c>
      <c r="G134" s="252" t="s">
        <v>156</v>
      </c>
      <c r="H134" s="253">
        <v>1062</v>
      </c>
      <c r="I134" s="254"/>
      <c r="J134" s="255">
        <f>ROUND(I134*H134,2)</f>
        <v>0</v>
      </c>
      <c r="K134" s="256"/>
      <c r="L134" s="257"/>
      <c r="M134" s="258" t="s">
        <v>1</v>
      </c>
      <c r="N134" s="259" t="s">
        <v>38</v>
      </c>
      <c r="O134" s="91"/>
      <c r="P134" s="229">
        <f>O134*H134</f>
        <v>0</v>
      </c>
      <c r="Q134" s="229">
        <v>0.00018000000000000001</v>
      </c>
      <c r="R134" s="229">
        <f>Q134*H134</f>
        <v>0.19116000000000002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145</v>
      </c>
      <c r="AT134" s="231" t="s">
        <v>141</v>
      </c>
      <c r="AU134" s="231" t="s">
        <v>83</v>
      </c>
      <c r="AY134" s="17" t="s">
        <v>128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135</v>
      </c>
      <c r="BM134" s="231" t="s">
        <v>165</v>
      </c>
    </row>
    <row r="135" s="2" customFormat="1">
      <c r="A135" s="38"/>
      <c r="B135" s="39"/>
      <c r="C135" s="40"/>
      <c r="D135" s="233" t="s">
        <v>137</v>
      </c>
      <c r="E135" s="40"/>
      <c r="F135" s="234" t="s">
        <v>164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137</v>
      </c>
      <c r="AU135" s="17" t="s">
        <v>83</v>
      </c>
    </row>
    <row r="136" s="2" customFormat="1" ht="37.8" customHeight="1">
      <c r="A136" s="38"/>
      <c r="B136" s="39"/>
      <c r="C136" s="219" t="s">
        <v>166</v>
      </c>
      <c r="D136" s="219" t="s">
        <v>131</v>
      </c>
      <c r="E136" s="220" t="s">
        <v>167</v>
      </c>
      <c r="F136" s="221" t="s">
        <v>168</v>
      </c>
      <c r="G136" s="222" t="s">
        <v>156</v>
      </c>
      <c r="H136" s="223">
        <v>531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38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135</v>
      </c>
      <c r="AT136" s="231" t="s">
        <v>131</v>
      </c>
      <c r="AU136" s="231" t="s">
        <v>83</v>
      </c>
      <c r="AY136" s="17" t="s">
        <v>128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81</v>
      </c>
      <c r="BK136" s="232">
        <f>ROUND(I136*H136,2)</f>
        <v>0</v>
      </c>
      <c r="BL136" s="17" t="s">
        <v>135</v>
      </c>
      <c r="BM136" s="231" t="s">
        <v>169</v>
      </c>
    </row>
    <row r="137" s="2" customFormat="1">
      <c r="A137" s="38"/>
      <c r="B137" s="39"/>
      <c r="C137" s="40"/>
      <c r="D137" s="233" t="s">
        <v>137</v>
      </c>
      <c r="E137" s="40"/>
      <c r="F137" s="234" t="s">
        <v>170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137</v>
      </c>
      <c r="AU137" s="17" t="s">
        <v>83</v>
      </c>
    </row>
    <row r="138" s="2" customFormat="1" ht="16.5" customHeight="1">
      <c r="A138" s="38"/>
      <c r="B138" s="39"/>
      <c r="C138" s="219" t="s">
        <v>145</v>
      </c>
      <c r="D138" s="219" t="s">
        <v>131</v>
      </c>
      <c r="E138" s="220" t="s">
        <v>171</v>
      </c>
      <c r="F138" s="221" t="s">
        <v>172</v>
      </c>
      <c r="G138" s="222" t="s">
        <v>156</v>
      </c>
      <c r="H138" s="223">
        <v>496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38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135</v>
      </c>
      <c r="AT138" s="231" t="s">
        <v>131</v>
      </c>
      <c r="AU138" s="231" t="s">
        <v>83</v>
      </c>
      <c r="AY138" s="17" t="s">
        <v>128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81</v>
      </c>
      <c r="BK138" s="232">
        <f>ROUND(I138*H138,2)</f>
        <v>0</v>
      </c>
      <c r="BL138" s="17" t="s">
        <v>135</v>
      </c>
      <c r="BM138" s="231" t="s">
        <v>173</v>
      </c>
    </row>
    <row r="139" s="2" customFormat="1">
      <c r="A139" s="38"/>
      <c r="B139" s="39"/>
      <c r="C139" s="40"/>
      <c r="D139" s="233" t="s">
        <v>137</v>
      </c>
      <c r="E139" s="40"/>
      <c r="F139" s="234" t="s">
        <v>174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137</v>
      </c>
      <c r="AU139" s="17" t="s">
        <v>83</v>
      </c>
    </row>
    <row r="140" s="2" customFormat="1" ht="24.15" customHeight="1">
      <c r="A140" s="38"/>
      <c r="B140" s="39"/>
      <c r="C140" s="219" t="s">
        <v>175</v>
      </c>
      <c r="D140" s="219" t="s">
        <v>131</v>
      </c>
      <c r="E140" s="220" t="s">
        <v>176</v>
      </c>
      <c r="F140" s="221" t="s">
        <v>177</v>
      </c>
      <c r="G140" s="222" t="s">
        <v>151</v>
      </c>
      <c r="H140" s="223">
        <v>548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135</v>
      </c>
      <c r="AT140" s="231" t="s">
        <v>131</v>
      </c>
      <c r="AU140" s="231" t="s">
        <v>83</v>
      </c>
      <c r="AY140" s="17" t="s">
        <v>128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81</v>
      </c>
      <c r="BK140" s="232">
        <f>ROUND(I140*H140,2)</f>
        <v>0</v>
      </c>
      <c r="BL140" s="17" t="s">
        <v>135</v>
      </c>
      <c r="BM140" s="231" t="s">
        <v>178</v>
      </c>
    </row>
    <row r="141" s="2" customFormat="1">
      <c r="A141" s="38"/>
      <c r="B141" s="39"/>
      <c r="C141" s="40"/>
      <c r="D141" s="233" t="s">
        <v>137</v>
      </c>
      <c r="E141" s="40"/>
      <c r="F141" s="234" t="s">
        <v>179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137</v>
      </c>
      <c r="AU141" s="17" t="s">
        <v>83</v>
      </c>
    </row>
    <row r="142" s="2" customFormat="1" ht="24.15" customHeight="1">
      <c r="A142" s="38"/>
      <c r="B142" s="39"/>
      <c r="C142" s="219" t="s">
        <v>180</v>
      </c>
      <c r="D142" s="219" t="s">
        <v>131</v>
      </c>
      <c r="E142" s="220" t="s">
        <v>181</v>
      </c>
      <c r="F142" s="221" t="s">
        <v>182</v>
      </c>
      <c r="G142" s="222" t="s">
        <v>151</v>
      </c>
      <c r="H142" s="223">
        <v>28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38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135</v>
      </c>
      <c r="AT142" s="231" t="s">
        <v>131</v>
      </c>
      <c r="AU142" s="231" t="s">
        <v>83</v>
      </c>
      <c r="AY142" s="17" t="s">
        <v>128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81</v>
      </c>
      <c r="BK142" s="232">
        <f>ROUND(I142*H142,2)</f>
        <v>0</v>
      </c>
      <c r="BL142" s="17" t="s">
        <v>135</v>
      </c>
      <c r="BM142" s="231" t="s">
        <v>183</v>
      </c>
    </row>
    <row r="143" s="2" customFormat="1">
      <c r="A143" s="38"/>
      <c r="B143" s="39"/>
      <c r="C143" s="40"/>
      <c r="D143" s="233" t="s">
        <v>137</v>
      </c>
      <c r="E143" s="40"/>
      <c r="F143" s="234" t="s">
        <v>184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137</v>
      </c>
      <c r="AU143" s="17" t="s">
        <v>83</v>
      </c>
    </row>
    <row r="144" s="2" customFormat="1" ht="16.5" customHeight="1">
      <c r="A144" s="38"/>
      <c r="B144" s="39"/>
      <c r="C144" s="219" t="s">
        <v>185</v>
      </c>
      <c r="D144" s="219" t="s">
        <v>131</v>
      </c>
      <c r="E144" s="220" t="s">
        <v>186</v>
      </c>
      <c r="F144" s="221" t="s">
        <v>187</v>
      </c>
      <c r="G144" s="222" t="s">
        <v>151</v>
      </c>
      <c r="H144" s="223">
        <v>648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135</v>
      </c>
      <c r="AT144" s="231" t="s">
        <v>131</v>
      </c>
      <c r="AU144" s="231" t="s">
        <v>83</v>
      </c>
      <c r="AY144" s="17" t="s">
        <v>128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81</v>
      </c>
      <c r="BK144" s="232">
        <f>ROUND(I144*H144,2)</f>
        <v>0</v>
      </c>
      <c r="BL144" s="17" t="s">
        <v>135</v>
      </c>
      <c r="BM144" s="231" t="s">
        <v>188</v>
      </c>
    </row>
    <row r="145" s="2" customFormat="1">
      <c r="A145" s="38"/>
      <c r="B145" s="39"/>
      <c r="C145" s="40"/>
      <c r="D145" s="233" t="s">
        <v>137</v>
      </c>
      <c r="E145" s="40"/>
      <c r="F145" s="234" t="s">
        <v>189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137</v>
      </c>
      <c r="AU145" s="17" t="s">
        <v>83</v>
      </c>
    </row>
    <row r="146" s="2" customFormat="1" ht="16.5" customHeight="1">
      <c r="A146" s="38"/>
      <c r="B146" s="39"/>
      <c r="C146" s="219" t="s">
        <v>190</v>
      </c>
      <c r="D146" s="219" t="s">
        <v>131</v>
      </c>
      <c r="E146" s="220" t="s">
        <v>191</v>
      </c>
      <c r="F146" s="221" t="s">
        <v>192</v>
      </c>
      <c r="G146" s="222" t="s">
        <v>156</v>
      </c>
      <c r="H146" s="223">
        <v>58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135</v>
      </c>
      <c r="AT146" s="231" t="s">
        <v>131</v>
      </c>
      <c r="AU146" s="231" t="s">
        <v>83</v>
      </c>
      <c r="AY146" s="17" t="s">
        <v>128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81</v>
      </c>
      <c r="BK146" s="232">
        <f>ROUND(I146*H146,2)</f>
        <v>0</v>
      </c>
      <c r="BL146" s="17" t="s">
        <v>135</v>
      </c>
      <c r="BM146" s="231" t="s">
        <v>193</v>
      </c>
    </row>
    <row r="147" s="2" customFormat="1">
      <c r="A147" s="38"/>
      <c r="B147" s="39"/>
      <c r="C147" s="40"/>
      <c r="D147" s="233" t="s">
        <v>137</v>
      </c>
      <c r="E147" s="40"/>
      <c r="F147" s="234" t="s">
        <v>194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137</v>
      </c>
      <c r="AU147" s="17" t="s">
        <v>83</v>
      </c>
    </row>
    <row r="148" s="2" customFormat="1" ht="21.75" customHeight="1">
      <c r="A148" s="38"/>
      <c r="B148" s="39"/>
      <c r="C148" s="219" t="s">
        <v>195</v>
      </c>
      <c r="D148" s="219" t="s">
        <v>131</v>
      </c>
      <c r="E148" s="220" t="s">
        <v>196</v>
      </c>
      <c r="F148" s="221" t="s">
        <v>197</v>
      </c>
      <c r="G148" s="222" t="s">
        <v>198</v>
      </c>
      <c r="H148" s="223">
        <v>28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38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135</v>
      </c>
      <c r="AT148" s="231" t="s">
        <v>131</v>
      </c>
      <c r="AU148" s="231" t="s">
        <v>83</v>
      </c>
      <c r="AY148" s="17" t="s">
        <v>128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81</v>
      </c>
      <c r="BK148" s="232">
        <f>ROUND(I148*H148,2)</f>
        <v>0</v>
      </c>
      <c r="BL148" s="17" t="s">
        <v>135</v>
      </c>
      <c r="BM148" s="231" t="s">
        <v>199</v>
      </c>
    </row>
    <row r="149" s="2" customFormat="1">
      <c r="A149" s="38"/>
      <c r="B149" s="39"/>
      <c r="C149" s="40"/>
      <c r="D149" s="233" t="s">
        <v>137</v>
      </c>
      <c r="E149" s="40"/>
      <c r="F149" s="234" t="s">
        <v>200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137</v>
      </c>
      <c r="AU149" s="17" t="s">
        <v>83</v>
      </c>
    </row>
    <row r="150" s="2" customFormat="1" ht="24.15" customHeight="1">
      <c r="A150" s="38"/>
      <c r="B150" s="39"/>
      <c r="C150" s="219" t="s">
        <v>201</v>
      </c>
      <c r="D150" s="219" t="s">
        <v>131</v>
      </c>
      <c r="E150" s="220" t="s">
        <v>202</v>
      </c>
      <c r="F150" s="221" t="s">
        <v>203</v>
      </c>
      <c r="G150" s="222" t="s">
        <v>204</v>
      </c>
      <c r="H150" s="223">
        <v>0.77200000000000002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38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135</v>
      </c>
      <c r="AT150" s="231" t="s">
        <v>131</v>
      </c>
      <c r="AU150" s="231" t="s">
        <v>83</v>
      </c>
      <c r="AY150" s="17" t="s">
        <v>128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81</v>
      </c>
      <c r="BK150" s="232">
        <f>ROUND(I150*H150,2)</f>
        <v>0</v>
      </c>
      <c r="BL150" s="17" t="s">
        <v>135</v>
      </c>
      <c r="BM150" s="231" t="s">
        <v>205</v>
      </c>
    </row>
    <row r="151" s="2" customFormat="1">
      <c r="A151" s="38"/>
      <c r="B151" s="39"/>
      <c r="C151" s="40"/>
      <c r="D151" s="233" t="s">
        <v>137</v>
      </c>
      <c r="E151" s="40"/>
      <c r="F151" s="234" t="s">
        <v>206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137</v>
      </c>
      <c r="AU151" s="17" t="s">
        <v>83</v>
      </c>
    </row>
    <row r="152" s="13" customFormat="1">
      <c r="A152" s="13"/>
      <c r="B152" s="238"/>
      <c r="C152" s="239"/>
      <c r="D152" s="233" t="s">
        <v>139</v>
      </c>
      <c r="E152" s="240" t="s">
        <v>1</v>
      </c>
      <c r="F152" s="241" t="s">
        <v>207</v>
      </c>
      <c r="G152" s="239"/>
      <c r="H152" s="242">
        <v>0.77200000000000002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139</v>
      </c>
      <c r="AU152" s="248" t="s">
        <v>83</v>
      </c>
      <c r="AV152" s="13" t="s">
        <v>83</v>
      </c>
      <c r="AW152" s="13" t="s">
        <v>30</v>
      </c>
      <c r="AX152" s="13" t="s">
        <v>81</v>
      </c>
      <c r="AY152" s="248" t="s">
        <v>128</v>
      </c>
    </row>
    <row r="153" s="2" customFormat="1" ht="24.15" customHeight="1">
      <c r="A153" s="38"/>
      <c r="B153" s="39"/>
      <c r="C153" s="219" t="s">
        <v>8</v>
      </c>
      <c r="D153" s="219" t="s">
        <v>131</v>
      </c>
      <c r="E153" s="220" t="s">
        <v>208</v>
      </c>
      <c r="F153" s="221" t="s">
        <v>209</v>
      </c>
      <c r="G153" s="222" t="s">
        <v>210</v>
      </c>
      <c r="H153" s="223">
        <v>30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135</v>
      </c>
      <c r="AT153" s="231" t="s">
        <v>131</v>
      </c>
      <c r="AU153" s="231" t="s">
        <v>83</v>
      </c>
      <c r="AY153" s="17" t="s">
        <v>128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81</v>
      </c>
      <c r="BK153" s="232">
        <f>ROUND(I153*H153,2)</f>
        <v>0</v>
      </c>
      <c r="BL153" s="17" t="s">
        <v>135</v>
      </c>
      <c r="BM153" s="231" t="s">
        <v>211</v>
      </c>
    </row>
    <row r="154" s="2" customFormat="1">
      <c r="A154" s="38"/>
      <c r="B154" s="39"/>
      <c r="C154" s="40"/>
      <c r="D154" s="233" t="s">
        <v>137</v>
      </c>
      <c r="E154" s="40"/>
      <c r="F154" s="234" t="s">
        <v>212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137</v>
      </c>
      <c r="AU154" s="17" t="s">
        <v>83</v>
      </c>
    </row>
    <row r="155" s="2" customFormat="1" ht="24.15" customHeight="1">
      <c r="A155" s="38"/>
      <c r="B155" s="39"/>
      <c r="C155" s="219" t="s">
        <v>213</v>
      </c>
      <c r="D155" s="219" t="s">
        <v>131</v>
      </c>
      <c r="E155" s="220" t="s">
        <v>214</v>
      </c>
      <c r="F155" s="221" t="s">
        <v>215</v>
      </c>
      <c r="G155" s="222" t="s">
        <v>210</v>
      </c>
      <c r="H155" s="223">
        <v>4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38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135</v>
      </c>
      <c r="AT155" s="231" t="s">
        <v>131</v>
      </c>
      <c r="AU155" s="231" t="s">
        <v>83</v>
      </c>
      <c r="AY155" s="17" t="s">
        <v>128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81</v>
      </c>
      <c r="BK155" s="232">
        <f>ROUND(I155*H155,2)</f>
        <v>0</v>
      </c>
      <c r="BL155" s="17" t="s">
        <v>135</v>
      </c>
      <c r="BM155" s="231" t="s">
        <v>216</v>
      </c>
    </row>
    <row r="156" s="2" customFormat="1">
      <c r="A156" s="38"/>
      <c r="B156" s="39"/>
      <c r="C156" s="40"/>
      <c r="D156" s="233" t="s">
        <v>137</v>
      </c>
      <c r="E156" s="40"/>
      <c r="F156" s="234" t="s">
        <v>217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137</v>
      </c>
      <c r="AU156" s="17" t="s">
        <v>83</v>
      </c>
    </row>
    <row r="157" s="2" customFormat="1" ht="37.8" customHeight="1">
      <c r="A157" s="38"/>
      <c r="B157" s="39"/>
      <c r="C157" s="219" t="s">
        <v>218</v>
      </c>
      <c r="D157" s="219" t="s">
        <v>131</v>
      </c>
      <c r="E157" s="220" t="s">
        <v>219</v>
      </c>
      <c r="F157" s="221" t="s">
        <v>220</v>
      </c>
      <c r="G157" s="222" t="s">
        <v>151</v>
      </c>
      <c r="H157" s="223">
        <v>748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38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135</v>
      </c>
      <c r="AT157" s="231" t="s">
        <v>131</v>
      </c>
      <c r="AU157" s="231" t="s">
        <v>83</v>
      </c>
      <c r="AY157" s="17" t="s">
        <v>128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81</v>
      </c>
      <c r="BK157" s="232">
        <f>ROUND(I157*H157,2)</f>
        <v>0</v>
      </c>
      <c r="BL157" s="17" t="s">
        <v>135</v>
      </c>
      <c r="BM157" s="231" t="s">
        <v>221</v>
      </c>
    </row>
    <row r="158" s="2" customFormat="1">
      <c r="A158" s="38"/>
      <c r="B158" s="39"/>
      <c r="C158" s="40"/>
      <c r="D158" s="233" t="s">
        <v>137</v>
      </c>
      <c r="E158" s="40"/>
      <c r="F158" s="234" t="s">
        <v>222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137</v>
      </c>
      <c r="AU158" s="17" t="s">
        <v>83</v>
      </c>
    </row>
    <row r="159" s="13" customFormat="1">
      <c r="A159" s="13"/>
      <c r="B159" s="238"/>
      <c r="C159" s="239"/>
      <c r="D159" s="233" t="s">
        <v>139</v>
      </c>
      <c r="E159" s="240" t="s">
        <v>1</v>
      </c>
      <c r="F159" s="241" t="s">
        <v>223</v>
      </c>
      <c r="G159" s="239"/>
      <c r="H159" s="242">
        <v>748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139</v>
      </c>
      <c r="AU159" s="248" t="s">
        <v>83</v>
      </c>
      <c r="AV159" s="13" t="s">
        <v>83</v>
      </c>
      <c r="AW159" s="13" t="s">
        <v>30</v>
      </c>
      <c r="AX159" s="13" t="s">
        <v>81</v>
      </c>
      <c r="AY159" s="248" t="s">
        <v>128</v>
      </c>
    </row>
    <row r="160" s="2" customFormat="1" ht="37.8" customHeight="1">
      <c r="A160" s="38"/>
      <c r="B160" s="39"/>
      <c r="C160" s="219" t="s">
        <v>224</v>
      </c>
      <c r="D160" s="219" t="s">
        <v>131</v>
      </c>
      <c r="E160" s="220" t="s">
        <v>225</v>
      </c>
      <c r="F160" s="221" t="s">
        <v>226</v>
      </c>
      <c r="G160" s="222" t="s">
        <v>151</v>
      </c>
      <c r="H160" s="223">
        <v>748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135</v>
      </c>
      <c r="AT160" s="231" t="s">
        <v>131</v>
      </c>
      <c r="AU160" s="231" t="s">
        <v>83</v>
      </c>
      <c r="AY160" s="17" t="s">
        <v>128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81</v>
      </c>
      <c r="BK160" s="232">
        <f>ROUND(I160*H160,2)</f>
        <v>0</v>
      </c>
      <c r="BL160" s="17" t="s">
        <v>135</v>
      </c>
      <c r="BM160" s="231" t="s">
        <v>227</v>
      </c>
    </row>
    <row r="161" s="2" customFormat="1">
      <c r="A161" s="38"/>
      <c r="B161" s="39"/>
      <c r="C161" s="40"/>
      <c r="D161" s="233" t="s">
        <v>137</v>
      </c>
      <c r="E161" s="40"/>
      <c r="F161" s="234" t="s">
        <v>228</v>
      </c>
      <c r="G161" s="40"/>
      <c r="H161" s="40"/>
      <c r="I161" s="235"/>
      <c r="J161" s="40"/>
      <c r="K161" s="40"/>
      <c r="L161" s="44"/>
      <c r="M161" s="236"/>
      <c r="N161" s="23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137</v>
      </c>
      <c r="AU161" s="17" t="s">
        <v>83</v>
      </c>
    </row>
    <row r="162" s="2" customFormat="1" ht="24.15" customHeight="1">
      <c r="A162" s="38"/>
      <c r="B162" s="39"/>
      <c r="C162" s="219" t="s">
        <v>229</v>
      </c>
      <c r="D162" s="219" t="s">
        <v>131</v>
      </c>
      <c r="E162" s="220" t="s">
        <v>230</v>
      </c>
      <c r="F162" s="221" t="s">
        <v>231</v>
      </c>
      <c r="G162" s="222" t="s">
        <v>156</v>
      </c>
      <c r="H162" s="223">
        <v>1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38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135</v>
      </c>
      <c r="AT162" s="231" t="s">
        <v>131</v>
      </c>
      <c r="AU162" s="231" t="s">
        <v>83</v>
      </c>
      <c r="AY162" s="17" t="s">
        <v>128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81</v>
      </c>
      <c r="BK162" s="232">
        <f>ROUND(I162*H162,2)</f>
        <v>0</v>
      </c>
      <c r="BL162" s="17" t="s">
        <v>135</v>
      </c>
      <c r="BM162" s="231" t="s">
        <v>232</v>
      </c>
    </row>
    <row r="163" s="2" customFormat="1">
      <c r="A163" s="38"/>
      <c r="B163" s="39"/>
      <c r="C163" s="40"/>
      <c r="D163" s="233" t="s">
        <v>137</v>
      </c>
      <c r="E163" s="40"/>
      <c r="F163" s="234" t="s">
        <v>233</v>
      </c>
      <c r="G163" s="40"/>
      <c r="H163" s="40"/>
      <c r="I163" s="235"/>
      <c r="J163" s="40"/>
      <c r="K163" s="40"/>
      <c r="L163" s="44"/>
      <c r="M163" s="236"/>
      <c r="N163" s="23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137</v>
      </c>
      <c r="AU163" s="17" t="s">
        <v>83</v>
      </c>
    </row>
    <row r="164" s="2" customFormat="1" ht="24.15" customHeight="1">
      <c r="A164" s="38"/>
      <c r="B164" s="39"/>
      <c r="C164" s="219" t="s">
        <v>234</v>
      </c>
      <c r="D164" s="219" t="s">
        <v>131</v>
      </c>
      <c r="E164" s="220" t="s">
        <v>235</v>
      </c>
      <c r="F164" s="221" t="s">
        <v>236</v>
      </c>
      <c r="G164" s="222" t="s">
        <v>156</v>
      </c>
      <c r="H164" s="223">
        <v>1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38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135</v>
      </c>
      <c r="AT164" s="231" t="s">
        <v>131</v>
      </c>
      <c r="AU164" s="231" t="s">
        <v>83</v>
      </c>
      <c r="AY164" s="17" t="s">
        <v>128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81</v>
      </c>
      <c r="BK164" s="232">
        <f>ROUND(I164*H164,2)</f>
        <v>0</v>
      </c>
      <c r="BL164" s="17" t="s">
        <v>135</v>
      </c>
      <c r="BM164" s="231" t="s">
        <v>237</v>
      </c>
    </row>
    <row r="165" s="2" customFormat="1">
      <c r="A165" s="38"/>
      <c r="B165" s="39"/>
      <c r="C165" s="40"/>
      <c r="D165" s="233" t="s">
        <v>137</v>
      </c>
      <c r="E165" s="40"/>
      <c r="F165" s="234" t="s">
        <v>238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137</v>
      </c>
      <c r="AU165" s="17" t="s">
        <v>83</v>
      </c>
    </row>
    <row r="166" s="2" customFormat="1" ht="16.5" customHeight="1">
      <c r="A166" s="38"/>
      <c r="B166" s="39"/>
      <c r="C166" s="249" t="s">
        <v>7</v>
      </c>
      <c r="D166" s="249" t="s">
        <v>141</v>
      </c>
      <c r="E166" s="250" t="s">
        <v>239</v>
      </c>
      <c r="F166" s="251" t="s">
        <v>240</v>
      </c>
      <c r="G166" s="252" t="s">
        <v>156</v>
      </c>
      <c r="H166" s="253">
        <v>1</v>
      </c>
      <c r="I166" s="254"/>
      <c r="J166" s="255">
        <f>ROUND(I166*H166,2)</f>
        <v>0</v>
      </c>
      <c r="K166" s="256"/>
      <c r="L166" s="257"/>
      <c r="M166" s="258" t="s">
        <v>1</v>
      </c>
      <c r="N166" s="259" t="s">
        <v>38</v>
      </c>
      <c r="O166" s="91"/>
      <c r="P166" s="229">
        <f>O166*H166</f>
        <v>0</v>
      </c>
      <c r="Q166" s="229">
        <v>1.5549999999999999</v>
      </c>
      <c r="R166" s="229">
        <f>Q166*H166</f>
        <v>1.5549999999999999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145</v>
      </c>
      <c r="AT166" s="231" t="s">
        <v>141</v>
      </c>
      <c r="AU166" s="231" t="s">
        <v>83</v>
      </c>
      <c r="AY166" s="17" t="s">
        <v>128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81</v>
      </c>
      <c r="BK166" s="232">
        <f>ROUND(I166*H166,2)</f>
        <v>0</v>
      </c>
      <c r="BL166" s="17" t="s">
        <v>135</v>
      </c>
      <c r="BM166" s="231" t="s">
        <v>241</v>
      </c>
    </row>
    <row r="167" s="2" customFormat="1">
      <c r="A167" s="38"/>
      <c r="B167" s="39"/>
      <c r="C167" s="40"/>
      <c r="D167" s="233" t="s">
        <v>137</v>
      </c>
      <c r="E167" s="40"/>
      <c r="F167" s="234" t="s">
        <v>240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137</v>
      </c>
      <c r="AU167" s="17" t="s">
        <v>83</v>
      </c>
    </row>
    <row r="168" s="2" customFormat="1" ht="24.15" customHeight="1">
      <c r="A168" s="38"/>
      <c r="B168" s="39"/>
      <c r="C168" s="219" t="s">
        <v>242</v>
      </c>
      <c r="D168" s="219" t="s">
        <v>131</v>
      </c>
      <c r="E168" s="220" t="s">
        <v>243</v>
      </c>
      <c r="F168" s="221" t="s">
        <v>244</v>
      </c>
      <c r="G168" s="222" t="s">
        <v>156</v>
      </c>
      <c r="H168" s="223">
        <v>2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38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135</v>
      </c>
      <c r="AT168" s="231" t="s">
        <v>131</v>
      </c>
      <c r="AU168" s="231" t="s">
        <v>83</v>
      </c>
      <c r="AY168" s="17" t="s">
        <v>128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81</v>
      </c>
      <c r="BK168" s="232">
        <f>ROUND(I168*H168,2)</f>
        <v>0</v>
      </c>
      <c r="BL168" s="17" t="s">
        <v>135</v>
      </c>
      <c r="BM168" s="231" t="s">
        <v>245</v>
      </c>
    </row>
    <row r="169" s="2" customFormat="1">
      <c r="A169" s="38"/>
      <c r="B169" s="39"/>
      <c r="C169" s="40"/>
      <c r="D169" s="233" t="s">
        <v>137</v>
      </c>
      <c r="E169" s="40"/>
      <c r="F169" s="234" t="s">
        <v>246</v>
      </c>
      <c r="G169" s="40"/>
      <c r="H169" s="40"/>
      <c r="I169" s="235"/>
      <c r="J169" s="40"/>
      <c r="K169" s="40"/>
      <c r="L169" s="44"/>
      <c r="M169" s="236"/>
      <c r="N169" s="23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137</v>
      </c>
      <c r="AU169" s="17" t="s">
        <v>83</v>
      </c>
    </row>
    <row r="170" s="2" customFormat="1" ht="16.5" customHeight="1">
      <c r="A170" s="38"/>
      <c r="B170" s="39"/>
      <c r="C170" s="249" t="s">
        <v>247</v>
      </c>
      <c r="D170" s="249" t="s">
        <v>141</v>
      </c>
      <c r="E170" s="250" t="s">
        <v>248</v>
      </c>
      <c r="F170" s="251" t="s">
        <v>249</v>
      </c>
      <c r="G170" s="252" t="s">
        <v>156</v>
      </c>
      <c r="H170" s="253">
        <v>2</v>
      </c>
      <c r="I170" s="254"/>
      <c r="J170" s="255">
        <f>ROUND(I170*H170,2)</f>
        <v>0</v>
      </c>
      <c r="K170" s="256"/>
      <c r="L170" s="257"/>
      <c r="M170" s="258" t="s">
        <v>1</v>
      </c>
      <c r="N170" s="259" t="s">
        <v>38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145</v>
      </c>
      <c r="AT170" s="231" t="s">
        <v>141</v>
      </c>
      <c r="AU170" s="231" t="s">
        <v>83</v>
      </c>
      <c r="AY170" s="17" t="s">
        <v>128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81</v>
      </c>
      <c r="BK170" s="232">
        <f>ROUND(I170*H170,2)</f>
        <v>0</v>
      </c>
      <c r="BL170" s="17" t="s">
        <v>135</v>
      </c>
      <c r="BM170" s="231" t="s">
        <v>250</v>
      </c>
    </row>
    <row r="171" s="2" customFormat="1">
      <c r="A171" s="38"/>
      <c r="B171" s="39"/>
      <c r="C171" s="40"/>
      <c r="D171" s="233" t="s">
        <v>137</v>
      </c>
      <c r="E171" s="40"/>
      <c r="F171" s="234" t="s">
        <v>249</v>
      </c>
      <c r="G171" s="40"/>
      <c r="H171" s="40"/>
      <c r="I171" s="235"/>
      <c r="J171" s="40"/>
      <c r="K171" s="40"/>
      <c r="L171" s="44"/>
      <c r="M171" s="236"/>
      <c r="N171" s="23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137</v>
      </c>
      <c r="AU171" s="17" t="s">
        <v>83</v>
      </c>
    </row>
    <row r="172" s="2" customFormat="1" ht="16.5" customHeight="1">
      <c r="A172" s="38"/>
      <c r="B172" s="39"/>
      <c r="C172" s="219" t="s">
        <v>251</v>
      </c>
      <c r="D172" s="219" t="s">
        <v>131</v>
      </c>
      <c r="E172" s="220" t="s">
        <v>252</v>
      </c>
      <c r="F172" s="221" t="s">
        <v>253</v>
      </c>
      <c r="G172" s="222" t="s">
        <v>144</v>
      </c>
      <c r="H172" s="223">
        <v>9.8000000000000007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38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135</v>
      </c>
      <c r="AT172" s="231" t="s">
        <v>131</v>
      </c>
      <c r="AU172" s="231" t="s">
        <v>83</v>
      </c>
      <c r="AY172" s="17" t="s">
        <v>128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81</v>
      </c>
      <c r="BK172" s="232">
        <f>ROUND(I172*H172,2)</f>
        <v>0</v>
      </c>
      <c r="BL172" s="17" t="s">
        <v>135</v>
      </c>
      <c r="BM172" s="231" t="s">
        <v>254</v>
      </c>
    </row>
    <row r="173" s="2" customFormat="1">
      <c r="A173" s="38"/>
      <c r="B173" s="39"/>
      <c r="C173" s="40"/>
      <c r="D173" s="233" t="s">
        <v>137</v>
      </c>
      <c r="E173" s="40"/>
      <c r="F173" s="234" t="s">
        <v>255</v>
      </c>
      <c r="G173" s="40"/>
      <c r="H173" s="40"/>
      <c r="I173" s="235"/>
      <c r="J173" s="40"/>
      <c r="K173" s="40"/>
      <c r="L173" s="44"/>
      <c r="M173" s="236"/>
      <c r="N173" s="23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137</v>
      </c>
      <c r="AU173" s="17" t="s">
        <v>83</v>
      </c>
    </row>
    <row r="174" s="13" customFormat="1">
      <c r="A174" s="13"/>
      <c r="B174" s="238"/>
      <c r="C174" s="239"/>
      <c r="D174" s="233" t="s">
        <v>139</v>
      </c>
      <c r="E174" s="240" t="s">
        <v>1</v>
      </c>
      <c r="F174" s="241" t="s">
        <v>256</v>
      </c>
      <c r="G174" s="239"/>
      <c r="H174" s="242">
        <v>9.8000000000000007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139</v>
      </c>
      <c r="AU174" s="248" t="s">
        <v>83</v>
      </c>
      <c r="AV174" s="13" t="s">
        <v>83</v>
      </c>
      <c r="AW174" s="13" t="s">
        <v>30</v>
      </c>
      <c r="AX174" s="13" t="s">
        <v>81</v>
      </c>
      <c r="AY174" s="248" t="s">
        <v>128</v>
      </c>
    </row>
    <row r="175" s="12" customFormat="1" ht="25.92" customHeight="1">
      <c r="A175" s="12"/>
      <c r="B175" s="203"/>
      <c r="C175" s="204"/>
      <c r="D175" s="205" t="s">
        <v>72</v>
      </c>
      <c r="E175" s="206" t="s">
        <v>257</v>
      </c>
      <c r="F175" s="206" t="s">
        <v>258</v>
      </c>
      <c r="G175" s="204"/>
      <c r="H175" s="204"/>
      <c r="I175" s="207"/>
      <c r="J175" s="208">
        <f>BK175</f>
        <v>0</v>
      </c>
      <c r="K175" s="204"/>
      <c r="L175" s="209"/>
      <c r="M175" s="210"/>
      <c r="N175" s="211"/>
      <c r="O175" s="211"/>
      <c r="P175" s="212">
        <f>SUM(P176:P196)</f>
        <v>0</v>
      </c>
      <c r="Q175" s="211"/>
      <c r="R175" s="212">
        <f>SUM(R176:R196)</f>
        <v>0</v>
      </c>
      <c r="S175" s="211"/>
      <c r="T175" s="213">
        <f>SUM(T176:T196)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135</v>
      </c>
      <c r="AT175" s="215" t="s">
        <v>72</v>
      </c>
      <c r="AU175" s="215" t="s">
        <v>73</v>
      </c>
      <c r="AY175" s="214" t="s">
        <v>128</v>
      </c>
      <c r="BK175" s="216">
        <f>SUM(BK176:BK196)</f>
        <v>0</v>
      </c>
    </row>
    <row r="176" s="2" customFormat="1" ht="49.05" customHeight="1">
      <c r="A176" s="38"/>
      <c r="B176" s="39"/>
      <c r="C176" s="219" t="s">
        <v>259</v>
      </c>
      <c r="D176" s="219" t="s">
        <v>131</v>
      </c>
      <c r="E176" s="220" t="s">
        <v>260</v>
      </c>
      <c r="F176" s="221" t="s">
        <v>261</v>
      </c>
      <c r="G176" s="222" t="s">
        <v>144</v>
      </c>
      <c r="H176" s="223">
        <v>277.92000000000002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38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262</v>
      </c>
      <c r="AT176" s="231" t="s">
        <v>131</v>
      </c>
      <c r="AU176" s="231" t="s">
        <v>81</v>
      </c>
      <c r="AY176" s="17" t="s">
        <v>128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81</v>
      </c>
      <c r="BK176" s="232">
        <f>ROUND(I176*H176,2)</f>
        <v>0</v>
      </c>
      <c r="BL176" s="17" t="s">
        <v>262</v>
      </c>
      <c r="BM176" s="231" t="s">
        <v>263</v>
      </c>
    </row>
    <row r="177" s="2" customFormat="1">
      <c r="A177" s="38"/>
      <c r="B177" s="39"/>
      <c r="C177" s="40"/>
      <c r="D177" s="233" t="s">
        <v>137</v>
      </c>
      <c r="E177" s="40"/>
      <c r="F177" s="234" t="s">
        <v>264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137</v>
      </c>
      <c r="AU177" s="17" t="s">
        <v>81</v>
      </c>
    </row>
    <row r="178" s="13" customFormat="1">
      <c r="A178" s="13"/>
      <c r="B178" s="238"/>
      <c r="C178" s="239"/>
      <c r="D178" s="233" t="s">
        <v>139</v>
      </c>
      <c r="E178" s="240" t="s">
        <v>1</v>
      </c>
      <c r="F178" s="241" t="s">
        <v>265</v>
      </c>
      <c r="G178" s="239"/>
      <c r="H178" s="242">
        <v>277.92000000000002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139</v>
      </c>
      <c r="AU178" s="248" t="s">
        <v>81</v>
      </c>
      <c r="AV178" s="13" t="s">
        <v>83</v>
      </c>
      <c r="AW178" s="13" t="s">
        <v>30</v>
      </c>
      <c r="AX178" s="13" t="s">
        <v>81</v>
      </c>
      <c r="AY178" s="248" t="s">
        <v>128</v>
      </c>
    </row>
    <row r="179" s="2" customFormat="1" ht="49.05" customHeight="1">
      <c r="A179" s="38"/>
      <c r="B179" s="39"/>
      <c r="C179" s="219" t="s">
        <v>266</v>
      </c>
      <c r="D179" s="219" t="s">
        <v>131</v>
      </c>
      <c r="E179" s="220" t="s">
        <v>267</v>
      </c>
      <c r="F179" s="221" t="s">
        <v>268</v>
      </c>
      <c r="G179" s="222" t="s">
        <v>144</v>
      </c>
      <c r="H179" s="223">
        <v>12.603999999999999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38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262</v>
      </c>
      <c r="AT179" s="231" t="s">
        <v>131</v>
      </c>
      <c r="AU179" s="231" t="s">
        <v>81</v>
      </c>
      <c r="AY179" s="17" t="s">
        <v>128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81</v>
      </c>
      <c r="BK179" s="232">
        <f>ROUND(I179*H179,2)</f>
        <v>0</v>
      </c>
      <c r="BL179" s="17" t="s">
        <v>262</v>
      </c>
      <c r="BM179" s="231" t="s">
        <v>269</v>
      </c>
    </row>
    <row r="180" s="2" customFormat="1">
      <c r="A180" s="38"/>
      <c r="B180" s="39"/>
      <c r="C180" s="40"/>
      <c r="D180" s="233" t="s">
        <v>137</v>
      </c>
      <c r="E180" s="40"/>
      <c r="F180" s="234" t="s">
        <v>270</v>
      </c>
      <c r="G180" s="40"/>
      <c r="H180" s="40"/>
      <c r="I180" s="235"/>
      <c r="J180" s="40"/>
      <c r="K180" s="40"/>
      <c r="L180" s="44"/>
      <c r="M180" s="236"/>
      <c r="N180" s="237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137</v>
      </c>
      <c r="AU180" s="17" t="s">
        <v>81</v>
      </c>
    </row>
    <row r="181" s="13" customFormat="1">
      <c r="A181" s="13"/>
      <c r="B181" s="238"/>
      <c r="C181" s="239"/>
      <c r="D181" s="233" t="s">
        <v>139</v>
      </c>
      <c r="E181" s="240" t="s">
        <v>1</v>
      </c>
      <c r="F181" s="241" t="s">
        <v>271</v>
      </c>
      <c r="G181" s="239"/>
      <c r="H181" s="242">
        <v>12.603999999999999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139</v>
      </c>
      <c r="AU181" s="248" t="s">
        <v>81</v>
      </c>
      <c r="AV181" s="13" t="s">
        <v>83</v>
      </c>
      <c r="AW181" s="13" t="s">
        <v>30</v>
      </c>
      <c r="AX181" s="13" t="s">
        <v>81</v>
      </c>
      <c r="AY181" s="248" t="s">
        <v>128</v>
      </c>
    </row>
    <row r="182" s="2" customFormat="1" ht="49.05" customHeight="1">
      <c r="A182" s="38"/>
      <c r="B182" s="39"/>
      <c r="C182" s="219" t="s">
        <v>272</v>
      </c>
      <c r="D182" s="219" t="s">
        <v>131</v>
      </c>
      <c r="E182" s="220" t="s">
        <v>267</v>
      </c>
      <c r="F182" s="221" t="s">
        <v>268</v>
      </c>
      <c r="G182" s="222" t="s">
        <v>144</v>
      </c>
      <c r="H182" s="223">
        <v>0.191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38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262</v>
      </c>
      <c r="AT182" s="231" t="s">
        <v>131</v>
      </c>
      <c r="AU182" s="231" t="s">
        <v>81</v>
      </c>
      <c r="AY182" s="17" t="s">
        <v>128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81</v>
      </c>
      <c r="BK182" s="232">
        <f>ROUND(I182*H182,2)</f>
        <v>0</v>
      </c>
      <c r="BL182" s="17" t="s">
        <v>262</v>
      </c>
      <c r="BM182" s="231" t="s">
        <v>273</v>
      </c>
    </row>
    <row r="183" s="2" customFormat="1">
      <c r="A183" s="38"/>
      <c r="B183" s="39"/>
      <c r="C183" s="40"/>
      <c r="D183" s="233" t="s">
        <v>137</v>
      </c>
      <c r="E183" s="40"/>
      <c r="F183" s="234" t="s">
        <v>270</v>
      </c>
      <c r="G183" s="40"/>
      <c r="H183" s="40"/>
      <c r="I183" s="235"/>
      <c r="J183" s="40"/>
      <c r="K183" s="40"/>
      <c r="L183" s="44"/>
      <c r="M183" s="236"/>
      <c r="N183" s="237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137</v>
      </c>
      <c r="AU183" s="17" t="s">
        <v>81</v>
      </c>
    </row>
    <row r="184" s="13" customFormat="1">
      <c r="A184" s="13"/>
      <c r="B184" s="238"/>
      <c r="C184" s="239"/>
      <c r="D184" s="233" t="s">
        <v>139</v>
      </c>
      <c r="E184" s="240" t="s">
        <v>1</v>
      </c>
      <c r="F184" s="241" t="s">
        <v>274</v>
      </c>
      <c r="G184" s="239"/>
      <c r="H184" s="242">
        <v>0.191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139</v>
      </c>
      <c r="AU184" s="248" t="s">
        <v>81</v>
      </c>
      <c r="AV184" s="13" t="s">
        <v>83</v>
      </c>
      <c r="AW184" s="13" t="s">
        <v>30</v>
      </c>
      <c r="AX184" s="13" t="s">
        <v>81</v>
      </c>
      <c r="AY184" s="248" t="s">
        <v>128</v>
      </c>
    </row>
    <row r="185" s="2" customFormat="1" ht="62.7" customHeight="1">
      <c r="A185" s="38"/>
      <c r="B185" s="39"/>
      <c r="C185" s="219" t="s">
        <v>275</v>
      </c>
      <c r="D185" s="219" t="s">
        <v>131</v>
      </c>
      <c r="E185" s="220" t="s">
        <v>276</v>
      </c>
      <c r="F185" s="221" t="s">
        <v>277</v>
      </c>
      <c r="G185" s="222" t="s">
        <v>144</v>
      </c>
      <c r="H185" s="223">
        <v>147.58000000000001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38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262</v>
      </c>
      <c r="AT185" s="231" t="s">
        <v>131</v>
      </c>
      <c r="AU185" s="231" t="s">
        <v>81</v>
      </c>
      <c r="AY185" s="17" t="s">
        <v>128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81</v>
      </c>
      <c r="BK185" s="232">
        <f>ROUND(I185*H185,2)</f>
        <v>0</v>
      </c>
      <c r="BL185" s="17" t="s">
        <v>262</v>
      </c>
      <c r="BM185" s="231" t="s">
        <v>278</v>
      </c>
    </row>
    <row r="186" s="2" customFormat="1">
      <c r="A186" s="38"/>
      <c r="B186" s="39"/>
      <c r="C186" s="40"/>
      <c r="D186" s="233" t="s">
        <v>137</v>
      </c>
      <c r="E186" s="40"/>
      <c r="F186" s="234" t="s">
        <v>279</v>
      </c>
      <c r="G186" s="40"/>
      <c r="H186" s="40"/>
      <c r="I186" s="235"/>
      <c r="J186" s="40"/>
      <c r="K186" s="40"/>
      <c r="L186" s="44"/>
      <c r="M186" s="236"/>
      <c r="N186" s="237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137</v>
      </c>
      <c r="AU186" s="17" t="s">
        <v>81</v>
      </c>
    </row>
    <row r="187" s="13" customFormat="1">
      <c r="A187" s="13"/>
      <c r="B187" s="238"/>
      <c r="C187" s="239"/>
      <c r="D187" s="233" t="s">
        <v>139</v>
      </c>
      <c r="E187" s="240" t="s">
        <v>1</v>
      </c>
      <c r="F187" s="241" t="s">
        <v>280</v>
      </c>
      <c r="G187" s="239"/>
      <c r="H187" s="242">
        <v>147.58000000000001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139</v>
      </c>
      <c r="AU187" s="248" t="s">
        <v>81</v>
      </c>
      <c r="AV187" s="13" t="s">
        <v>83</v>
      </c>
      <c r="AW187" s="13" t="s">
        <v>30</v>
      </c>
      <c r="AX187" s="13" t="s">
        <v>81</v>
      </c>
      <c r="AY187" s="248" t="s">
        <v>128</v>
      </c>
    </row>
    <row r="188" s="2" customFormat="1" ht="21.75" customHeight="1">
      <c r="A188" s="38"/>
      <c r="B188" s="39"/>
      <c r="C188" s="219" t="s">
        <v>281</v>
      </c>
      <c r="D188" s="219" t="s">
        <v>131</v>
      </c>
      <c r="E188" s="220" t="s">
        <v>282</v>
      </c>
      <c r="F188" s="221" t="s">
        <v>283</v>
      </c>
      <c r="G188" s="222" t="s">
        <v>144</v>
      </c>
      <c r="H188" s="223">
        <v>435.30000000000001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38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262</v>
      </c>
      <c r="AT188" s="231" t="s">
        <v>131</v>
      </c>
      <c r="AU188" s="231" t="s">
        <v>81</v>
      </c>
      <c r="AY188" s="17" t="s">
        <v>128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81</v>
      </c>
      <c r="BK188" s="232">
        <f>ROUND(I188*H188,2)</f>
        <v>0</v>
      </c>
      <c r="BL188" s="17" t="s">
        <v>262</v>
      </c>
      <c r="BM188" s="231" t="s">
        <v>284</v>
      </c>
    </row>
    <row r="189" s="2" customFormat="1">
      <c r="A189" s="38"/>
      <c r="B189" s="39"/>
      <c r="C189" s="40"/>
      <c r="D189" s="233" t="s">
        <v>137</v>
      </c>
      <c r="E189" s="40"/>
      <c r="F189" s="234" t="s">
        <v>285</v>
      </c>
      <c r="G189" s="40"/>
      <c r="H189" s="40"/>
      <c r="I189" s="235"/>
      <c r="J189" s="40"/>
      <c r="K189" s="40"/>
      <c r="L189" s="44"/>
      <c r="M189" s="236"/>
      <c r="N189" s="23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137</v>
      </c>
      <c r="AU189" s="17" t="s">
        <v>81</v>
      </c>
    </row>
    <row r="190" s="13" customFormat="1">
      <c r="A190" s="13"/>
      <c r="B190" s="238"/>
      <c r="C190" s="239"/>
      <c r="D190" s="233" t="s">
        <v>139</v>
      </c>
      <c r="E190" s="240" t="s">
        <v>1</v>
      </c>
      <c r="F190" s="241" t="s">
        <v>286</v>
      </c>
      <c r="G190" s="239"/>
      <c r="H190" s="242">
        <v>435.30000000000001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139</v>
      </c>
      <c r="AU190" s="248" t="s">
        <v>81</v>
      </c>
      <c r="AV190" s="13" t="s">
        <v>83</v>
      </c>
      <c r="AW190" s="13" t="s">
        <v>30</v>
      </c>
      <c r="AX190" s="13" t="s">
        <v>81</v>
      </c>
      <c r="AY190" s="248" t="s">
        <v>128</v>
      </c>
    </row>
    <row r="191" s="2" customFormat="1" ht="37.8" customHeight="1">
      <c r="A191" s="38"/>
      <c r="B191" s="39"/>
      <c r="C191" s="219" t="s">
        <v>287</v>
      </c>
      <c r="D191" s="219" t="s">
        <v>131</v>
      </c>
      <c r="E191" s="220" t="s">
        <v>288</v>
      </c>
      <c r="F191" s="221" t="s">
        <v>289</v>
      </c>
      <c r="G191" s="222" t="s">
        <v>156</v>
      </c>
      <c r="H191" s="223">
        <v>2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38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262</v>
      </c>
      <c r="AT191" s="231" t="s">
        <v>131</v>
      </c>
      <c r="AU191" s="231" t="s">
        <v>81</v>
      </c>
      <c r="AY191" s="17" t="s">
        <v>128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81</v>
      </c>
      <c r="BK191" s="232">
        <f>ROUND(I191*H191,2)</f>
        <v>0</v>
      </c>
      <c r="BL191" s="17" t="s">
        <v>262</v>
      </c>
      <c r="BM191" s="231" t="s">
        <v>290</v>
      </c>
    </row>
    <row r="192" s="2" customFormat="1">
      <c r="A192" s="38"/>
      <c r="B192" s="39"/>
      <c r="C192" s="40"/>
      <c r="D192" s="233" t="s">
        <v>137</v>
      </c>
      <c r="E192" s="40"/>
      <c r="F192" s="234" t="s">
        <v>291</v>
      </c>
      <c r="G192" s="40"/>
      <c r="H192" s="40"/>
      <c r="I192" s="235"/>
      <c r="J192" s="40"/>
      <c r="K192" s="40"/>
      <c r="L192" s="44"/>
      <c r="M192" s="236"/>
      <c r="N192" s="237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137</v>
      </c>
      <c r="AU192" s="17" t="s">
        <v>81</v>
      </c>
    </row>
    <row r="193" s="2" customFormat="1" ht="37.8" customHeight="1">
      <c r="A193" s="38"/>
      <c r="B193" s="39"/>
      <c r="C193" s="219" t="s">
        <v>292</v>
      </c>
      <c r="D193" s="219" t="s">
        <v>131</v>
      </c>
      <c r="E193" s="220" t="s">
        <v>293</v>
      </c>
      <c r="F193" s="221" t="s">
        <v>294</v>
      </c>
      <c r="G193" s="222" t="s">
        <v>156</v>
      </c>
      <c r="H193" s="223">
        <v>2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38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262</v>
      </c>
      <c r="AT193" s="231" t="s">
        <v>131</v>
      </c>
      <c r="AU193" s="231" t="s">
        <v>81</v>
      </c>
      <c r="AY193" s="17" t="s">
        <v>128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81</v>
      </c>
      <c r="BK193" s="232">
        <f>ROUND(I193*H193,2)</f>
        <v>0</v>
      </c>
      <c r="BL193" s="17" t="s">
        <v>262</v>
      </c>
      <c r="BM193" s="231" t="s">
        <v>295</v>
      </c>
    </row>
    <row r="194" s="2" customFormat="1">
      <c r="A194" s="38"/>
      <c r="B194" s="39"/>
      <c r="C194" s="40"/>
      <c r="D194" s="233" t="s">
        <v>137</v>
      </c>
      <c r="E194" s="40"/>
      <c r="F194" s="234" t="s">
        <v>296</v>
      </c>
      <c r="G194" s="40"/>
      <c r="H194" s="40"/>
      <c r="I194" s="235"/>
      <c r="J194" s="40"/>
      <c r="K194" s="40"/>
      <c r="L194" s="44"/>
      <c r="M194" s="236"/>
      <c r="N194" s="23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137</v>
      </c>
      <c r="AU194" s="17" t="s">
        <v>81</v>
      </c>
    </row>
    <row r="195" s="2" customFormat="1" ht="16.5" customHeight="1">
      <c r="A195" s="38"/>
      <c r="B195" s="39"/>
      <c r="C195" s="219" t="s">
        <v>297</v>
      </c>
      <c r="D195" s="219" t="s">
        <v>131</v>
      </c>
      <c r="E195" s="220" t="s">
        <v>298</v>
      </c>
      <c r="F195" s="221" t="s">
        <v>299</v>
      </c>
      <c r="G195" s="222" t="s">
        <v>144</v>
      </c>
      <c r="H195" s="223">
        <v>0.191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38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262</v>
      </c>
      <c r="AT195" s="231" t="s">
        <v>131</v>
      </c>
      <c r="AU195" s="231" t="s">
        <v>81</v>
      </c>
      <c r="AY195" s="17" t="s">
        <v>128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81</v>
      </c>
      <c r="BK195" s="232">
        <f>ROUND(I195*H195,2)</f>
        <v>0</v>
      </c>
      <c r="BL195" s="17" t="s">
        <v>262</v>
      </c>
      <c r="BM195" s="231" t="s">
        <v>300</v>
      </c>
    </row>
    <row r="196" s="2" customFormat="1">
      <c r="A196" s="38"/>
      <c r="B196" s="39"/>
      <c r="C196" s="40"/>
      <c r="D196" s="233" t="s">
        <v>137</v>
      </c>
      <c r="E196" s="40"/>
      <c r="F196" s="234" t="s">
        <v>301</v>
      </c>
      <c r="G196" s="40"/>
      <c r="H196" s="40"/>
      <c r="I196" s="235"/>
      <c r="J196" s="40"/>
      <c r="K196" s="40"/>
      <c r="L196" s="44"/>
      <c r="M196" s="260"/>
      <c r="N196" s="261"/>
      <c r="O196" s="262"/>
      <c r="P196" s="262"/>
      <c r="Q196" s="262"/>
      <c r="R196" s="262"/>
      <c r="S196" s="262"/>
      <c r="T196" s="263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137</v>
      </c>
      <c r="AU196" s="17" t="s">
        <v>81</v>
      </c>
    </row>
    <row r="197" s="2" customFormat="1" ht="6.96" customHeight="1">
      <c r="A197" s="38"/>
      <c r="B197" s="66"/>
      <c r="C197" s="67"/>
      <c r="D197" s="67"/>
      <c r="E197" s="67"/>
      <c r="F197" s="67"/>
      <c r="G197" s="67"/>
      <c r="H197" s="67"/>
      <c r="I197" s="67"/>
      <c r="J197" s="67"/>
      <c r="K197" s="67"/>
      <c r="L197" s="44"/>
      <c r="M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</row>
  </sheetData>
  <sheetProtection sheet="1" autoFilter="0" formatColumns="0" formatRows="0" objects="1" scenarios="1" spinCount="100000" saltValue="78e4kJfEigmPXXuYQNETeeszJUN1ocUJYnKwD2sd5h4svUwVDvZIopFbQA3qHDtI9JXCzmoFpbKVGxHx/sZruQ==" hashValue="jXvfQJpL7+UXKF83TxytPH82hkQqqNYbgqUukyvLF3t78IgMMmhVJiKlM3G3vF//YucsZdjBmUe+93p7ggFEUA==" algorithmName="SHA-512" password="CC35"/>
  <autoFilter ref="C118:K19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trati Horní Cerekev - Pacov-KR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30. 7. 2021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ROUND((SUM(BE119:BE180)),  2)</f>
        <v>0</v>
      </c>
      <c r="G33" s="38"/>
      <c r="H33" s="38"/>
      <c r="I33" s="155">
        <v>0.20999999999999999</v>
      </c>
      <c r="J33" s="154">
        <f>ROUND(((SUM(BE119:BE180))*I33),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ROUND((SUM(BF119:BF180)),  2)</f>
        <v>0</v>
      </c>
      <c r="G34" s="38"/>
      <c r="H34" s="38"/>
      <c r="I34" s="155">
        <v>0.14999999999999999</v>
      </c>
      <c r="J34" s="154">
        <f>ROUND(((SUM(BF119:BF180))*I34),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ROUND((SUM(BG119:BG180)),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ROUND((SUM(BH119:BH180)),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ROUND((SUM(BI119:BI180)),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trati Horní Cerekev - Pacov-KR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2021-6-2 - Výměna pražců 1SK Dobrá Voda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30. 7. 2021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111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112</v>
      </c>
      <c r="E99" s="182"/>
      <c r="F99" s="182"/>
      <c r="G99" s="182"/>
      <c r="H99" s="182"/>
      <c r="I99" s="182"/>
      <c r="J99" s="183">
        <f>J166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113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Oprava trati Horní Cerekev - Pacov-KR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2021-6-2 - Výměna pražců 1SK Dobrá Voda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30. 7. 2021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114</v>
      </c>
      <c r="D118" s="194" t="s">
        <v>58</v>
      </c>
      <c r="E118" s="194" t="s">
        <v>54</v>
      </c>
      <c r="F118" s="194" t="s">
        <v>55</v>
      </c>
      <c r="G118" s="194" t="s">
        <v>115</v>
      </c>
      <c r="H118" s="194" t="s">
        <v>116</v>
      </c>
      <c r="I118" s="194" t="s">
        <v>117</v>
      </c>
      <c r="J118" s="195" t="s">
        <v>107</v>
      </c>
      <c r="K118" s="196" t="s">
        <v>118</v>
      </c>
      <c r="L118" s="197"/>
      <c r="M118" s="100" t="s">
        <v>1</v>
      </c>
      <c r="N118" s="101" t="s">
        <v>37</v>
      </c>
      <c r="O118" s="101" t="s">
        <v>119</v>
      </c>
      <c r="P118" s="101" t="s">
        <v>120</v>
      </c>
      <c r="Q118" s="101" t="s">
        <v>121</v>
      </c>
      <c r="R118" s="101" t="s">
        <v>122</v>
      </c>
      <c r="S118" s="101" t="s">
        <v>123</v>
      </c>
      <c r="T118" s="102" t="s">
        <v>124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125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P120+P166</f>
        <v>0</v>
      </c>
      <c r="Q119" s="104"/>
      <c r="R119" s="200">
        <f>R120+R166</f>
        <v>259.43232</v>
      </c>
      <c r="S119" s="104"/>
      <c r="T119" s="201">
        <f>T120+T166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109</v>
      </c>
      <c r="BK119" s="202">
        <f>BK120+BK166</f>
        <v>0</v>
      </c>
    </row>
    <row r="120" s="12" customFormat="1" ht="25.92" customHeight="1">
      <c r="A120" s="12"/>
      <c r="B120" s="203"/>
      <c r="C120" s="204"/>
      <c r="D120" s="205" t="s">
        <v>72</v>
      </c>
      <c r="E120" s="206" t="s">
        <v>126</v>
      </c>
      <c r="F120" s="206" t="s">
        <v>127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259.43232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81</v>
      </c>
      <c r="AT120" s="215" t="s">
        <v>72</v>
      </c>
      <c r="AU120" s="215" t="s">
        <v>73</v>
      </c>
      <c r="AY120" s="214" t="s">
        <v>128</v>
      </c>
      <c r="BK120" s="216">
        <f>BK121</f>
        <v>0</v>
      </c>
    </row>
    <row r="121" s="12" customFormat="1" ht="22.8" customHeight="1">
      <c r="A121" s="12"/>
      <c r="B121" s="203"/>
      <c r="C121" s="204"/>
      <c r="D121" s="205" t="s">
        <v>72</v>
      </c>
      <c r="E121" s="217" t="s">
        <v>129</v>
      </c>
      <c r="F121" s="217" t="s">
        <v>130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SUM(P122:P165)</f>
        <v>0</v>
      </c>
      <c r="Q121" s="211"/>
      <c r="R121" s="212">
        <f>SUM(R122:R165)</f>
        <v>259.43232</v>
      </c>
      <c r="S121" s="211"/>
      <c r="T121" s="213">
        <f>SUM(T122:T165)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81</v>
      </c>
      <c r="AY121" s="214" t="s">
        <v>128</v>
      </c>
      <c r="BK121" s="216">
        <f>SUM(BK122:BK165)</f>
        <v>0</v>
      </c>
    </row>
    <row r="122" s="2" customFormat="1" ht="16.5" customHeight="1">
      <c r="A122" s="38"/>
      <c r="B122" s="39"/>
      <c r="C122" s="219" t="s">
        <v>81</v>
      </c>
      <c r="D122" s="219" t="s">
        <v>131</v>
      </c>
      <c r="E122" s="220" t="s">
        <v>132</v>
      </c>
      <c r="F122" s="221" t="s">
        <v>133</v>
      </c>
      <c r="G122" s="222" t="s">
        <v>134</v>
      </c>
      <c r="H122" s="223">
        <v>144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38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135</v>
      </c>
      <c r="AT122" s="231" t="s">
        <v>131</v>
      </c>
      <c r="AU122" s="231" t="s">
        <v>83</v>
      </c>
      <c r="AY122" s="17" t="s">
        <v>128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81</v>
      </c>
      <c r="BK122" s="232">
        <f>ROUND(I122*H122,2)</f>
        <v>0</v>
      </c>
      <c r="BL122" s="17" t="s">
        <v>135</v>
      </c>
      <c r="BM122" s="231" t="s">
        <v>303</v>
      </c>
    </row>
    <row r="123" s="2" customFormat="1">
      <c r="A123" s="38"/>
      <c r="B123" s="39"/>
      <c r="C123" s="40"/>
      <c r="D123" s="233" t="s">
        <v>137</v>
      </c>
      <c r="E123" s="40"/>
      <c r="F123" s="234" t="s">
        <v>138</v>
      </c>
      <c r="G123" s="40"/>
      <c r="H123" s="40"/>
      <c r="I123" s="235"/>
      <c r="J123" s="40"/>
      <c r="K123" s="40"/>
      <c r="L123" s="44"/>
      <c r="M123" s="236"/>
      <c r="N123" s="23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137</v>
      </c>
      <c r="AU123" s="17" t="s">
        <v>83</v>
      </c>
    </row>
    <row r="124" s="13" customFormat="1">
      <c r="A124" s="13"/>
      <c r="B124" s="238"/>
      <c r="C124" s="239"/>
      <c r="D124" s="233" t="s">
        <v>139</v>
      </c>
      <c r="E124" s="240" t="s">
        <v>1</v>
      </c>
      <c r="F124" s="241" t="s">
        <v>304</v>
      </c>
      <c r="G124" s="239"/>
      <c r="H124" s="242">
        <v>144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139</v>
      </c>
      <c r="AU124" s="248" t="s">
        <v>83</v>
      </c>
      <c r="AV124" s="13" t="s">
        <v>83</v>
      </c>
      <c r="AW124" s="13" t="s">
        <v>30</v>
      </c>
      <c r="AX124" s="13" t="s">
        <v>81</v>
      </c>
      <c r="AY124" s="248" t="s">
        <v>128</v>
      </c>
    </row>
    <row r="125" s="2" customFormat="1" ht="16.5" customHeight="1">
      <c r="A125" s="38"/>
      <c r="B125" s="39"/>
      <c r="C125" s="249" t="s">
        <v>83</v>
      </c>
      <c r="D125" s="249" t="s">
        <v>141</v>
      </c>
      <c r="E125" s="250" t="s">
        <v>142</v>
      </c>
      <c r="F125" s="251" t="s">
        <v>143</v>
      </c>
      <c r="G125" s="252" t="s">
        <v>144</v>
      </c>
      <c r="H125" s="253">
        <v>259.19999999999999</v>
      </c>
      <c r="I125" s="254"/>
      <c r="J125" s="255">
        <f>ROUND(I125*H125,2)</f>
        <v>0</v>
      </c>
      <c r="K125" s="256"/>
      <c r="L125" s="257"/>
      <c r="M125" s="258" t="s">
        <v>1</v>
      </c>
      <c r="N125" s="259" t="s">
        <v>38</v>
      </c>
      <c r="O125" s="91"/>
      <c r="P125" s="229">
        <f>O125*H125</f>
        <v>0</v>
      </c>
      <c r="Q125" s="229">
        <v>1</v>
      </c>
      <c r="R125" s="229">
        <f>Q125*H125</f>
        <v>259.19999999999999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145</v>
      </c>
      <c r="AT125" s="231" t="s">
        <v>141</v>
      </c>
      <c r="AU125" s="231" t="s">
        <v>83</v>
      </c>
      <c r="AY125" s="17" t="s">
        <v>128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81</v>
      </c>
      <c r="BK125" s="232">
        <f>ROUND(I125*H125,2)</f>
        <v>0</v>
      </c>
      <c r="BL125" s="17" t="s">
        <v>135</v>
      </c>
      <c r="BM125" s="231" t="s">
        <v>305</v>
      </c>
    </row>
    <row r="126" s="2" customFormat="1">
      <c r="A126" s="38"/>
      <c r="B126" s="39"/>
      <c r="C126" s="40"/>
      <c r="D126" s="233" t="s">
        <v>137</v>
      </c>
      <c r="E126" s="40"/>
      <c r="F126" s="234" t="s">
        <v>143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137</v>
      </c>
      <c r="AU126" s="17" t="s">
        <v>83</v>
      </c>
    </row>
    <row r="127" s="13" customFormat="1">
      <c r="A127" s="13"/>
      <c r="B127" s="238"/>
      <c r="C127" s="239"/>
      <c r="D127" s="233" t="s">
        <v>139</v>
      </c>
      <c r="E127" s="240" t="s">
        <v>1</v>
      </c>
      <c r="F127" s="241" t="s">
        <v>306</v>
      </c>
      <c r="G127" s="239"/>
      <c r="H127" s="242">
        <v>259.19999999999999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139</v>
      </c>
      <c r="AU127" s="248" t="s">
        <v>83</v>
      </c>
      <c r="AV127" s="13" t="s">
        <v>83</v>
      </c>
      <c r="AW127" s="13" t="s">
        <v>30</v>
      </c>
      <c r="AX127" s="13" t="s">
        <v>81</v>
      </c>
      <c r="AY127" s="248" t="s">
        <v>128</v>
      </c>
    </row>
    <row r="128" s="2" customFormat="1" ht="37.8" customHeight="1">
      <c r="A128" s="38"/>
      <c r="B128" s="39"/>
      <c r="C128" s="219" t="s">
        <v>148</v>
      </c>
      <c r="D128" s="219" t="s">
        <v>131</v>
      </c>
      <c r="E128" s="220" t="s">
        <v>307</v>
      </c>
      <c r="F128" s="221" t="s">
        <v>308</v>
      </c>
      <c r="G128" s="222" t="s">
        <v>156</v>
      </c>
      <c r="H128" s="223">
        <v>9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38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135</v>
      </c>
      <c r="AT128" s="231" t="s">
        <v>131</v>
      </c>
      <c r="AU128" s="231" t="s">
        <v>83</v>
      </c>
      <c r="AY128" s="17" t="s">
        <v>128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81</v>
      </c>
      <c r="BK128" s="232">
        <f>ROUND(I128*H128,2)</f>
        <v>0</v>
      </c>
      <c r="BL128" s="17" t="s">
        <v>135</v>
      </c>
      <c r="BM128" s="231" t="s">
        <v>309</v>
      </c>
    </row>
    <row r="129" s="2" customFormat="1">
      <c r="A129" s="38"/>
      <c r="B129" s="39"/>
      <c r="C129" s="40"/>
      <c r="D129" s="233" t="s">
        <v>137</v>
      </c>
      <c r="E129" s="40"/>
      <c r="F129" s="234" t="s">
        <v>310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83</v>
      </c>
    </row>
    <row r="130" s="2" customFormat="1" ht="24.15" customHeight="1">
      <c r="A130" s="38"/>
      <c r="B130" s="39"/>
      <c r="C130" s="249" t="s">
        <v>135</v>
      </c>
      <c r="D130" s="249" t="s">
        <v>141</v>
      </c>
      <c r="E130" s="250" t="s">
        <v>159</v>
      </c>
      <c r="F130" s="251" t="s">
        <v>160</v>
      </c>
      <c r="G130" s="252" t="s">
        <v>156</v>
      </c>
      <c r="H130" s="253">
        <v>176</v>
      </c>
      <c r="I130" s="254"/>
      <c r="J130" s="255">
        <f>ROUND(I130*H130,2)</f>
        <v>0</v>
      </c>
      <c r="K130" s="256"/>
      <c r="L130" s="257"/>
      <c r="M130" s="258" t="s">
        <v>1</v>
      </c>
      <c r="N130" s="259" t="s">
        <v>38</v>
      </c>
      <c r="O130" s="91"/>
      <c r="P130" s="229">
        <f>O130*H130</f>
        <v>0</v>
      </c>
      <c r="Q130" s="229">
        <v>0.00123</v>
      </c>
      <c r="R130" s="229">
        <f>Q130*H130</f>
        <v>0.21648000000000001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145</v>
      </c>
      <c r="AT130" s="231" t="s">
        <v>141</v>
      </c>
      <c r="AU130" s="231" t="s">
        <v>83</v>
      </c>
      <c r="AY130" s="17" t="s">
        <v>128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81</v>
      </c>
      <c r="BK130" s="232">
        <f>ROUND(I130*H130,2)</f>
        <v>0</v>
      </c>
      <c r="BL130" s="17" t="s">
        <v>135</v>
      </c>
      <c r="BM130" s="231" t="s">
        <v>311</v>
      </c>
    </row>
    <row r="131" s="2" customFormat="1">
      <c r="A131" s="38"/>
      <c r="B131" s="39"/>
      <c r="C131" s="40"/>
      <c r="D131" s="233" t="s">
        <v>137</v>
      </c>
      <c r="E131" s="40"/>
      <c r="F131" s="234" t="s">
        <v>160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137</v>
      </c>
      <c r="AU131" s="17" t="s">
        <v>83</v>
      </c>
    </row>
    <row r="132" s="13" customFormat="1">
      <c r="A132" s="13"/>
      <c r="B132" s="238"/>
      <c r="C132" s="239"/>
      <c r="D132" s="233" t="s">
        <v>139</v>
      </c>
      <c r="E132" s="240" t="s">
        <v>1</v>
      </c>
      <c r="F132" s="241" t="s">
        <v>312</v>
      </c>
      <c r="G132" s="239"/>
      <c r="H132" s="242">
        <v>176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139</v>
      </c>
      <c r="AU132" s="248" t="s">
        <v>83</v>
      </c>
      <c r="AV132" s="13" t="s">
        <v>83</v>
      </c>
      <c r="AW132" s="13" t="s">
        <v>30</v>
      </c>
      <c r="AX132" s="13" t="s">
        <v>81</v>
      </c>
      <c r="AY132" s="248" t="s">
        <v>128</v>
      </c>
    </row>
    <row r="133" s="2" customFormat="1" ht="21.75" customHeight="1">
      <c r="A133" s="38"/>
      <c r="B133" s="39"/>
      <c r="C133" s="249" t="s">
        <v>129</v>
      </c>
      <c r="D133" s="249" t="s">
        <v>141</v>
      </c>
      <c r="E133" s="250" t="s">
        <v>163</v>
      </c>
      <c r="F133" s="251" t="s">
        <v>164</v>
      </c>
      <c r="G133" s="252" t="s">
        <v>156</v>
      </c>
      <c r="H133" s="253">
        <v>88</v>
      </c>
      <c r="I133" s="254"/>
      <c r="J133" s="255">
        <f>ROUND(I133*H133,2)</f>
        <v>0</v>
      </c>
      <c r="K133" s="256"/>
      <c r="L133" s="257"/>
      <c r="M133" s="258" t="s">
        <v>1</v>
      </c>
      <c r="N133" s="259" t="s">
        <v>38</v>
      </c>
      <c r="O133" s="91"/>
      <c r="P133" s="229">
        <f>O133*H133</f>
        <v>0</v>
      </c>
      <c r="Q133" s="229">
        <v>0.00018000000000000001</v>
      </c>
      <c r="R133" s="229">
        <f>Q133*H133</f>
        <v>0.01584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145</v>
      </c>
      <c r="AT133" s="231" t="s">
        <v>141</v>
      </c>
      <c r="AU133" s="231" t="s">
        <v>83</v>
      </c>
      <c r="AY133" s="17" t="s">
        <v>128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81</v>
      </c>
      <c r="BK133" s="232">
        <f>ROUND(I133*H133,2)</f>
        <v>0</v>
      </c>
      <c r="BL133" s="17" t="s">
        <v>135</v>
      </c>
      <c r="BM133" s="231" t="s">
        <v>313</v>
      </c>
    </row>
    <row r="134" s="2" customFormat="1">
      <c r="A134" s="38"/>
      <c r="B134" s="39"/>
      <c r="C134" s="40"/>
      <c r="D134" s="233" t="s">
        <v>137</v>
      </c>
      <c r="E134" s="40"/>
      <c r="F134" s="234" t="s">
        <v>164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137</v>
      </c>
      <c r="AU134" s="17" t="s">
        <v>83</v>
      </c>
    </row>
    <row r="135" s="13" customFormat="1">
      <c r="A135" s="13"/>
      <c r="B135" s="238"/>
      <c r="C135" s="239"/>
      <c r="D135" s="233" t="s">
        <v>139</v>
      </c>
      <c r="E135" s="240" t="s">
        <v>1</v>
      </c>
      <c r="F135" s="241" t="s">
        <v>314</v>
      </c>
      <c r="G135" s="239"/>
      <c r="H135" s="242">
        <v>88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139</v>
      </c>
      <c r="AU135" s="248" t="s">
        <v>83</v>
      </c>
      <c r="AV135" s="13" t="s">
        <v>83</v>
      </c>
      <c r="AW135" s="13" t="s">
        <v>30</v>
      </c>
      <c r="AX135" s="13" t="s">
        <v>81</v>
      </c>
      <c r="AY135" s="248" t="s">
        <v>128</v>
      </c>
    </row>
    <row r="136" s="2" customFormat="1" ht="16.5" customHeight="1">
      <c r="A136" s="38"/>
      <c r="B136" s="39"/>
      <c r="C136" s="219" t="s">
        <v>162</v>
      </c>
      <c r="D136" s="219" t="s">
        <v>131</v>
      </c>
      <c r="E136" s="220" t="s">
        <v>171</v>
      </c>
      <c r="F136" s="221" t="s">
        <v>172</v>
      </c>
      <c r="G136" s="222" t="s">
        <v>156</v>
      </c>
      <c r="H136" s="223">
        <v>9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38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135</v>
      </c>
      <c r="AT136" s="231" t="s">
        <v>131</v>
      </c>
      <c r="AU136" s="231" t="s">
        <v>83</v>
      </c>
      <c r="AY136" s="17" t="s">
        <v>128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81</v>
      </c>
      <c r="BK136" s="232">
        <f>ROUND(I136*H136,2)</f>
        <v>0</v>
      </c>
      <c r="BL136" s="17" t="s">
        <v>135</v>
      </c>
      <c r="BM136" s="231" t="s">
        <v>315</v>
      </c>
    </row>
    <row r="137" s="2" customFormat="1">
      <c r="A137" s="38"/>
      <c r="B137" s="39"/>
      <c r="C137" s="40"/>
      <c r="D137" s="233" t="s">
        <v>137</v>
      </c>
      <c r="E137" s="40"/>
      <c r="F137" s="234" t="s">
        <v>174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137</v>
      </c>
      <c r="AU137" s="17" t="s">
        <v>83</v>
      </c>
    </row>
    <row r="138" s="2" customFormat="1" ht="24.15" customHeight="1">
      <c r="A138" s="38"/>
      <c r="B138" s="39"/>
      <c r="C138" s="219" t="s">
        <v>166</v>
      </c>
      <c r="D138" s="219" t="s">
        <v>131</v>
      </c>
      <c r="E138" s="220" t="s">
        <v>316</v>
      </c>
      <c r="F138" s="221" t="s">
        <v>317</v>
      </c>
      <c r="G138" s="222" t="s">
        <v>151</v>
      </c>
      <c r="H138" s="223">
        <v>10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38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135</v>
      </c>
      <c r="AT138" s="231" t="s">
        <v>131</v>
      </c>
      <c r="AU138" s="231" t="s">
        <v>83</v>
      </c>
      <c r="AY138" s="17" t="s">
        <v>128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81</v>
      </c>
      <c r="BK138" s="232">
        <f>ROUND(I138*H138,2)</f>
        <v>0</v>
      </c>
      <c r="BL138" s="17" t="s">
        <v>135</v>
      </c>
      <c r="BM138" s="231" t="s">
        <v>318</v>
      </c>
    </row>
    <row r="139" s="2" customFormat="1">
      <c r="A139" s="38"/>
      <c r="B139" s="39"/>
      <c r="C139" s="40"/>
      <c r="D139" s="233" t="s">
        <v>137</v>
      </c>
      <c r="E139" s="40"/>
      <c r="F139" s="234" t="s">
        <v>319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137</v>
      </c>
      <c r="AU139" s="17" t="s">
        <v>83</v>
      </c>
    </row>
    <row r="140" s="2" customFormat="1" ht="16.5" customHeight="1">
      <c r="A140" s="38"/>
      <c r="B140" s="39"/>
      <c r="C140" s="219" t="s">
        <v>145</v>
      </c>
      <c r="D140" s="219" t="s">
        <v>131</v>
      </c>
      <c r="E140" s="220" t="s">
        <v>186</v>
      </c>
      <c r="F140" s="221" t="s">
        <v>187</v>
      </c>
      <c r="G140" s="222" t="s">
        <v>151</v>
      </c>
      <c r="H140" s="223">
        <v>42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135</v>
      </c>
      <c r="AT140" s="231" t="s">
        <v>131</v>
      </c>
      <c r="AU140" s="231" t="s">
        <v>83</v>
      </c>
      <c r="AY140" s="17" t="s">
        <v>128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81</v>
      </c>
      <c r="BK140" s="232">
        <f>ROUND(I140*H140,2)</f>
        <v>0</v>
      </c>
      <c r="BL140" s="17" t="s">
        <v>135</v>
      </c>
      <c r="BM140" s="231" t="s">
        <v>320</v>
      </c>
    </row>
    <row r="141" s="2" customFormat="1">
      <c r="A141" s="38"/>
      <c r="B141" s="39"/>
      <c r="C141" s="40"/>
      <c r="D141" s="233" t="s">
        <v>137</v>
      </c>
      <c r="E141" s="40"/>
      <c r="F141" s="234" t="s">
        <v>189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137</v>
      </c>
      <c r="AU141" s="17" t="s">
        <v>83</v>
      </c>
    </row>
    <row r="142" s="2" customFormat="1" ht="16.5" customHeight="1">
      <c r="A142" s="38"/>
      <c r="B142" s="39"/>
      <c r="C142" s="219" t="s">
        <v>175</v>
      </c>
      <c r="D142" s="219" t="s">
        <v>131</v>
      </c>
      <c r="E142" s="220" t="s">
        <v>191</v>
      </c>
      <c r="F142" s="221" t="s">
        <v>192</v>
      </c>
      <c r="G142" s="222" t="s">
        <v>156</v>
      </c>
      <c r="H142" s="223">
        <v>10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38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135</v>
      </c>
      <c r="AT142" s="231" t="s">
        <v>131</v>
      </c>
      <c r="AU142" s="231" t="s">
        <v>83</v>
      </c>
      <c r="AY142" s="17" t="s">
        <v>128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81</v>
      </c>
      <c r="BK142" s="232">
        <f>ROUND(I142*H142,2)</f>
        <v>0</v>
      </c>
      <c r="BL142" s="17" t="s">
        <v>135</v>
      </c>
      <c r="BM142" s="231" t="s">
        <v>321</v>
      </c>
    </row>
    <row r="143" s="2" customFormat="1">
      <c r="A143" s="38"/>
      <c r="B143" s="39"/>
      <c r="C143" s="40"/>
      <c r="D143" s="233" t="s">
        <v>137</v>
      </c>
      <c r="E143" s="40"/>
      <c r="F143" s="234" t="s">
        <v>194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137</v>
      </c>
      <c r="AU143" s="17" t="s">
        <v>83</v>
      </c>
    </row>
    <row r="144" s="2" customFormat="1" ht="21.75" customHeight="1">
      <c r="A144" s="38"/>
      <c r="B144" s="39"/>
      <c r="C144" s="219" t="s">
        <v>180</v>
      </c>
      <c r="D144" s="219" t="s">
        <v>131</v>
      </c>
      <c r="E144" s="220" t="s">
        <v>196</v>
      </c>
      <c r="F144" s="221" t="s">
        <v>197</v>
      </c>
      <c r="G144" s="222" t="s">
        <v>198</v>
      </c>
      <c r="H144" s="223">
        <v>2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135</v>
      </c>
      <c r="AT144" s="231" t="s">
        <v>131</v>
      </c>
      <c r="AU144" s="231" t="s">
        <v>83</v>
      </c>
      <c r="AY144" s="17" t="s">
        <v>128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81</v>
      </c>
      <c r="BK144" s="232">
        <f>ROUND(I144*H144,2)</f>
        <v>0</v>
      </c>
      <c r="BL144" s="17" t="s">
        <v>135</v>
      </c>
      <c r="BM144" s="231" t="s">
        <v>322</v>
      </c>
    </row>
    <row r="145" s="2" customFormat="1">
      <c r="A145" s="38"/>
      <c r="B145" s="39"/>
      <c r="C145" s="40"/>
      <c r="D145" s="233" t="s">
        <v>137</v>
      </c>
      <c r="E145" s="40"/>
      <c r="F145" s="234" t="s">
        <v>200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137</v>
      </c>
      <c r="AU145" s="17" t="s">
        <v>83</v>
      </c>
    </row>
    <row r="146" s="2" customFormat="1" ht="24.15" customHeight="1">
      <c r="A146" s="38"/>
      <c r="B146" s="39"/>
      <c r="C146" s="219" t="s">
        <v>185</v>
      </c>
      <c r="D146" s="219" t="s">
        <v>131</v>
      </c>
      <c r="E146" s="220" t="s">
        <v>323</v>
      </c>
      <c r="F146" s="221" t="s">
        <v>324</v>
      </c>
      <c r="G146" s="222" t="s">
        <v>325</v>
      </c>
      <c r="H146" s="223">
        <v>88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135</v>
      </c>
      <c r="AT146" s="231" t="s">
        <v>131</v>
      </c>
      <c r="AU146" s="231" t="s">
        <v>83</v>
      </c>
      <c r="AY146" s="17" t="s">
        <v>128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81</v>
      </c>
      <c r="BK146" s="232">
        <f>ROUND(I146*H146,2)</f>
        <v>0</v>
      </c>
      <c r="BL146" s="17" t="s">
        <v>135</v>
      </c>
      <c r="BM146" s="231" t="s">
        <v>326</v>
      </c>
    </row>
    <row r="147" s="2" customFormat="1">
      <c r="A147" s="38"/>
      <c r="B147" s="39"/>
      <c r="C147" s="40"/>
      <c r="D147" s="233" t="s">
        <v>137</v>
      </c>
      <c r="E147" s="40"/>
      <c r="F147" s="234" t="s">
        <v>327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137</v>
      </c>
      <c r="AU147" s="17" t="s">
        <v>83</v>
      </c>
    </row>
    <row r="148" s="2" customFormat="1" ht="24.15" customHeight="1">
      <c r="A148" s="38"/>
      <c r="B148" s="39"/>
      <c r="C148" s="219" t="s">
        <v>190</v>
      </c>
      <c r="D148" s="219" t="s">
        <v>131</v>
      </c>
      <c r="E148" s="220" t="s">
        <v>202</v>
      </c>
      <c r="F148" s="221" t="s">
        <v>203</v>
      </c>
      <c r="G148" s="222" t="s">
        <v>204</v>
      </c>
      <c r="H148" s="223">
        <v>0.71999999999999997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38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135</v>
      </c>
      <c r="AT148" s="231" t="s">
        <v>131</v>
      </c>
      <c r="AU148" s="231" t="s">
        <v>83</v>
      </c>
      <c r="AY148" s="17" t="s">
        <v>128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81</v>
      </c>
      <c r="BK148" s="232">
        <f>ROUND(I148*H148,2)</f>
        <v>0</v>
      </c>
      <c r="BL148" s="17" t="s">
        <v>135</v>
      </c>
      <c r="BM148" s="231" t="s">
        <v>328</v>
      </c>
    </row>
    <row r="149" s="2" customFormat="1">
      <c r="A149" s="38"/>
      <c r="B149" s="39"/>
      <c r="C149" s="40"/>
      <c r="D149" s="233" t="s">
        <v>137</v>
      </c>
      <c r="E149" s="40"/>
      <c r="F149" s="234" t="s">
        <v>206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137</v>
      </c>
      <c r="AU149" s="17" t="s">
        <v>83</v>
      </c>
    </row>
    <row r="150" s="2" customFormat="1" ht="24.15" customHeight="1">
      <c r="A150" s="38"/>
      <c r="B150" s="39"/>
      <c r="C150" s="219" t="s">
        <v>195</v>
      </c>
      <c r="D150" s="219" t="s">
        <v>131</v>
      </c>
      <c r="E150" s="220" t="s">
        <v>208</v>
      </c>
      <c r="F150" s="221" t="s">
        <v>209</v>
      </c>
      <c r="G150" s="222" t="s">
        <v>210</v>
      </c>
      <c r="H150" s="223">
        <v>6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38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135</v>
      </c>
      <c r="AT150" s="231" t="s">
        <v>131</v>
      </c>
      <c r="AU150" s="231" t="s">
        <v>83</v>
      </c>
      <c r="AY150" s="17" t="s">
        <v>128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81</v>
      </c>
      <c r="BK150" s="232">
        <f>ROUND(I150*H150,2)</f>
        <v>0</v>
      </c>
      <c r="BL150" s="17" t="s">
        <v>135</v>
      </c>
      <c r="BM150" s="231" t="s">
        <v>329</v>
      </c>
    </row>
    <row r="151" s="2" customFormat="1">
      <c r="A151" s="38"/>
      <c r="B151" s="39"/>
      <c r="C151" s="40"/>
      <c r="D151" s="233" t="s">
        <v>137</v>
      </c>
      <c r="E151" s="40"/>
      <c r="F151" s="234" t="s">
        <v>212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137</v>
      </c>
      <c r="AU151" s="17" t="s">
        <v>83</v>
      </c>
    </row>
    <row r="152" s="2" customFormat="1" ht="24.15" customHeight="1">
      <c r="A152" s="38"/>
      <c r="B152" s="39"/>
      <c r="C152" s="219" t="s">
        <v>201</v>
      </c>
      <c r="D152" s="219" t="s">
        <v>131</v>
      </c>
      <c r="E152" s="220" t="s">
        <v>214</v>
      </c>
      <c r="F152" s="221" t="s">
        <v>215</v>
      </c>
      <c r="G152" s="222" t="s">
        <v>210</v>
      </c>
      <c r="H152" s="223">
        <v>2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38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135</v>
      </c>
      <c r="AT152" s="231" t="s">
        <v>131</v>
      </c>
      <c r="AU152" s="231" t="s">
        <v>83</v>
      </c>
      <c r="AY152" s="17" t="s">
        <v>128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81</v>
      </c>
      <c r="BK152" s="232">
        <f>ROUND(I152*H152,2)</f>
        <v>0</v>
      </c>
      <c r="BL152" s="17" t="s">
        <v>135</v>
      </c>
      <c r="BM152" s="231" t="s">
        <v>330</v>
      </c>
    </row>
    <row r="153" s="2" customFormat="1">
      <c r="A153" s="38"/>
      <c r="B153" s="39"/>
      <c r="C153" s="40"/>
      <c r="D153" s="233" t="s">
        <v>137</v>
      </c>
      <c r="E153" s="40"/>
      <c r="F153" s="234" t="s">
        <v>217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137</v>
      </c>
      <c r="AU153" s="17" t="s">
        <v>83</v>
      </c>
    </row>
    <row r="154" s="2" customFormat="1" ht="37.8" customHeight="1">
      <c r="A154" s="38"/>
      <c r="B154" s="39"/>
      <c r="C154" s="219" t="s">
        <v>8</v>
      </c>
      <c r="D154" s="219" t="s">
        <v>131</v>
      </c>
      <c r="E154" s="220" t="s">
        <v>219</v>
      </c>
      <c r="F154" s="221" t="s">
        <v>220</v>
      </c>
      <c r="G154" s="222" t="s">
        <v>151</v>
      </c>
      <c r="H154" s="223">
        <v>120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38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135</v>
      </c>
      <c r="AT154" s="231" t="s">
        <v>131</v>
      </c>
      <c r="AU154" s="231" t="s">
        <v>83</v>
      </c>
      <c r="AY154" s="17" t="s">
        <v>128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81</v>
      </c>
      <c r="BK154" s="232">
        <f>ROUND(I154*H154,2)</f>
        <v>0</v>
      </c>
      <c r="BL154" s="17" t="s">
        <v>135</v>
      </c>
      <c r="BM154" s="231" t="s">
        <v>331</v>
      </c>
    </row>
    <row r="155" s="2" customFormat="1">
      <c r="A155" s="38"/>
      <c r="B155" s="39"/>
      <c r="C155" s="40"/>
      <c r="D155" s="233" t="s">
        <v>137</v>
      </c>
      <c r="E155" s="40"/>
      <c r="F155" s="234" t="s">
        <v>222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137</v>
      </c>
      <c r="AU155" s="17" t="s">
        <v>83</v>
      </c>
    </row>
    <row r="156" s="2" customFormat="1" ht="37.8" customHeight="1">
      <c r="A156" s="38"/>
      <c r="B156" s="39"/>
      <c r="C156" s="219" t="s">
        <v>213</v>
      </c>
      <c r="D156" s="219" t="s">
        <v>131</v>
      </c>
      <c r="E156" s="220" t="s">
        <v>225</v>
      </c>
      <c r="F156" s="221" t="s">
        <v>226</v>
      </c>
      <c r="G156" s="222" t="s">
        <v>151</v>
      </c>
      <c r="H156" s="223">
        <v>120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38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135</v>
      </c>
      <c r="AT156" s="231" t="s">
        <v>131</v>
      </c>
      <c r="AU156" s="231" t="s">
        <v>83</v>
      </c>
      <c r="AY156" s="17" t="s">
        <v>128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81</v>
      </c>
      <c r="BK156" s="232">
        <f>ROUND(I156*H156,2)</f>
        <v>0</v>
      </c>
      <c r="BL156" s="17" t="s">
        <v>135</v>
      </c>
      <c r="BM156" s="231" t="s">
        <v>332</v>
      </c>
    </row>
    <row r="157" s="2" customFormat="1">
      <c r="A157" s="38"/>
      <c r="B157" s="39"/>
      <c r="C157" s="40"/>
      <c r="D157" s="233" t="s">
        <v>137</v>
      </c>
      <c r="E157" s="40"/>
      <c r="F157" s="234" t="s">
        <v>228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137</v>
      </c>
      <c r="AU157" s="17" t="s">
        <v>83</v>
      </c>
    </row>
    <row r="158" s="2" customFormat="1" ht="24.15" customHeight="1">
      <c r="A158" s="38"/>
      <c r="B158" s="39"/>
      <c r="C158" s="219" t="s">
        <v>218</v>
      </c>
      <c r="D158" s="219" t="s">
        <v>131</v>
      </c>
      <c r="E158" s="220" t="s">
        <v>333</v>
      </c>
      <c r="F158" s="221" t="s">
        <v>334</v>
      </c>
      <c r="G158" s="222" t="s">
        <v>156</v>
      </c>
      <c r="H158" s="223">
        <v>2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38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135</v>
      </c>
      <c r="AT158" s="231" t="s">
        <v>131</v>
      </c>
      <c r="AU158" s="231" t="s">
        <v>83</v>
      </c>
      <c r="AY158" s="17" t="s">
        <v>128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81</v>
      </c>
      <c r="BK158" s="232">
        <f>ROUND(I158*H158,2)</f>
        <v>0</v>
      </c>
      <c r="BL158" s="17" t="s">
        <v>135</v>
      </c>
      <c r="BM158" s="231" t="s">
        <v>335</v>
      </c>
    </row>
    <row r="159" s="2" customFormat="1">
      <c r="A159" s="38"/>
      <c r="B159" s="39"/>
      <c r="C159" s="40"/>
      <c r="D159" s="233" t="s">
        <v>137</v>
      </c>
      <c r="E159" s="40"/>
      <c r="F159" s="234" t="s">
        <v>336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137</v>
      </c>
      <c r="AU159" s="17" t="s">
        <v>83</v>
      </c>
    </row>
    <row r="160" s="2" customFormat="1" ht="24.15" customHeight="1">
      <c r="A160" s="38"/>
      <c r="B160" s="39"/>
      <c r="C160" s="219" t="s">
        <v>224</v>
      </c>
      <c r="D160" s="219" t="s">
        <v>131</v>
      </c>
      <c r="E160" s="220" t="s">
        <v>235</v>
      </c>
      <c r="F160" s="221" t="s">
        <v>236</v>
      </c>
      <c r="G160" s="222" t="s">
        <v>156</v>
      </c>
      <c r="H160" s="223">
        <v>1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135</v>
      </c>
      <c r="AT160" s="231" t="s">
        <v>131</v>
      </c>
      <c r="AU160" s="231" t="s">
        <v>83</v>
      </c>
      <c r="AY160" s="17" t="s">
        <v>128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81</v>
      </c>
      <c r="BK160" s="232">
        <f>ROUND(I160*H160,2)</f>
        <v>0</v>
      </c>
      <c r="BL160" s="17" t="s">
        <v>135</v>
      </c>
      <c r="BM160" s="231" t="s">
        <v>337</v>
      </c>
    </row>
    <row r="161" s="2" customFormat="1">
      <c r="A161" s="38"/>
      <c r="B161" s="39"/>
      <c r="C161" s="40"/>
      <c r="D161" s="233" t="s">
        <v>137</v>
      </c>
      <c r="E161" s="40"/>
      <c r="F161" s="234" t="s">
        <v>238</v>
      </c>
      <c r="G161" s="40"/>
      <c r="H161" s="40"/>
      <c r="I161" s="235"/>
      <c r="J161" s="40"/>
      <c r="K161" s="40"/>
      <c r="L161" s="44"/>
      <c r="M161" s="236"/>
      <c r="N161" s="23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137</v>
      </c>
      <c r="AU161" s="17" t="s">
        <v>83</v>
      </c>
    </row>
    <row r="162" s="2" customFormat="1" ht="24.15" customHeight="1">
      <c r="A162" s="38"/>
      <c r="B162" s="39"/>
      <c r="C162" s="219" t="s">
        <v>229</v>
      </c>
      <c r="D162" s="219" t="s">
        <v>131</v>
      </c>
      <c r="E162" s="220" t="s">
        <v>338</v>
      </c>
      <c r="F162" s="221" t="s">
        <v>339</v>
      </c>
      <c r="G162" s="222" t="s">
        <v>156</v>
      </c>
      <c r="H162" s="223">
        <v>2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38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135</v>
      </c>
      <c r="AT162" s="231" t="s">
        <v>131</v>
      </c>
      <c r="AU162" s="231" t="s">
        <v>83</v>
      </c>
      <c r="AY162" s="17" t="s">
        <v>128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81</v>
      </c>
      <c r="BK162" s="232">
        <f>ROUND(I162*H162,2)</f>
        <v>0</v>
      </c>
      <c r="BL162" s="17" t="s">
        <v>135</v>
      </c>
      <c r="BM162" s="231" t="s">
        <v>340</v>
      </c>
    </row>
    <row r="163" s="2" customFormat="1">
      <c r="A163" s="38"/>
      <c r="B163" s="39"/>
      <c r="C163" s="40"/>
      <c r="D163" s="233" t="s">
        <v>137</v>
      </c>
      <c r="E163" s="40"/>
      <c r="F163" s="234" t="s">
        <v>341</v>
      </c>
      <c r="G163" s="40"/>
      <c r="H163" s="40"/>
      <c r="I163" s="235"/>
      <c r="J163" s="40"/>
      <c r="K163" s="40"/>
      <c r="L163" s="44"/>
      <c r="M163" s="236"/>
      <c r="N163" s="23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137</v>
      </c>
      <c r="AU163" s="17" t="s">
        <v>83</v>
      </c>
    </row>
    <row r="164" s="2" customFormat="1" ht="24.15" customHeight="1">
      <c r="A164" s="38"/>
      <c r="B164" s="39"/>
      <c r="C164" s="219" t="s">
        <v>234</v>
      </c>
      <c r="D164" s="219" t="s">
        <v>131</v>
      </c>
      <c r="E164" s="220" t="s">
        <v>230</v>
      </c>
      <c r="F164" s="221" t="s">
        <v>231</v>
      </c>
      <c r="G164" s="222" t="s">
        <v>156</v>
      </c>
      <c r="H164" s="223">
        <v>1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38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135</v>
      </c>
      <c r="AT164" s="231" t="s">
        <v>131</v>
      </c>
      <c r="AU164" s="231" t="s">
        <v>83</v>
      </c>
      <c r="AY164" s="17" t="s">
        <v>128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81</v>
      </c>
      <c r="BK164" s="232">
        <f>ROUND(I164*H164,2)</f>
        <v>0</v>
      </c>
      <c r="BL164" s="17" t="s">
        <v>135</v>
      </c>
      <c r="BM164" s="231" t="s">
        <v>342</v>
      </c>
    </row>
    <row r="165" s="2" customFormat="1">
      <c r="A165" s="38"/>
      <c r="B165" s="39"/>
      <c r="C165" s="40"/>
      <c r="D165" s="233" t="s">
        <v>137</v>
      </c>
      <c r="E165" s="40"/>
      <c r="F165" s="234" t="s">
        <v>233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137</v>
      </c>
      <c r="AU165" s="17" t="s">
        <v>83</v>
      </c>
    </row>
    <row r="166" s="12" customFormat="1" ht="25.92" customHeight="1">
      <c r="A166" s="12"/>
      <c r="B166" s="203"/>
      <c r="C166" s="204"/>
      <c r="D166" s="205" t="s">
        <v>72</v>
      </c>
      <c r="E166" s="206" t="s">
        <v>257</v>
      </c>
      <c r="F166" s="206" t="s">
        <v>258</v>
      </c>
      <c r="G166" s="204"/>
      <c r="H166" s="204"/>
      <c r="I166" s="207"/>
      <c r="J166" s="208">
        <f>BK166</f>
        <v>0</v>
      </c>
      <c r="K166" s="204"/>
      <c r="L166" s="209"/>
      <c r="M166" s="210"/>
      <c r="N166" s="211"/>
      <c r="O166" s="211"/>
      <c r="P166" s="212">
        <f>SUM(P167:P180)</f>
        <v>0</v>
      </c>
      <c r="Q166" s="211"/>
      <c r="R166" s="212">
        <f>SUM(R167:R180)</f>
        <v>0</v>
      </c>
      <c r="S166" s="211"/>
      <c r="T166" s="213">
        <f>SUM(T167:T180)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135</v>
      </c>
      <c r="AT166" s="215" t="s">
        <v>72</v>
      </c>
      <c r="AU166" s="215" t="s">
        <v>73</v>
      </c>
      <c r="AY166" s="214" t="s">
        <v>128</v>
      </c>
      <c r="BK166" s="216">
        <f>SUM(BK167:BK180)</f>
        <v>0</v>
      </c>
    </row>
    <row r="167" s="2" customFormat="1" ht="49.05" customHeight="1">
      <c r="A167" s="38"/>
      <c r="B167" s="39"/>
      <c r="C167" s="219" t="s">
        <v>7</v>
      </c>
      <c r="D167" s="219" t="s">
        <v>131</v>
      </c>
      <c r="E167" s="220" t="s">
        <v>260</v>
      </c>
      <c r="F167" s="221" t="s">
        <v>261</v>
      </c>
      <c r="G167" s="222" t="s">
        <v>144</v>
      </c>
      <c r="H167" s="223">
        <v>259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38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262</v>
      </c>
      <c r="AT167" s="231" t="s">
        <v>131</v>
      </c>
      <c r="AU167" s="231" t="s">
        <v>81</v>
      </c>
      <c r="AY167" s="17" t="s">
        <v>128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81</v>
      </c>
      <c r="BK167" s="232">
        <f>ROUND(I167*H167,2)</f>
        <v>0</v>
      </c>
      <c r="BL167" s="17" t="s">
        <v>262</v>
      </c>
      <c r="BM167" s="231" t="s">
        <v>343</v>
      </c>
    </row>
    <row r="168" s="2" customFormat="1">
      <c r="A168" s="38"/>
      <c r="B168" s="39"/>
      <c r="C168" s="40"/>
      <c r="D168" s="233" t="s">
        <v>137</v>
      </c>
      <c r="E168" s="40"/>
      <c r="F168" s="234" t="s">
        <v>264</v>
      </c>
      <c r="G168" s="40"/>
      <c r="H168" s="40"/>
      <c r="I168" s="235"/>
      <c r="J168" s="40"/>
      <c r="K168" s="40"/>
      <c r="L168" s="44"/>
      <c r="M168" s="236"/>
      <c r="N168" s="23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137</v>
      </c>
      <c r="AU168" s="17" t="s">
        <v>81</v>
      </c>
    </row>
    <row r="169" s="13" customFormat="1">
      <c r="A169" s="13"/>
      <c r="B169" s="238"/>
      <c r="C169" s="239"/>
      <c r="D169" s="233" t="s">
        <v>139</v>
      </c>
      <c r="E169" s="240" t="s">
        <v>1</v>
      </c>
      <c r="F169" s="241" t="s">
        <v>344</v>
      </c>
      <c r="G169" s="239"/>
      <c r="H169" s="242">
        <v>259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139</v>
      </c>
      <c r="AU169" s="248" t="s">
        <v>81</v>
      </c>
      <c r="AV169" s="13" t="s">
        <v>83</v>
      </c>
      <c r="AW169" s="13" t="s">
        <v>30</v>
      </c>
      <c r="AX169" s="13" t="s">
        <v>81</v>
      </c>
      <c r="AY169" s="248" t="s">
        <v>128</v>
      </c>
    </row>
    <row r="170" s="2" customFormat="1" ht="49.05" customHeight="1">
      <c r="A170" s="38"/>
      <c r="B170" s="39"/>
      <c r="C170" s="219" t="s">
        <v>242</v>
      </c>
      <c r="D170" s="219" t="s">
        <v>131</v>
      </c>
      <c r="E170" s="220" t="s">
        <v>267</v>
      </c>
      <c r="F170" s="221" t="s">
        <v>268</v>
      </c>
      <c r="G170" s="222" t="s">
        <v>144</v>
      </c>
      <c r="H170" s="223">
        <v>0.23200000000000001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38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262</v>
      </c>
      <c r="AT170" s="231" t="s">
        <v>131</v>
      </c>
      <c r="AU170" s="231" t="s">
        <v>81</v>
      </c>
      <c r="AY170" s="17" t="s">
        <v>128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81</v>
      </c>
      <c r="BK170" s="232">
        <f>ROUND(I170*H170,2)</f>
        <v>0</v>
      </c>
      <c r="BL170" s="17" t="s">
        <v>262</v>
      </c>
      <c r="BM170" s="231" t="s">
        <v>345</v>
      </c>
    </row>
    <row r="171" s="2" customFormat="1">
      <c r="A171" s="38"/>
      <c r="B171" s="39"/>
      <c r="C171" s="40"/>
      <c r="D171" s="233" t="s">
        <v>137</v>
      </c>
      <c r="E171" s="40"/>
      <c r="F171" s="234" t="s">
        <v>270</v>
      </c>
      <c r="G171" s="40"/>
      <c r="H171" s="40"/>
      <c r="I171" s="235"/>
      <c r="J171" s="40"/>
      <c r="K171" s="40"/>
      <c r="L171" s="44"/>
      <c r="M171" s="236"/>
      <c r="N171" s="23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137</v>
      </c>
      <c r="AU171" s="17" t="s">
        <v>81</v>
      </c>
    </row>
    <row r="172" s="13" customFormat="1">
      <c r="A172" s="13"/>
      <c r="B172" s="238"/>
      <c r="C172" s="239"/>
      <c r="D172" s="233" t="s">
        <v>139</v>
      </c>
      <c r="E172" s="240" t="s">
        <v>1</v>
      </c>
      <c r="F172" s="241" t="s">
        <v>346</v>
      </c>
      <c r="G172" s="239"/>
      <c r="H172" s="242">
        <v>0.23200000000000001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139</v>
      </c>
      <c r="AU172" s="248" t="s">
        <v>81</v>
      </c>
      <c r="AV172" s="13" t="s">
        <v>83</v>
      </c>
      <c r="AW172" s="13" t="s">
        <v>30</v>
      </c>
      <c r="AX172" s="13" t="s">
        <v>81</v>
      </c>
      <c r="AY172" s="248" t="s">
        <v>128</v>
      </c>
    </row>
    <row r="173" s="2" customFormat="1" ht="49.05" customHeight="1">
      <c r="A173" s="38"/>
      <c r="B173" s="39"/>
      <c r="C173" s="219" t="s">
        <v>247</v>
      </c>
      <c r="D173" s="219" t="s">
        <v>131</v>
      </c>
      <c r="E173" s="220" t="s">
        <v>267</v>
      </c>
      <c r="F173" s="221" t="s">
        <v>268</v>
      </c>
      <c r="G173" s="222" t="s">
        <v>144</v>
      </c>
      <c r="H173" s="223">
        <v>0.014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38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262</v>
      </c>
      <c r="AT173" s="231" t="s">
        <v>131</v>
      </c>
      <c r="AU173" s="231" t="s">
        <v>81</v>
      </c>
      <c r="AY173" s="17" t="s">
        <v>128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81</v>
      </c>
      <c r="BK173" s="232">
        <f>ROUND(I173*H173,2)</f>
        <v>0</v>
      </c>
      <c r="BL173" s="17" t="s">
        <v>262</v>
      </c>
      <c r="BM173" s="231" t="s">
        <v>347</v>
      </c>
    </row>
    <row r="174" s="2" customFormat="1">
      <c r="A174" s="38"/>
      <c r="B174" s="39"/>
      <c r="C174" s="40"/>
      <c r="D174" s="233" t="s">
        <v>137</v>
      </c>
      <c r="E174" s="40"/>
      <c r="F174" s="234" t="s">
        <v>270</v>
      </c>
      <c r="G174" s="40"/>
      <c r="H174" s="40"/>
      <c r="I174" s="235"/>
      <c r="J174" s="40"/>
      <c r="K174" s="40"/>
      <c r="L174" s="44"/>
      <c r="M174" s="236"/>
      <c r="N174" s="23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137</v>
      </c>
      <c r="AU174" s="17" t="s">
        <v>81</v>
      </c>
    </row>
    <row r="175" s="13" customFormat="1">
      <c r="A175" s="13"/>
      <c r="B175" s="238"/>
      <c r="C175" s="239"/>
      <c r="D175" s="233" t="s">
        <v>139</v>
      </c>
      <c r="E175" s="240" t="s">
        <v>1</v>
      </c>
      <c r="F175" s="241" t="s">
        <v>348</v>
      </c>
      <c r="G175" s="239"/>
      <c r="H175" s="242">
        <v>0.014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139</v>
      </c>
      <c r="AU175" s="248" t="s">
        <v>81</v>
      </c>
      <c r="AV175" s="13" t="s">
        <v>83</v>
      </c>
      <c r="AW175" s="13" t="s">
        <v>30</v>
      </c>
      <c r="AX175" s="13" t="s">
        <v>81</v>
      </c>
      <c r="AY175" s="248" t="s">
        <v>128</v>
      </c>
    </row>
    <row r="176" s="2" customFormat="1" ht="21.75" customHeight="1">
      <c r="A176" s="38"/>
      <c r="B176" s="39"/>
      <c r="C176" s="219" t="s">
        <v>251</v>
      </c>
      <c r="D176" s="219" t="s">
        <v>131</v>
      </c>
      <c r="E176" s="220" t="s">
        <v>282</v>
      </c>
      <c r="F176" s="221" t="s">
        <v>283</v>
      </c>
      <c r="G176" s="222" t="s">
        <v>144</v>
      </c>
      <c r="H176" s="223">
        <v>259.21600000000001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38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262</v>
      </c>
      <c r="AT176" s="231" t="s">
        <v>131</v>
      </c>
      <c r="AU176" s="231" t="s">
        <v>81</v>
      </c>
      <c r="AY176" s="17" t="s">
        <v>128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81</v>
      </c>
      <c r="BK176" s="232">
        <f>ROUND(I176*H176,2)</f>
        <v>0</v>
      </c>
      <c r="BL176" s="17" t="s">
        <v>262</v>
      </c>
      <c r="BM176" s="231" t="s">
        <v>349</v>
      </c>
    </row>
    <row r="177" s="2" customFormat="1">
      <c r="A177" s="38"/>
      <c r="B177" s="39"/>
      <c r="C177" s="40"/>
      <c r="D177" s="233" t="s">
        <v>137</v>
      </c>
      <c r="E177" s="40"/>
      <c r="F177" s="234" t="s">
        <v>285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137</v>
      </c>
      <c r="AU177" s="17" t="s">
        <v>81</v>
      </c>
    </row>
    <row r="178" s="13" customFormat="1">
      <c r="A178" s="13"/>
      <c r="B178" s="238"/>
      <c r="C178" s="239"/>
      <c r="D178" s="233" t="s">
        <v>139</v>
      </c>
      <c r="E178" s="240" t="s">
        <v>1</v>
      </c>
      <c r="F178" s="241" t="s">
        <v>350</v>
      </c>
      <c r="G178" s="239"/>
      <c r="H178" s="242">
        <v>259.21600000000001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139</v>
      </c>
      <c r="AU178" s="248" t="s">
        <v>81</v>
      </c>
      <c r="AV178" s="13" t="s">
        <v>83</v>
      </c>
      <c r="AW178" s="13" t="s">
        <v>30</v>
      </c>
      <c r="AX178" s="13" t="s">
        <v>81</v>
      </c>
      <c r="AY178" s="248" t="s">
        <v>128</v>
      </c>
    </row>
    <row r="179" s="2" customFormat="1" ht="16.5" customHeight="1">
      <c r="A179" s="38"/>
      <c r="B179" s="39"/>
      <c r="C179" s="219" t="s">
        <v>259</v>
      </c>
      <c r="D179" s="219" t="s">
        <v>131</v>
      </c>
      <c r="E179" s="220" t="s">
        <v>298</v>
      </c>
      <c r="F179" s="221" t="s">
        <v>299</v>
      </c>
      <c r="G179" s="222" t="s">
        <v>144</v>
      </c>
      <c r="H179" s="223">
        <v>0.014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38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262</v>
      </c>
      <c r="AT179" s="231" t="s">
        <v>131</v>
      </c>
      <c r="AU179" s="231" t="s">
        <v>81</v>
      </c>
      <c r="AY179" s="17" t="s">
        <v>128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81</v>
      </c>
      <c r="BK179" s="232">
        <f>ROUND(I179*H179,2)</f>
        <v>0</v>
      </c>
      <c r="BL179" s="17" t="s">
        <v>262</v>
      </c>
      <c r="BM179" s="231" t="s">
        <v>351</v>
      </c>
    </row>
    <row r="180" s="2" customFormat="1">
      <c r="A180" s="38"/>
      <c r="B180" s="39"/>
      <c r="C180" s="40"/>
      <c r="D180" s="233" t="s">
        <v>137</v>
      </c>
      <c r="E180" s="40"/>
      <c r="F180" s="234" t="s">
        <v>301</v>
      </c>
      <c r="G180" s="40"/>
      <c r="H180" s="40"/>
      <c r="I180" s="235"/>
      <c r="J180" s="40"/>
      <c r="K180" s="40"/>
      <c r="L180" s="44"/>
      <c r="M180" s="260"/>
      <c r="N180" s="261"/>
      <c r="O180" s="262"/>
      <c r="P180" s="262"/>
      <c r="Q180" s="262"/>
      <c r="R180" s="262"/>
      <c r="S180" s="262"/>
      <c r="T180" s="263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137</v>
      </c>
      <c r="AU180" s="17" t="s">
        <v>81</v>
      </c>
    </row>
    <row r="181" s="2" customFormat="1" ht="6.96" customHeight="1">
      <c r="A181" s="38"/>
      <c r="B181" s="66"/>
      <c r="C181" s="67"/>
      <c r="D181" s="67"/>
      <c r="E181" s="67"/>
      <c r="F181" s="67"/>
      <c r="G181" s="67"/>
      <c r="H181" s="67"/>
      <c r="I181" s="67"/>
      <c r="J181" s="67"/>
      <c r="K181" s="67"/>
      <c r="L181" s="44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tqR7wy5P5wTk3ybRamLzu1UHfIUq1aP3BsYLJZ7t+BzgHB3QeCM2zg4UbcBsZjOrEa1YNcbKsNJdKHn8A3VBxg==" hashValue="Bx47B3DrJAbeliJh6mcszxSnthExnQjxJXhyj1Yp5hlx3kPTjGsOGOy5z4v8sZr1JRRDUbAjG5jh+aXkZCqnHg==" algorithmName="SHA-512" password="CC35"/>
  <autoFilter ref="C118:K18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trati Horní Cerekev - Pacov-KR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352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30. 7. 2021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ROUND((SUM(BE119:BE180)),  2)</f>
        <v>0</v>
      </c>
      <c r="G33" s="38"/>
      <c r="H33" s="38"/>
      <c r="I33" s="155">
        <v>0.20999999999999999</v>
      </c>
      <c r="J33" s="154">
        <f>ROUND(((SUM(BE119:BE180))*I33),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ROUND((SUM(BF119:BF180)),  2)</f>
        <v>0</v>
      </c>
      <c r="G34" s="38"/>
      <c r="H34" s="38"/>
      <c r="I34" s="155">
        <v>0.14999999999999999</v>
      </c>
      <c r="J34" s="154">
        <f>ROUND(((SUM(BF119:BF180))*I34),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ROUND((SUM(BG119:BG180)),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ROUND((SUM(BH119:BH180)),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ROUND((SUM(BI119:BI180)),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trati Horní Cerekev - Pacov-KR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2021-6-3 - Výměna pražců 2SK Dobrá Voda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30. 7. 2021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111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112</v>
      </c>
      <c r="E99" s="182"/>
      <c r="F99" s="182"/>
      <c r="G99" s="182"/>
      <c r="H99" s="182"/>
      <c r="I99" s="182"/>
      <c r="J99" s="183">
        <f>J162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113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Oprava trati Horní Cerekev - Pacov-KR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2021-6-3 - Výměna pražců 2SK Dobrá Voda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30. 7. 2021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114</v>
      </c>
      <c r="D118" s="194" t="s">
        <v>58</v>
      </c>
      <c r="E118" s="194" t="s">
        <v>54</v>
      </c>
      <c r="F118" s="194" t="s">
        <v>55</v>
      </c>
      <c r="G118" s="194" t="s">
        <v>115</v>
      </c>
      <c r="H118" s="194" t="s">
        <v>116</v>
      </c>
      <c r="I118" s="194" t="s">
        <v>117</v>
      </c>
      <c r="J118" s="195" t="s">
        <v>107</v>
      </c>
      <c r="K118" s="196" t="s">
        <v>118</v>
      </c>
      <c r="L118" s="197"/>
      <c r="M118" s="100" t="s">
        <v>1</v>
      </c>
      <c r="N118" s="101" t="s">
        <v>37</v>
      </c>
      <c r="O118" s="101" t="s">
        <v>119</v>
      </c>
      <c r="P118" s="101" t="s">
        <v>120</v>
      </c>
      <c r="Q118" s="101" t="s">
        <v>121</v>
      </c>
      <c r="R118" s="101" t="s">
        <v>122</v>
      </c>
      <c r="S118" s="101" t="s">
        <v>123</v>
      </c>
      <c r="T118" s="102" t="s">
        <v>124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125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P120+P162</f>
        <v>0</v>
      </c>
      <c r="Q119" s="104"/>
      <c r="R119" s="200">
        <f>R120+R162</f>
        <v>120.14934000000001</v>
      </c>
      <c r="S119" s="104"/>
      <c r="T119" s="201">
        <f>T120+T162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109</v>
      </c>
      <c r="BK119" s="202">
        <f>BK120+BK162</f>
        <v>0</v>
      </c>
    </row>
    <row r="120" s="12" customFormat="1" ht="25.92" customHeight="1">
      <c r="A120" s="12"/>
      <c r="B120" s="203"/>
      <c r="C120" s="204"/>
      <c r="D120" s="205" t="s">
        <v>72</v>
      </c>
      <c r="E120" s="206" t="s">
        <v>126</v>
      </c>
      <c r="F120" s="206" t="s">
        <v>127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120.14934000000001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81</v>
      </c>
      <c r="AT120" s="215" t="s">
        <v>72</v>
      </c>
      <c r="AU120" s="215" t="s">
        <v>73</v>
      </c>
      <c r="AY120" s="214" t="s">
        <v>128</v>
      </c>
      <c r="BK120" s="216">
        <f>BK121</f>
        <v>0</v>
      </c>
    </row>
    <row r="121" s="12" customFormat="1" ht="22.8" customHeight="1">
      <c r="A121" s="12"/>
      <c r="B121" s="203"/>
      <c r="C121" s="204"/>
      <c r="D121" s="205" t="s">
        <v>72</v>
      </c>
      <c r="E121" s="217" t="s">
        <v>129</v>
      </c>
      <c r="F121" s="217" t="s">
        <v>130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SUM(P122:P161)</f>
        <v>0</v>
      </c>
      <c r="Q121" s="211"/>
      <c r="R121" s="212">
        <f>SUM(R122:R161)</f>
        <v>120.14934000000001</v>
      </c>
      <c r="S121" s="211"/>
      <c r="T121" s="213">
        <f>SUM(T122:T161)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81</v>
      </c>
      <c r="AY121" s="214" t="s">
        <v>128</v>
      </c>
      <c r="BK121" s="216">
        <f>SUM(BK122:BK161)</f>
        <v>0</v>
      </c>
    </row>
    <row r="122" s="2" customFormat="1" ht="16.5" customHeight="1">
      <c r="A122" s="38"/>
      <c r="B122" s="39"/>
      <c r="C122" s="219" t="s">
        <v>81</v>
      </c>
      <c r="D122" s="219" t="s">
        <v>131</v>
      </c>
      <c r="E122" s="220" t="s">
        <v>132</v>
      </c>
      <c r="F122" s="221" t="s">
        <v>133</v>
      </c>
      <c r="G122" s="222" t="s">
        <v>134</v>
      </c>
      <c r="H122" s="223">
        <v>77.200000000000003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38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135</v>
      </c>
      <c r="AT122" s="231" t="s">
        <v>131</v>
      </c>
      <c r="AU122" s="231" t="s">
        <v>83</v>
      </c>
      <c r="AY122" s="17" t="s">
        <v>128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81</v>
      </c>
      <c r="BK122" s="232">
        <f>ROUND(I122*H122,2)</f>
        <v>0</v>
      </c>
      <c r="BL122" s="17" t="s">
        <v>135</v>
      </c>
      <c r="BM122" s="231" t="s">
        <v>353</v>
      </c>
    </row>
    <row r="123" s="2" customFormat="1">
      <c r="A123" s="38"/>
      <c r="B123" s="39"/>
      <c r="C123" s="40"/>
      <c r="D123" s="233" t="s">
        <v>137</v>
      </c>
      <c r="E123" s="40"/>
      <c r="F123" s="234" t="s">
        <v>138</v>
      </c>
      <c r="G123" s="40"/>
      <c r="H123" s="40"/>
      <c r="I123" s="235"/>
      <c r="J123" s="40"/>
      <c r="K123" s="40"/>
      <c r="L123" s="44"/>
      <c r="M123" s="236"/>
      <c r="N123" s="23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137</v>
      </c>
      <c r="AU123" s="17" t="s">
        <v>83</v>
      </c>
    </row>
    <row r="124" s="13" customFormat="1">
      <c r="A124" s="13"/>
      <c r="B124" s="238"/>
      <c r="C124" s="239"/>
      <c r="D124" s="233" t="s">
        <v>139</v>
      </c>
      <c r="E124" s="240" t="s">
        <v>1</v>
      </c>
      <c r="F124" s="241" t="s">
        <v>354</v>
      </c>
      <c r="G124" s="239"/>
      <c r="H124" s="242">
        <v>77.200000000000003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139</v>
      </c>
      <c r="AU124" s="248" t="s">
        <v>83</v>
      </c>
      <c r="AV124" s="13" t="s">
        <v>83</v>
      </c>
      <c r="AW124" s="13" t="s">
        <v>30</v>
      </c>
      <c r="AX124" s="13" t="s">
        <v>73</v>
      </c>
      <c r="AY124" s="248" t="s">
        <v>128</v>
      </c>
    </row>
    <row r="125" s="14" customFormat="1">
      <c r="A125" s="14"/>
      <c r="B125" s="264"/>
      <c r="C125" s="265"/>
      <c r="D125" s="233" t="s">
        <v>139</v>
      </c>
      <c r="E125" s="266" t="s">
        <v>1</v>
      </c>
      <c r="F125" s="267" t="s">
        <v>355</v>
      </c>
      <c r="G125" s="265"/>
      <c r="H125" s="268">
        <v>77.200000000000003</v>
      </c>
      <c r="I125" s="269"/>
      <c r="J125" s="265"/>
      <c r="K125" s="265"/>
      <c r="L125" s="270"/>
      <c r="M125" s="271"/>
      <c r="N125" s="272"/>
      <c r="O125" s="272"/>
      <c r="P125" s="272"/>
      <c r="Q125" s="272"/>
      <c r="R125" s="272"/>
      <c r="S125" s="272"/>
      <c r="T125" s="27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74" t="s">
        <v>139</v>
      </c>
      <c r="AU125" s="274" t="s">
        <v>83</v>
      </c>
      <c r="AV125" s="14" t="s">
        <v>135</v>
      </c>
      <c r="AW125" s="14" t="s">
        <v>30</v>
      </c>
      <c r="AX125" s="14" t="s">
        <v>81</v>
      </c>
      <c r="AY125" s="274" t="s">
        <v>128</v>
      </c>
    </row>
    <row r="126" s="2" customFormat="1" ht="16.5" customHeight="1">
      <c r="A126" s="38"/>
      <c r="B126" s="39"/>
      <c r="C126" s="249" t="s">
        <v>83</v>
      </c>
      <c r="D126" s="249" t="s">
        <v>141</v>
      </c>
      <c r="E126" s="250" t="s">
        <v>142</v>
      </c>
      <c r="F126" s="251" t="s">
        <v>143</v>
      </c>
      <c r="G126" s="252" t="s">
        <v>144</v>
      </c>
      <c r="H126" s="253">
        <v>119.108</v>
      </c>
      <c r="I126" s="254"/>
      <c r="J126" s="255">
        <f>ROUND(I126*H126,2)</f>
        <v>0</v>
      </c>
      <c r="K126" s="256"/>
      <c r="L126" s="257"/>
      <c r="M126" s="258" t="s">
        <v>1</v>
      </c>
      <c r="N126" s="259" t="s">
        <v>38</v>
      </c>
      <c r="O126" s="91"/>
      <c r="P126" s="229">
        <f>O126*H126</f>
        <v>0</v>
      </c>
      <c r="Q126" s="229">
        <v>1</v>
      </c>
      <c r="R126" s="229">
        <f>Q126*H126</f>
        <v>119.108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145</v>
      </c>
      <c r="AT126" s="231" t="s">
        <v>141</v>
      </c>
      <c r="AU126" s="231" t="s">
        <v>83</v>
      </c>
      <c r="AY126" s="17" t="s">
        <v>128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81</v>
      </c>
      <c r="BK126" s="232">
        <f>ROUND(I126*H126,2)</f>
        <v>0</v>
      </c>
      <c r="BL126" s="17" t="s">
        <v>135</v>
      </c>
      <c r="BM126" s="231" t="s">
        <v>356</v>
      </c>
    </row>
    <row r="127" s="2" customFormat="1">
      <c r="A127" s="38"/>
      <c r="B127" s="39"/>
      <c r="C127" s="40"/>
      <c r="D127" s="233" t="s">
        <v>137</v>
      </c>
      <c r="E127" s="40"/>
      <c r="F127" s="234" t="s">
        <v>143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137</v>
      </c>
      <c r="AU127" s="17" t="s">
        <v>83</v>
      </c>
    </row>
    <row r="128" s="13" customFormat="1">
      <c r="A128" s="13"/>
      <c r="B128" s="238"/>
      <c r="C128" s="239"/>
      <c r="D128" s="233" t="s">
        <v>139</v>
      </c>
      <c r="E128" s="240" t="s">
        <v>1</v>
      </c>
      <c r="F128" s="241" t="s">
        <v>357</v>
      </c>
      <c r="G128" s="239"/>
      <c r="H128" s="242">
        <v>119.108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139</v>
      </c>
      <c r="AU128" s="248" t="s">
        <v>83</v>
      </c>
      <c r="AV128" s="13" t="s">
        <v>83</v>
      </c>
      <c r="AW128" s="13" t="s">
        <v>30</v>
      </c>
      <c r="AX128" s="13" t="s">
        <v>81</v>
      </c>
      <c r="AY128" s="248" t="s">
        <v>128</v>
      </c>
    </row>
    <row r="129" s="2" customFormat="1" ht="37.8" customHeight="1">
      <c r="A129" s="38"/>
      <c r="B129" s="39"/>
      <c r="C129" s="219" t="s">
        <v>148</v>
      </c>
      <c r="D129" s="219" t="s">
        <v>131</v>
      </c>
      <c r="E129" s="220" t="s">
        <v>358</v>
      </c>
      <c r="F129" s="221" t="s">
        <v>359</v>
      </c>
      <c r="G129" s="222" t="s">
        <v>156</v>
      </c>
      <c r="H129" s="223">
        <v>2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38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135</v>
      </c>
      <c r="AT129" s="231" t="s">
        <v>131</v>
      </c>
      <c r="AU129" s="231" t="s">
        <v>83</v>
      </c>
      <c r="AY129" s="17" t="s">
        <v>128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81</v>
      </c>
      <c r="BK129" s="232">
        <f>ROUND(I129*H129,2)</f>
        <v>0</v>
      </c>
      <c r="BL129" s="17" t="s">
        <v>135</v>
      </c>
      <c r="BM129" s="231" t="s">
        <v>360</v>
      </c>
    </row>
    <row r="130" s="2" customFormat="1">
      <c r="A130" s="38"/>
      <c r="B130" s="39"/>
      <c r="C130" s="40"/>
      <c r="D130" s="233" t="s">
        <v>137</v>
      </c>
      <c r="E130" s="40"/>
      <c r="F130" s="234" t="s">
        <v>361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137</v>
      </c>
      <c r="AU130" s="17" t="s">
        <v>83</v>
      </c>
    </row>
    <row r="131" s="2" customFormat="1" ht="24.15" customHeight="1">
      <c r="A131" s="38"/>
      <c r="B131" s="39"/>
      <c r="C131" s="249" t="s">
        <v>135</v>
      </c>
      <c r="D131" s="249" t="s">
        <v>141</v>
      </c>
      <c r="E131" s="250" t="s">
        <v>362</v>
      </c>
      <c r="F131" s="251" t="s">
        <v>363</v>
      </c>
      <c r="G131" s="252" t="s">
        <v>156</v>
      </c>
      <c r="H131" s="253">
        <v>2</v>
      </c>
      <c r="I131" s="254"/>
      <c r="J131" s="255">
        <f>ROUND(I131*H131,2)</f>
        <v>0</v>
      </c>
      <c r="K131" s="256"/>
      <c r="L131" s="257"/>
      <c r="M131" s="258" t="s">
        <v>1</v>
      </c>
      <c r="N131" s="259" t="s">
        <v>38</v>
      </c>
      <c r="O131" s="91"/>
      <c r="P131" s="229">
        <f>O131*H131</f>
        <v>0</v>
      </c>
      <c r="Q131" s="229">
        <v>0.28306999999999999</v>
      </c>
      <c r="R131" s="229">
        <f>Q131*H131</f>
        <v>0.56613999999999998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145</v>
      </c>
      <c r="AT131" s="231" t="s">
        <v>141</v>
      </c>
      <c r="AU131" s="231" t="s">
        <v>83</v>
      </c>
      <c r="AY131" s="17" t="s">
        <v>128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81</v>
      </c>
      <c r="BK131" s="232">
        <f>ROUND(I131*H131,2)</f>
        <v>0</v>
      </c>
      <c r="BL131" s="17" t="s">
        <v>135</v>
      </c>
      <c r="BM131" s="231" t="s">
        <v>364</v>
      </c>
    </row>
    <row r="132" s="2" customFormat="1">
      <c r="A132" s="38"/>
      <c r="B132" s="39"/>
      <c r="C132" s="40"/>
      <c r="D132" s="233" t="s">
        <v>137</v>
      </c>
      <c r="E132" s="40"/>
      <c r="F132" s="234" t="s">
        <v>365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137</v>
      </c>
      <c r="AU132" s="17" t="s">
        <v>83</v>
      </c>
    </row>
    <row r="133" s="2" customFormat="1" ht="37.8" customHeight="1">
      <c r="A133" s="38"/>
      <c r="B133" s="39"/>
      <c r="C133" s="219" t="s">
        <v>129</v>
      </c>
      <c r="D133" s="219" t="s">
        <v>131</v>
      </c>
      <c r="E133" s="220" t="s">
        <v>307</v>
      </c>
      <c r="F133" s="221" t="s">
        <v>308</v>
      </c>
      <c r="G133" s="222" t="s">
        <v>156</v>
      </c>
      <c r="H133" s="223">
        <v>88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38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135</v>
      </c>
      <c r="AT133" s="231" t="s">
        <v>131</v>
      </c>
      <c r="AU133" s="231" t="s">
        <v>83</v>
      </c>
      <c r="AY133" s="17" t="s">
        <v>128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81</v>
      </c>
      <c r="BK133" s="232">
        <f>ROUND(I133*H133,2)</f>
        <v>0</v>
      </c>
      <c r="BL133" s="17" t="s">
        <v>135</v>
      </c>
      <c r="BM133" s="231" t="s">
        <v>366</v>
      </c>
    </row>
    <row r="134" s="2" customFormat="1">
      <c r="A134" s="38"/>
      <c r="B134" s="39"/>
      <c r="C134" s="40"/>
      <c r="D134" s="233" t="s">
        <v>137</v>
      </c>
      <c r="E134" s="40"/>
      <c r="F134" s="234" t="s">
        <v>310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137</v>
      </c>
      <c r="AU134" s="17" t="s">
        <v>83</v>
      </c>
    </row>
    <row r="135" s="2" customFormat="1" ht="24.15" customHeight="1">
      <c r="A135" s="38"/>
      <c r="B135" s="39"/>
      <c r="C135" s="249" t="s">
        <v>162</v>
      </c>
      <c r="D135" s="249" t="s">
        <v>141</v>
      </c>
      <c r="E135" s="250" t="s">
        <v>159</v>
      </c>
      <c r="F135" s="251" t="s">
        <v>160</v>
      </c>
      <c r="G135" s="252" t="s">
        <v>156</v>
      </c>
      <c r="H135" s="253">
        <v>360</v>
      </c>
      <c r="I135" s="254"/>
      <c r="J135" s="255">
        <f>ROUND(I135*H135,2)</f>
        <v>0</v>
      </c>
      <c r="K135" s="256"/>
      <c r="L135" s="257"/>
      <c r="M135" s="258" t="s">
        <v>1</v>
      </c>
      <c r="N135" s="259" t="s">
        <v>38</v>
      </c>
      <c r="O135" s="91"/>
      <c r="P135" s="229">
        <f>O135*H135</f>
        <v>0</v>
      </c>
      <c r="Q135" s="229">
        <v>0.00123</v>
      </c>
      <c r="R135" s="229">
        <f>Q135*H135</f>
        <v>0.44279999999999997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145</v>
      </c>
      <c r="AT135" s="231" t="s">
        <v>141</v>
      </c>
      <c r="AU135" s="231" t="s">
        <v>83</v>
      </c>
      <c r="AY135" s="17" t="s">
        <v>128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81</v>
      </c>
      <c r="BK135" s="232">
        <f>ROUND(I135*H135,2)</f>
        <v>0</v>
      </c>
      <c r="BL135" s="17" t="s">
        <v>135</v>
      </c>
      <c r="BM135" s="231" t="s">
        <v>367</v>
      </c>
    </row>
    <row r="136" s="2" customFormat="1">
      <c r="A136" s="38"/>
      <c r="B136" s="39"/>
      <c r="C136" s="40"/>
      <c r="D136" s="233" t="s">
        <v>137</v>
      </c>
      <c r="E136" s="40"/>
      <c r="F136" s="234" t="s">
        <v>160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137</v>
      </c>
      <c r="AU136" s="17" t="s">
        <v>83</v>
      </c>
    </row>
    <row r="137" s="2" customFormat="1" ht="21.75" customHeight="1">
      <c r="A137" s="38"/>
      <c r="B137" s="39"/>
      <c r="C137" s="249" t="s">
        <v>166</v>
      </c>
      <c r="D137" s="249" t="s">
        <v>141</v>
      </c>
      <c r="E137" s="250" t="s">
        <v>163</v>
      </c>
      <c r="F137" s="251" t="s">
        <v>164</v>
      </c>
      <c r="G137" s="252" t="s">
        <v>156</v>
      </c>
      <c r="H137" s="253">
        <v>180</v>
      </c>
      <c r="I137" s="254"/>
      <c r="J137" s="255">
        <f>ROUND(I137*H137,2)</f>
        <v>0</v>
      </c>
      <c r="K137" s="256"/>
      <c r="L137" s="257"/>
      <c r="M137" s="258" t="s">
        <v>1</v>
      </c>
      <c r="N137" s="259" t="s">
        <v>38</v>
      </c>
      <c r="O137" s="91"/>
      <c r="P137" s="229">
        <f>O137*H137</f>
        <v>0</v>
      </c>
      <c r="Q137" s="229">
        <v>0.00018000000000000001</v>
      </c>
      <c r="R137" s="229">
        <f>Q137*H137</f>
        <v>0.032400000000000005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145</v>
      </c>
      <c r="AT137" s="231" t="s">
        <v>141</v>
      </c>
      <c r="AU137" s="231" t="s">
        <v>83</v>
      </c>
      <c r="AY137" s="17" t="s">
        <v>128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81</v>
      </c>
      <c r="BK137" s="232">
        <f>ROUND(I137*H137,2)</f>
        <v>0</v>
      </c>
      <c r="BL137" s="17" t="s">
        <v>135</v>
      </c>
      <c r="BM137" s="231" t="s">
        <v>368</v>
      </c>
    </row>
    <row r="138" s="2" customFormat="1">
      <c r="A138" s="38"/>
      <c r="B138" s="39"/>
      <c r="C138" s="40"/>
      <c r="D138" s="233" t="s">
        <v>137</v>
      </c>
      <c r="E138" s="40"/>
      <c r="F138" s="234" t="s">
        <v>164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137</v>
      </c>
      <c r="AU138" s="17" t="s">
        <v>83</v>
      </c>
    </row>
    <row r="139" s="2" customFormat="1" ht="37.8" customHeight="1">
      <c r="A139" s="38"/>
      <c r="B139" s="39"/>
      <c r="C139" s="219" t="s">
        <v>145</v>
      </c>
      <c r="D139" s="219" t="s">
        <v>131</v>
      </c>
      <c r="E139" s="220" t="s">
        <v>167</v>
      </c>
      <c r="F139" s="221" t="s">
        <v>168</v>
      </c>
      <c r="G139" s="222" t="s">
        <v>156</v>
      </c>
      <c r="H139" s="223">
        <v>88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38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135</v>
      </c>
      <c r="AT139" s="231" t="s">
        <v>131</v>
      </c>
      <c r="AU139" s="231" t="s">
        <v>83</v>
      </c>
      <c r="AY139" s="17" t="s">
        <v>128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81</v>
      </c>
      <c r="BK139" s="232">
        <f>ROUND(I139*H139,2)</f>
        <v>0</v>
      </c>
      <c r="BL139" s="17" t="s">
        <v>135</v>
      </c>
      <c r="BM139" s="231" t="s">
        <v>369</v>
      </c>
    </row>
    <row r="140" s="2" customFormat="1">
      <c r="A140" s="38"/>
      <c r="B140" s="39"/>
      <c r="C140" s="40"/>
      <c r="D140" s="233" t="s">
        <v>137</v>
      </c>
      <c r="E140" s="40"/>
      <c r="F140" s="234" t="s">
        <v>170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137</v>
      </c>
      <c r="AU140" s="17" t="s">
        <v>83</v>
      </c>
    </row>
    <row r="141" s="2" customFormat="1" ht="16.5" customHeight="1">
      <c r="A141" s="38"/>
      <c r="B141" s="39"/>
      <c r="C141" s="219" t="s">
        <v>175</v>
      </c>
      <c r="D141" s="219" t="s">
        <v>131</v>
      </c>
      <c r="E141" s="220" t="s">
        <v>171</v>
      </c>
      <c r="F141" s="221" t="s">
        <v>172</v>
      </c>
      <c r="G141" s="222" t="s">
        <v>156</v>
      </c>
      <c r="H141" s="223">
        <v>88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38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135</v>
      </c>
      <c r="AT141" s="231" t="s">
        <v>131</v>
      </c>
      <c r="AU141" s="231" t="s">
        <v>83</v>
      </c>
      <c r="AY141" s="17" t="s">
        <v>128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81</v>
      </c>
      <c r="BK141" s="232">
        <f>ROUND(I141*H141,2)</f>
        <v>0</v>
      </c>
      <c r="BL141" s="17" t="s">
        <v>135</v>
      </c>
      <c r="BM141" s="231" t="s">
        <v>370</v>
      </c>
    </row>
    <row r="142" s="2" customFormat="1">
      <c r="A142" s="38"/>
      <c r="B142" s="39"/>
      <c r="C142" s="40"/>
      <c r="D142" s="233" t="s">
        <v>137</v>
      </c>
      <c r="E142" s="40"/>
      <c r="F142" s="234" t="s">
        <v>174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137</v>
      </c>
      <c r="AU142" s="17" t="s">
        <v>83</v>
      </c>
    </row>
    <row r="143" s="2" customFormat="1" ht="24.15" customHeight="1">
      <c r="A143" s="38"/>
      <c r="B143" s="39"/>
      <c r="C143" s="219" t="s">
        <v>180</v>
      </c>
      <c r="D143" s="219" t="s">
        <v>131</v>
      </c>
      <c r="E143" s="220" t="s">
        <v>181</v>
      </c>
      <c r="F143" s="221" t="s">
        <v>182</v>
      </c>
      <c r="G143" s="222" t="s">
        <v>151</v>
      </c>
      <c r="H143" s="223">
        <v>14.5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38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135</v>
      </c>
      <c r="AT143" s="231" t="s">
        <v>131</v>
      </c>
      <c r="AU143" s="231" t="s">
        <v>83</v>
      </c>
      <c r="AY143" s="17" t="s">
        <v>128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81</v>
      </c>
      <c r="BK143" s="232">
        <f>ROUND(I143*H143,2)</f>
        <v>0</v>
      </c>
      <c r="BL143" s="17" t="s">
        <v>135</v>
      </c>
      <c r="BM143" s="231" t="s">
        <v>371</v>
      </c>
    </row>
    <row r="144" s="2" customFormat="1">
      <c r="A144" s="38"/>
      <c r="B144" s="39"/>
      <c r="C144" s="40"/>
      <c r="D144" s="233" t="s">
        <v>137</v>
      </c>
      <c r="E144" s="40"/>
      <c r="F144" s="234" t="s">
        <v>184</v>
      </c>
      <c r="G144" s="40"/>
      <c r="H144" s="40"/>
      <c r="I144" s="235"/>
      <c r="J144" s="40"/>
      <c r="K144" s="40"/>
      <c r="L144" s="44"/>
      <c r="M144" s="236"/>
      <c r="N144" s="23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137</v>
      </c>
      <c r="AU144" s="17" t="s">
        <v>83</v>
      </c>
    </row>
    <row r="145" s="13" customFormat="1">
      <c r="A145" s="13"/>
      <c r="B145" s="238"/>
      <c r="C145" s="239"/>
      <c r="D145" s="233" t="s">
        <v>139</v>
      </c>
      <c r="E145" s="240" t="s">
        <v>1</v>
      </c>
      <c r="F145" s="241" t="s">
        <v>372</v>
      </c>
      <c r="G145" s="239"/>
      <c r="H145" s="242">
        <v>14.5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139</v>
      </c>
      <c r="AU145" s="248" t="s">
        <v>83</v>
      </c>
      <c r="AV145" s="13" t="s">
        <v>83</v>
      </c>
      <c r="AW145" s="13" t="s">
        <v>30</v>
      </c>
      <c r="AX145" s="13" t="s">
        <v>81</v>
      </c>
      <c r="AY145" s="248" t="s">
        <v>128</v>
      </c>
    </row>
    <row r="146" s="2" customFormat="1" ht="16.5" customHeight="1">
      <c r="A146" s="38"/>
      <c r="B146" s="39"/>
      <c r="C146" s="219" t="s">
        <v>185</v>
      </c>
      <c r="D146" s="219" t="s">
        <v>131</v>
      </c>
      <c r="E146" s="220" t="s">
        <v>186</v>
      </c>
      <c r="F146" s="221" t="s">
        <v>187</v>
      </c>
      <c r="G146" s="222" t="s">
        <v>151</v>
      </c>
      <c r="H146" s="223">
        <v>200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135</v>
      </c>
      <c r="AT146" s="231" t="s">
        <v>131</v>
      </c>
      <c r="AU146" s="231" t="s">
        <v>83</v>
      </c>
      <c r="AY146" s="17" t="s">
        <v>128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81</v>
      </c>
      <c r="BK146" s="232">
        <f>ROUND(I146*H146,2)</f>
        <v>0</v>
      </c>
      <c r="BL146" s="17" t="s">
        <v>135</v>
      </c>
      <c r="BM146" s="231" t="s">
        <v>373</v>
      </c>
    </row>
    <row r="147" s="2" customFormat="1">
      <c r="A147" s="38"/>
      <c r="B147" s="39"/>
      <c r="C147" s="40"/>
      <c r="D147" s="233" t="s">
        <v>137</v>
      </c>
      <c r="E147" s="40"/>
      <c r="F147" s="234" t="s">
        <v>189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137</v>
      </c>
      <c r="AU147" s="17" t="s">
        <v>83</v>
      </c>
    </row>
    <row r="148" s="2" customFormat="1" ht="16.5" customHeight="1">
      <c r="A148" s="38"/>
      <c r="B148" s="39"/>
      <c r="C148" s="219" t="s">
        <v>190</v>
      </c>
      <c r="D148" s="219" t="s">
        <v>131</v>
      </c>
      <c r="E148" s="220" t="s">
        <v>191</v>
      </c>
      <c r="F148" s="221" t="s">
        <v>192</v>
      </c>
      <c r="G148" s="222" t="s">
        <v>156</v>
      </c>
      <c r="H148" s="223">
        <v>18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38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135</v>
      </c>
      <c r="AT148" s="231" t="s">
        <v>131</v>
      </c>
      <c r="AU148" s="231" t="s">
        <v>83</v>
      </c>
      <c r="AY148" s="17" t="s">
        <v>128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81</v>
      </c>
      <c r="BK148" s="232">
        <f>ROUND(I148*H148,2)</f>
        <v>0</v>
      </c>
      <c r="BL148" s="17" t="s">
        <v>135</v>
      </c>
      <c r="BM148" s="231" t="s">
        <v>374</v>
      </c>
    </row>
    <row r="149" s="2" customFormat="1">
      <c r="A149" s="38"/>
      <c r="B149" s="39"/>
      <c r="C149" s="40"/>
      <c r="D149" s="233" t="s">
        <v>137</v>
      </c>
      <c r="E149" s="40"/>
      <c r="F149" s="234" t="s">
        <v>194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137</v>
      </c>
      <c r="AU149" s="17" t="s">
        <v>83</v>
      </c>
    </row>
    <row r="150" s="2" customFormat="1" ht="21.75" customHeight="1">
      <c r="A150" s="38"/>
      <c r="B150" s="39"/>
      <c r="C150" s="219" t="s">
        <v>195</v>
      </c>
      <c r="D150" s="219" t="s">
        <v>131</v>
      </c>
      <c r="E150" s="220" t="s">
        <v>196</v>
      </c>
      <c r="F150" s="221" t="s">
        <v>197</v>
      </c>
      <c r="G150" s="222" t="s">
        <v>198</v>
      </c>
      <c r="H150" s="223">
        <v>8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38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135</v>
      </c>
      <c r="AT150" s="231" t="s">
        <v>131</v>
      </c>
      <c r="AU150" s="231" t="s">
        <v>83</v>
      </c>
      <c r="AY150" s="17" t="s">
        <v>128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81</v>
      </c>
      <c r="BK150" s="232">
        <f>ROUND(I150*H150,2)</f>
        <v>0</v>
      </c>
      <c r="BL150" s="17" t="s">
        <v>135</v>
      </c>
      <c r="BM150" s="231" t="s">
        <v>375</v>
      </c>
    </row>
    <row r="151" s="2" customFormat="1">
      <c r="A151" s="38"/>
      <c r="B151" s="39"/>
      <c r="C151" s="40"/>
      <c r="D151" s="233" t="s">
        <v>137</v>
      </c>
      <c r="E151" s="40"/>
      <c r="F151" s="234" t="s">
        <v>200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137</v>
      </c>
      <c r="AU151" s="17" t="s">
        <v>83</v>
      </c>
    </row>
    <row r="152" s="2" customFormat="1" ht="24.15" customHeight="1">
      <c r="A152" s="38"/>
      <c r="B152" s="39"/>
      <c r="C152" s="219" t="s">
        <v>201</v>
      </c>
      <c r="D152" s="219" t="s">
        <v>131</v>
      </c>
      <c r="E152" s="220" t="s">
        <v>202</v>
      </c>
      <c r="F152" s="221" t="s">
        <v>203</v>
      </c>
      <c r="G152" s="222" t="s">
        <v>204</v>
      </c>
      <c r="H152" s="223">
        <v>0.71999999999999997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38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135</v>
      </c>
      <c r="AT152" s="231" t="s">
        <v>131</v>
      </c>
      <c r="AU152" s="231" t="s">
        <v>83</v>
      </c>
      <c r="AY152" s="17" t="s">
        <v>128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81</v>
      </c>
      <c r="BK152" s="232">
        <f>ROUND(I152*H152,2)</f>
        <v>0</v>
      </c>
      <c r="BL152" s="17" t="s">
        <v>135</v>
      </c>
      <c r="BM152" s="231" t="s">
        <v>376</v>
      </c>
    </row>
    <row r="153" s="2" customFormat="1">
      <c r="A153" s="38"/>
      <c r="B153" s="39"/>
      <c r="C153" s="40"/>
      <c r="D153" s="233" t="s">
        <v>137</v>
      </c>
      <c r="E153" s="40"/>
      <c r="F153" s="234" t="s">
        <v>206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137</v>
      </c>
      <c r="AU153" s="17" t="s">
        <v>83</v>
      </c>
    </row>
    <row r="154" s="2" customFormat="1" ht="24.15" customHeight="1">
      <c r="A154" s="38"/>
      <c r="B154" s="39"/>
      <c r="C154" s="219" t="s">
        <v>8</v>
      </c>
      <c r="D154" s="219" t="s">
        <v>131</v>
      </c>
      <c r="E154" s="220" t="s">
        <v>208</v>
      </c>
      <c r="F154" s="221" t="s">
        <v>209</v>
      </c>
      <c r="G154" s="222" t="s">
        <v>210</v>
      </c>
      <c r="H154" s="223">
        <v>10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38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135</v>
      </c>
      <c r="AT154" s="231" t="s">
        <v>131</v>
      </c>
      <c r="AU154" s="231" t="s">
        <v>83</v>
      </c>
      <c r="AY154" s="17" t="s">
        <v>128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81</v>
      </c>
      <c r="BK154" s="232">
        <f>ROUND(I154*H154,2)</f>
        <v>0</v>
      </c>
      <c r="BL154" s="17" t="s">
        <v>135</v>
      </c>
      <c r="BM154" s="231" t="s">
        <v>377</v>
      </c>
    </row>
    <row r="155" s="2" customFormat="1">
      <c r="A155" s="38"/>
      <c r="B155" s="39"/>
      <c r="C155" s="40"/>
      <c r="D155" s="233" t="s">
        <v>137</v>
      </c>
      <c r="E155" s="40"/>
      <c r="F155" s="234" t="s">
        <v>212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137</v>
      </c>
      <c r="AU155" s="17" t="s">
        <v>83</v>
      </c>
    </row>
    <row r="156" s="2" customFormat="1" ht="24.15" customHeight="1">
      <c r="A156" s="38"/>
      <c r="B156" s="39"/>
      <c r="C156" s="219" t="s">
        <v>213</v>
      </c>
      <c r="D156" s="219" t="s">
        <v>131</v>
      </c>
      <c r="E156" s="220" t="s">
        <v>214</v>
      </c>
      <c r="F156" s="221" t="s">
        <v>215</v>
      </c>
      <c r="G156" s="222" t="s">
        <v>210</v>
      </c>
      <c r="H156" s="223">
        <v>2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38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135</v>
      </c>
      <c r="AT156" s="231" t="s">
        <v>131</v>
      </c>
      <c r="AU156" s="231" t="s">
        <v>83</v>
      </c>
      <c r="AY156" s="17" t="s">
        <v>128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81</v>
      </c>
      <c r="BK156" s="232">
        <f>ROUND(I156*H156,2)</f>
        <v>0</v>
      </c>
      <c r="BL156" s="17" t="s">
        <v>135</v>
      </c>
      <c r="BM156" s="231" t="s">
        <v>378</v>
      </c>
    </row>
    <row r="157" s="2" customFormat="1">
      <c r="A157" s="38"/>
      <c r="B157" s="39"/>
      <c r="C157" s="40"/>
      <c r="D157" s="233" t="s">
        <v>137</v>
      </c>
      <c r="E157" s="40"/>
      <c r="F157" s="234" t="s">
        <v>217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137</v>
      </c>
      <c r="AU157" s="17" t="s">
        <v>83</v>
      </c>
    </row>
    <row r="158" s="2" customFormat="1" ht="37.8" customHeight="1">
      <c r="A158" s="38"/>
      <c r="B158" s="39"/>
      <c r="C158" s="219" t="s">
        <v>218</v>
      </c>
      <c r="D158" s="219" t="s">
        <v>131</v>
      </c>
      <c r="E158" s="220" t="s">
        <v>219</v>
      </c>
      <c r="F158" s="221" t="s">
        <v>220</v>
      </c>
      <c r="G158" s="222" t="s">
        <v>151</v>
      </c>
      <c r="H158" s="223">
        <v>300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38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135</v>
      </c>
      <c r="AT158" s="231" t="s">
        <v>131</v>
      </c>
      <c r="AU158" s="231" t="s">
        <v>83</v>
      </c>
      <c r="AY158" s="17" t="s">
        <v>128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81</v>
      </c>
      <c r="BK158" s="232">
        <f>ROUND(I158*H158,2)</f>
        <v>0</v>
      </c>
      <c r="BL158" s="17" t="s">
        <v>135</v>
      </c>
      <c r="BM158" s="231" t="s">
        <v>379</v>
      </c>
    </row>
    <row r="159" s="2" customFormat="1">
      <c r="A159" s="38"/>
      <c r="B159" s="39"/>
      <c r="C159" s="40"/>
      <c r="D159" s="233" t="s">
        <v>137</v>
      </c>
      <c r="E159" s="40"/>
      <c r="F159" s="234" t="s">
        <v>222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137</v>
      </c>
      <c r="AU159" s="17" t="s">
        <v>83</v>
      </c>
    </row>
    <row r="160" s="2" customFormat="1" ht="37.8" customHeight="1">
      <c r="A160" s="38"/>
      <c r="B160" s="39"/>
      <c r="C160" s="219" t="s">
        <v>224</v>
      </c>
      <c r="D160" s="219" t="s">
        <v>131</v>
      </c>
      <c r="E160" s="220" t="s">
        <v>225</v>
      </c>
      <c r="F160" s="221" t="s">
        <v>226</v>
      </c>
      <c r="G160" s="222" t="s">
        <v>151</v>
      </c>
      <c r="H160" s="223">
        <v>300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135</v>
      </c>
      <c r="AT160" s="231" t="s">
        <v>131</v>
      </c>
      <c r="AU160" s="231" t="s">
        <v>83</v>
      </c>
      <c r="AY160" s="17" t="s">
        <v>128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81</v>
      </c>
      <c r="BK160" s="232">
        <f>ROUND(I160*H160,2)</f>
        <v>0</v>
      </c>
      <c r="BL160" s="17" t="s">
        <v>135</v>
      </c>
      <c r="BM160" s="231" t="s">
        <v>380</v>
      </c>
    </row>
    <row r="161" s="2" customFormat="1">
      <c r="A161" s="38"/>
      <c r="B161" s="39"/>
      <c r="C161" s="40"/>
      <c r="D161" s="233" t="s">
        <v>137</v>
      </c>
      <c r="E161" s="40"/>
      <c r="F161" s="234" t="s">
        <v>228</v>
      </c>
      <c r="G161" s="40"/>
      <c r="H161" s="40"/>
      <c r="I161" s="235"/>
      <c r="J161" s="40"/>
      <c r="K161" s="40"/>
      <c r="L161" s="44"/>
      <c r="M161" s="236"/>
      <c r="N161" s="23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137</v>
      </c>
      <c r="AU161" s="17" t="s">
        <v>83</v>
      </c>
    </row>
    <row r="162" s="12" customFormat="1" ht="25.92" customHeight="1">
      <c r="A162" s="12"/>
      <c r="B162" s="203"/>
      <c r="C162" s="204"/>
      <c r="D162" s="205" t="s">
        <v>72</v>
      </c>
      <c r="E162" s="206" t="s">
        <v>257</v>
      </c>
      <c r="F162" s="206" t="s">
        <v>258</v>
      </c>
      <c r="G162" s="204"/>
      <c r="H162" s="204"/>
      <c r="I162" s="207"/>
      <c r="J162" s="208">
        <f>BK162</f>
        <v>0</v>
      </c>
      <c r="K162" s="204"/>
      <c r="L162" s="209"/>
      <c r="M162" s="210"/>
      <c r="N162" s="211"/>
      <c r="O162" s="211"/>
      <c r="P162" s="212">
        <f>SUM(P163:P180)</f>
        <v>0</v>
      </c>
      <c r="Q162" s="211"/>
      <c r="R162" s="212">
        <f>SUM(R163:R180)</f>
        <v>0</v>
      </c>
      <c r="S162" s="211"/>
      <c r="T162" s="213">
        <f>SUM(T163:T180)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135</v>
      </c>
      <c r="AT162" s="215" t="s">
        <v>72</v>
      </c>
      <c r="AU162" s="215" t="s">
        <v>73</v>
      </c>
      <c r="AY162" s="214" t="s">
        <v>128</v>
      </c>
      <c r="BK162" s="216">
        <f>SUM(BK163:BK180)</f>
        <v>0</v>
      </c>
    </row>
    <row r="163" s="2" customFormat="1" ht="49.05" customHeight="1">
      <c r="A163" s="38"/>
      <c r="B163" s="39"/>
      <c r="C163" s="219" t="s">
        <v>229</v>
      </c>
      <c r="D163" s="219" t="s">
        <v>131</v>
      </c>
      <c r="E163" s="220" t="s">
        <v>260</v>
      </c>
      <c r="F163" s="221" t="s">
        <v>261</v>
      </c>
      <c r="G163" s="222" t="s">
        <v>144</v>
      </c>
      <c r="H163" s="223">
        <v>1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38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262</v>
      </c>
      <c r="AT163" s="231" t="s">
        <v>131</v>
      </c>
      <c r="AU163" s="231" t="s">
        <v>81</v>
      </c>
      <c r="AY163" s="17" t="s">
        <v>128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81</v>
      </c>
      <c r="BK163" s="232">
        <f>ROUND(I163*H163,2)</f>
        <v>0</v>
      </c>
      <c r="BL163" s="17" t="s">
        <v>262</v>
      </c>
      <c r="BM163" s="231" t="s">
        <v>381</v>
      </c>
    </row>
    <row r="164" s="2" customFormat="1">
      <c r="A164" s="38"/>
      <c r="B164" s="39"/>
      <c r="C164" s="40"/>
      <c r="D164" s="233" t="s">
        <v>137</v>
      </c>
      <c r="E164" s="40"/>
      <c r="F164" s="234" t="s">
        <v>264</v>
      </c>
      <c r="G164" s="40"/>
      <c r="H164" s="40"/>
      <c r="I164" s="235"/>
      <c r="J164" s="40"/>
      <c r="K164" s="40"/>
      <c r="L164" s="44"/>
      <c r="M164" s="236"/>
      <c r="N164" s="23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137</v>
      </c>
      <c r="AU164" s="17" t="s">
        <v>81</v>
      </c>
    </row>
    <row r="165" s="13" customFormat="1">
      <c r="A165" s="13"/>
      <c r="B165" s="238"/>
      <c r="C165" s="239"/>
      <c r="D165" s="233" t="s">
        <v>139</v>
      </c>
      <c r="E165" s="240" t="s">
        <v>1</v>
      </c>
      <c r="F165" s="241" t="s">
        <v>382</v>
      </c>
      <c r="G165" s="239"/>
      <c r="H165" s="242">
        <v>1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139</v>
      </c>
      <c r="AU165" s="248" t="s">
        <v>81</v>
      </c>
      <c r="AV165" s="13" t="s">
        <v>83</v>
      </c>
      <c r="AW165" s="13" t="s">
        <v>30</v>
      </c>
      <c r="AX165" s="13" t="s">
        <v>81</v>
      </c>
      <c r="AY165" s="248" t="s">
        <v>128</v>
      </c>
    </row>
    <row r="166" s="2" customFormat="1" ht="49.05" customHeight="1">
      <c r="A166" s="38"/>
      <c r="B166" s="39"/>
      <c r="C166" s="219" t="s">
        <v>234</v>
      </c>
      <c r="D166" s="219" t="s">
        <v>131</v>
      </c>
      <c r="E166" s="220" t="s">
        <v>267</v>
      </c>
      <c r="F166" s="221" t="s">
        <v>268</v>
      </c>
      <c r="G166" s="222" t="s">
        <v>144</v>
      </c>
      <c r="H166" s="223">
        <v>0.47499999999999998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38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262</v>
      </c>
      <c r="AT166" s="231" t="s">
        <v>131</v>
      </c>
      <c r="AU166" s="231" t="s">
        <v>81</v>
      </c>
      <c r="AY166" s="17" t="s">
        <v>128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81</v>
      </c>
      <c r="BK166" s="232">
        <f>ROUND(I166*H166,2)</f>
        <v>0</v>
      </c>
      <c r="BL166" s="17" t="s">
        <v>262</v>
      </c>
      <c r="BM166" s="231" t="s">
        <v>383</v>
      </c>
    </row>
    <row r="167" s="2" customFormat="1">
      <c r="A167" s="38"/>
      <c r="B167" s="39"/>
      <c r="C167" s="40"/>
      <c r="D167" s="233" t="s">
        <v>137</v>
      </c>
      <c r="E167" s="40"/>
      <c r="F167" s="234" t="s">
        <v>270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137</v>
      </c>
      <c r="AU167" s="17" t="s">
        <v>81</v>
      </c>
    </row>
    <row r="168" s="13" customFormat="1">
      <c r="A168" s="13"/>
      <c r="B168" s="238"/>
      <c r="C168" s="239"/>
      <c r="D168" s="233" t="s">
        <v>139</v>
      </c>
      <c r="E168" s="240" t="s">
        <v>1</v>
      </c>
      <c r="F168" s="241" t="s">
        <v>384</v>
      </c>
      <c r="G168" s="239"/>
      <c r="H168" s="242">
        <v>0.47499999999999998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139</v>
      </c>
      <c r="AU168" s="248" t="s">
        <v>81</v>
      </c>
      <c r="AV168" s="13" t="s">
        <v>83</v>
      </c>
      <c r="AW168" s="13" t="s">
        <v>30</v>
      </c>
      <c r="AX168" s="13" t="s">
        <v>81</v>
      </c>
      <c r="AY168" s="248" t="s">
        <v>128</v>
      </c>
    </row>
    <row r="169" s="2" customFormat="1" ht="49.05" customHeight="1">
      <c r="A169" s="38"/>
      <c r="B169" s="39"/>
      <c r="C169" s="219" t="s">
        <v>7</v>
      </c>
      <c r="D169" s="219" t="s">
        <v>131</v>
      </c>
      <c r="E169" s="220" t="s">
        <v>267</v>
      </c>
      <c r="F169" s="221" t="s">
        <v>268</v>
      </c>
      <c r="G169" s="222" t="s">
        <v>144</v>
      </c>
      <c r="H169" s="223">
        <v>0.032000000000000001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38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262</v>
      </c>
      <c r="AT169" s="231" t="s">
        <v>131</v>
      </c>
      <c r="AU169" s="231" t="s">
        <v>81</v>
      </c>
      <c r="AY169" s="17" t="s">
        <v>128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81</v>
      </c>
      <c r="BK169" s="232">
        <f>ROUND(I169*H169,2)</f>
        <v>0</v>
      </c>
      <c r="BL169" s="17" t="s">
        <v>262</v>
      </c>
      <c r="BM169" s="231" t="s">
        <v>385</v>
      </c>
    </row>
    <row r="170" s="2" customFormat="1">
      <c r="A170" s="38"/>
      <c r="B170" s="39"/>
      <c r="C170" s="40"/>
      <c r="D170" s="233" t="s">
        <v>137</v>
      </c>
      <c r="E170" s="40"/>
      <c r="F170" s="234" t="s">
        <v>270</v>
      </c>
      <c r="G170" s="40"/>
      <c r="H170" s="40"/>
      <c r="I170" s="235"/>
      <c r="J170" s="40"/>
      <c r="K170" s="40"/>
      <c r="L170" s="44"/>
      <c r="M170" s="236"/>
      <c r="N170" s="23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137</v>
      </c>
      <c r="AU170" s="17" t="s">
        <v>81</v>
      </c>
    </row>
    <row r="171" s="13" customFormat="1">
      <c r="A171" s="13"/>
      <c r="B171" s="238"/>
      <c r="C171" s="239"/>
      <c r="D171" s="233" t="s">
        <v>139</v>
      </c>
      <c r="E171" s="240" t="s">
        <v>1</v>
      </c>
      <c r="F171" s="241" t="s">
        <v>386</v>
      </c>
      <c r="G171" s="239"/>
      <c r="H171" s="242">
        <v>0.032000000000000001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139</v>
      </c>
      <c r="AU171" s="248" t="s">
        <v>81</v>
      </c>
      <c r="AV171" s="13" t="s">
        <v>83</v>
      </c>
      <c r="AW171" s="13" t="s">
        <v>30</v>
      </c>
      <c r="AX171" s="13" t="s">
        <v>81</v>
      </c>
      <c r="AY171" s="248" t="s">
        <v>128</v>
      </c>
    </row>
    <row r="172" s="2" customFormat="1" ht="49.05" customHeight="1">
      <c r="A172" s="38"/>
      <c r="B172" s="39"/>
      <c r="C172" s="219" t="s">
        <v>242</v>
      </c>
      <c r="D172" s="219" t="s">
        <v>131</v>
      </c>
      <c r="E172" s="220" t="s">
        <v>267</v>
      </c>
      <c r="F172" s="221" t="s">
        <v>268</v>
      </c>
      <c r="G172" s="222" t="s">
        <v>144</v>
      </c>
      <c r="H172" s="223">
        <v>24.199999999999999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38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262</v>
      </c>
      <c r="AT172" s="231" t="s">
        <v>131</v>
      </c>
      <c r="AU172" s="231" t="s">
        <v>81</v>
      </c>
      <c r="AY172" s="17" t="s">
        <v>128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81</v>
      </c>
      <c r="BK172" s="232">
        <f>ROUND(I172*H172,2)</f>
        <v>0</v>
      </c>
      <c r="BL172" s="17" t="s">
        <v>262</v>
      </c>
      <c r="BM172" s="231" t="s">
        <v>387</v>
      </c>
    </row>
    <row r="173" s="2" customFormat="1">
      <c r="A173" s="38"/>
      <c r="B173" s="39"/>
      <c r="C173" s="40"/>
      <c r="D173" s="233" t="s">
        <v>137</v>
      </c>
      <c r="E173" s="40"/>
      <c r="F173" s="234" t="s">
        <v>270</v>
      </c>
      <c r="G173" s="40"/>
      <c r="H173" s="40"/>
      <c r="I173" s="235"/>
      <c r="J173" s="40"/>
      <c r="K173" s="40"/>
      <c r="L173" s="44"/>
      <c r="M173" s="236"/>
      <c r="N173" s="23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137</v>
      </c>
      <c r="AU173" s="17" t="s">
        <v>81</v>
      </c>
    </row>
    <row r="174" s="13" customFormat="1">
      <c r="A174" s="13"/>
      <c r="B174" s="238"/>
      <c r="C174" s="239"/>
      <c r="D174" s="233" t="s">
        <v>139</v>
      </c>
      <c r="E174" s="240" t="s">
        <v>1</v>
      </c>
      <c r="F174" s="241" t="s">
        <v>388</v>
      </c>
      <c r="G174" s="239"/>
      <c r="H174" s="242">
        <v>24.199999999999999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139</v>
      </c>
      <c r="AU174" s="248" t="s">
        <v>81</v>
      </c>
      <c r="AV174" s="13" t="s">
        <v>83</v>
      </c>
      <c r="AW174" s="13" t="s">
        <v>30</v>
      </c>
      <c r="AX174" s="13" t="s">
        <v>81</v>
      </c>
      <c r="AY174" s="248" t="s">
        <v>128</v>
      </c>
    </row>
    <row r="175" s="2" customFormat="1" ht="21.75" customHeight="1">
      <c r="A175" s="38"/>
      <c r="B175" s="39"/>
      <c r="C175" s="219" t="s">
        <v>247</v>
      </c>
      <c r="D175" s="219" t="s">
        <v>131</v>
      </c>
      <c r="E175" s="220" t="s">
        <v>282</v>
      </c>
      <c r="F175" s="221" t="s">
        <v>283</v>
      </c>
      <c r="G175" s="222" t="s">
        <v>144</v>
      </c>
      <c r="H175" s="223">
        <v>163.88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38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262</v>
      </c>
      <c r="AT175" s="231" t="s">
        <v>131</v>
      </c>
      <c r="AU175" s="231" t="s">
        <v>81</v>
      </c>
      <c r="AY175" s="17" t="s">
        <v>128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81</v>
      </c>
      <c r="BK175" s="232">
        <f>ROUND(I175*H175,2)</f>
        <v>0</v>
      </c>
      <c r="BL175" s="17" t="s">
        <v>262</v>
      </c>
      <c r="BM175" s="231" t="s">
        <v>389</v>
      </c>
    </row>
    <row r="176" s="2" customFormat="1">
      <c r="A176" s="38"/>
      <c r="B176" s="39"/>
      <c r="C176" s="40"/>
      <c r="D176" s="233" t="s">
        <v>137</v>
      </c>
      <c r="E176" s="40"/>
      <c r="F176" s="234" t="s">
        <v>285</v>
      </c>
      <c r="G176" s="40"/>
      <c r="H176" s="40"/>
      <c r="I176" s="235"/>
      <c r="J176" s="40"/>
      <c r="K176" s="40"/>
      <c r="L176" s="44"/>
      <c r="M176" s="236"/>
      <c r="N176" s="237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137</v>
      </c>
      <c r="AU176" s="17" t="s">
        <v>81</v>
      </c>
    </row>
    <row r="177" s="13" customFormat="1">
      <c r="A177" s="13"/>
      <c r="B177" s="238"/>
      <c r="C177" s="239"/>
      <c r="D177" s="233" t="s">
        <v>139</v>
      </c>
      <c r="E177" s="240" t="s">
        <v>1</v>
      </c>
      <c r="F177" s="241" t="s">
        <v>390</v>
      </c>
      <c r="G177" s="239"/>
      <c r="H177" s="242">
        <v>163.88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139</v>
      </c>
      <c r="AU177" s="248" t="s">
        <v>81</v>
      </c>
      <c r="AV177" s="13" t="s">
        <v>83</v>
      </c>
      <c r="AW177" s="13" t="s">
        <v>30</v>
      </c>
      <c r="AX177" s="13" t="s">
        <v>81</v>
      </c>
      <c r="AY177" s="248" t="s">
        <v>128</v>
      </c>
    </row>
    <row r="178" s="2" customFormat="1" ht="16.5" customHeight="1">
      <c r="A178" s="38"/>
      <c r="B178" s="39"/>
      <c r="C178" s="219" t="s">
        <v>251</v>
      </c>
      <c r="D178" s="219" t="s">
        <v>131</v>
      </c>
      <c r="E178" s="220" t="s">
        <v>298</v>
      </c>
      <c r="F178" s="221" t="s">
        <v>299</v>
      </c>
      <c r="G178" s="222" t="s">
        <v>144</v>
      </c>
      <c r="H178" s="223">
        <v>0.032000000000000001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38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262</v>
      </c>
      <c r="AT178" s="231" t="s">
        <v>131</v>
      </c>
      <c r="AU178" s="231" t="s">
        <v>81</v>
      </c>
      <c r="AY178" s="17" t="s">
        <v>128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81</v>
      </c>
      <c r="BK178" s="232">
        <f>ROUND(I178*H178,2)</f>
        <v>0</v>
      </c>
      <c r="BL178" s="17" t="s">
        <v>262</v>
      </c>
      <c r="BM178" s="231" t="s">
        <v>391</v>
      </c>
    </row>
    <row r="179" s="2" customFormat="1">
      <c r="A179" s="38"/>
      <c r="B179" s="39"/>
      <c r="C179" s="40"/>
      <c r="D179" s="233" t="s">
        <v>137</v>
      </c>
      <c r="E179" s="40"/>
      <c r="F179" s="234" t="s">
        <v>301</v>
      </c>
      <c r="G179" s="40"/>
      <c r="H179" s="40"/>
      <c r="I179" s="235"/>
      <c r="J179" s="40"/>
      <c r="K179" s="40"/>
      <c r="L179" s="44"/>
      <c r="M179" s="236"/>
      <c r="N179" s="23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137</v>
      </c>
      <c r="AU179" s="17" t="s">
        <v>81</v>
      </c>
    </row>
    <row r="180" s="13" customFormat="1">
      <c r="A180" s="13"/>
      <c r="B180" s="238"/>
      <c r="C180" s="239"/>
      <c r="D180" s="233" t="s">
        <v>139</v>
      </c>
      <c r="E180" s="240" t="s">
        <v>1</v>
      </c>
      <c r="F180" s="241" t="s">
        <v>392</v>
      </c>
      <c r="G180" s="239"/>
      <c r="H180" s="242">
        <v>0.032000000000000001</v>
      </c>
      <c r="I180" s="243"/>
      <c r="J180" s="239"/>
      <c r="K180" s="239"/>
      <c r="L180" s="244"/>
      <c r="M180" s="275"/>
      <c r="N180" s="276"/>
      <c r="O180" s="276"/>
      <c r="P180" s="276"/>
      <c r="Q180" s="276"/>
      <c r="R180" s="276"/>
      <c r="S180" s="276"/>
      <c r="T180" s="27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139</v>
      </c>
      <c r="AU180" s="248" t="s">
        <v>81</v>
      </c>
      <c r="AV180" s="13" t="s">
        <v>83</v>
      </c>
      <c r="AW180" s="13" t="s">
        <v>30</v>
      </c>
      <c r="AX180" s="13" t="s">
        <v>81</v>
      </c>
      <c r="AY180" s="248" t="s">
        <v>128</v>
      </c>
    </row>
    <row r="181" s="2" customFormat="1" ht="6.96" customHeight="1">
      <c r="A181" s="38"/>
      <c r="B181" s="66"/>
      <c r="C181" s="67"/>
      <c r="D181" s="67"/>
      <c r="E181" s="67"/>
      <c r="F181" s="67"/>
      <c r="G181" s="67"/>
      <c r="H181" s="67"/>
      <c r="I181" s="67"/>
      <c r="J181" s="67"/>
      <c r="K181" s="67"/>
      <c r="L181" s="44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usPnV5NzH4YTwKA4QmzoVIyKhBCajH5scgM0LssoOsVck9Q1zK6W+SPfVOAT3GqrK0hsFPcF3UCP2OYIYj2Syg==" hashValue="5bkHEv/cYhk2o1CS3XvkAHF1/lPfH7tmSlaE9kXphCy5fTlDJSmJvW13WH0oam+g8C8dGIvM9jfQIsN9rOWafA==" algorithmName="SHA-512" password="CC35"/>
  <autoFilter ref="C118:K18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trati Horní Cerekev - Pacov-KR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30. 7. 2021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ROUND((SUM(BE119:BE199)),  2)</f>
        <v>0</v>
      </c>
      <c r="G33" s="38"/>
      <c r="H33" s="38"/>
      <c r="I33" s="155">
        <v>0.20999999999999999</v>
      </c>
      <c r="J33" s="154">
        <f>ROUND(((SUM(BE119:BE199))*I33),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ROUND((SUM(BF119:BF199)),  2)</f>
        <v>0</v>
      </c>
      <c r="G34" s="38"/>
      <c r="H34" s="38"/>
      <c r="I34" s="155">
        <v>0.14999999999999999</v>
      </c>
      <c r="J34" s="154">
        <f>ROUND(((SUM(BF119:BF199))*I34),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ROUND((SUM(BG119:BG199)),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ROUND((SUM(BH119:BH199)),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ROUND((SUM(BI119:BI199)),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trati Horní Cerekev - Pacov-KR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2021-6-4 - Oprava výhybky č.5 + přípoje v ŽST Pacov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30. 7. 2021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111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112</v>
      </c>
      <c r="E99" s="182"/>
      <c r="F99" s="182"/>
      <c r="G99" s="182"/>
      <c r="H99" s="182"/>
      <c r="I99" s="182"/>
      <c r="J99" s="183">
        <f>J177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113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Oprava trati Horní Cerekev - Pacov-KR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2021-6-4 - Oprava výhybky č.5 + přípoje v ŽST Pacov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30. 7. 2021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114</v>
      </c>
      <c r="D118" s="194" t="s">
        <v>58</v>
      </c>
      <c r="E118" s="194" t="s">
        <v>54</v>
      </c>
      <c r="F118" s="194" t="s">
        <v>55</v>
      </c>
      <c r="G118" s="194" t="s">
        <v>115</v>
      </c>
      <c r="H118" s="194" t="s">
        <v>116</v>
      </c>
      <c r="I118" s="194" t="s">
        <v>117</v>
      </c>
      <c r="J118" s="195" t="s">
        <v>107</v>
      </c>
      <c r="K118" s="196" t="s">
        <v>118</v>
      </c>
      <c r="L118" s="197"/>
      <c r="M118" s="100" t="s">
        <v>1</v>
      </c>
      <c r="N118" s="101" t="s">
        <v>37</v>
      </c>
      <c r="O118" s="101" t="s">
        <v>119</v>
      </c>
      <c r="P118" s="101" t="s">
        <v>120</v>
      </c>
      <c r="Q118" s="101" t="s">
        <v>121</v>
      </c>
      <c r="R118" s="101" t="s">
        <v>122</v>
      </c>
      <c r="S118" s="101" t="s">
        <v>123</v>
      </c>
      <c r="T118" s="102" t="s">
        <v>124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125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P120+P177</f>
        <v>0</v>
      </c>
      <c r="Q119" s="104"/>
      <c r="R119" s="200">
        <f>R120+R177</f>
        <v>70.935360000000003</v>
      </c>
      <c r="S119" s="104"/>
      <c r="T119" s="201">
        <f>T120+T177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109</v>
      </c>
      <c r="BK119" s="202">
        <f>BK120+BK177</f>
        <v>0</v>
      </c>
    </row>
    <row r="120" s="12" customFormat="1" ht="25.92" customHeight="1">
      <c r="A120" s="12"/>
      <c r="B120" s="203"/>
      <c r="C120" s="204"/>
      <c r="D120" s="205" t="s">
        <v>72</v>
      </c>
      <c r="E120" s="206" t="s">
        <v>126</v>
      </c>
      <c r="F120" s="206" t="s">
        <v>127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70.935360000000003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81</v>
      </c>
      <c r="AT120" s="215" t="s">
        <v>72</v>
      </c>
      <c r="AU120" s="215" t="s">
        <v>73</v>
      </c>
      <c r="AY120" s="214" t="s">
        <v>128</v>
      </c>
      <c r="BK120" s="216">
        <f>BK121</f>
        <v>0</v>
      </c>
    </row>
    <row r="121" s="12" customFormat="1" ht="22.8" customHeight="1">
      <c r="A121" s="12"/>
      <c r="B121" s="203"/>
      <c r="C121" s="204"/>
      <c r="D121" s="205" t="s">
        <v>72</v>
      </c>
      <c r="E121" s="217" t="s">
        <v>129</v>
      </c>
      <c r="F121" s="217" t="s">
        <v>130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SUM(P122:P176)</f>
        <v>0</v>
      </c>
      <c r="Q121" s="211"/>
      <c r="R121" s="212">
        <f>SUM(R122:R176)</f>
        <v>70.935360000000003</v>
      </c>
      <c r="S121" s="211"/>
      <c r="T121" s="213">
        <f>SUM(T122:T176)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81</v>
      </c>
      <c r="AY121" s="214" t="s">
        <v>128</v>
      </c>
      <c r="BK121" s="216">
        <f>SUM(BK122:BK176)</f>
        <v>0</v>
      </c>
    </row>
    <row r="122" s="2" customFormat="1" ht="24.15" customHeight="1">
      <c r="A122" s="38"/>
      <c r="B122" s="39"/>
      <c r="C122" s="219" t="s">
        <v>81</v>
      </c>
      <c r="D122" s="219" t="s">
        <v>131</v>
      </c>
      <c r="E122" s="220" t="s">
        <v>394</v>
      </c>
      <c r="F122" s="221" t="s">
        <v>395</v>
      </c>
      <c r="G122" s="222" t="s">
        <v>134</v>
      </c>
      <c r="H122" s="223">
        <v>28.199999999999999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38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135</v>
      </c>
      <c r="AT122" s="231" t="s">
        <v>131</v>
      </c>
      <c r="AU122" s="231" t="s">
        <v>83</v>
      </c>
      <c r="AY122" s="17" t="s">
        <v>128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81</v>
      </c>
      <c r="BK122" s="232">
        <f>ROUND(I122*H122,2)</f>
        <v>0</v>
      </c>
      <c r="BL122" s="17" t="s">
        <v>135</v>
      </c>
      <c r="BM122" s="231" t="s">
        <v>396</v>
      </c>
    </row>
    <row r="123" s="2" customFormat="1">
      <c r="A123" s="38"/>
      <c r="B123" s="39"/>
      <c r="C123" s="40"/>
      <c r="D123" s="233" t="s">
        <v>137</v>
      </c>
      <c r="E123" s="40"/>
      <c r="F123" s="234" t="s">
        <v>397</v>
      </c>
      <c r="G123" s="40"/>
      <c r="H123" s="40"/>
      <c r="I123" s="235"/>
      <c r="J123" s="40"/>
      <c r="K123" s="40"/>
      <c r="L123" s="44"/>
      <c r="M123" s="236"/>
      <c r="N123" s="23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137</v>
      </c>
      <c r="AU123" s="17" t="s">
        <v>83</v>
      </c>
    </row>
    <row r="124" s="13" customFormat="1">
      <c r="A124" s="13"/>
      <c r="B124" s="238"/>
      <c r="C124" s="239"/>
      <c r="D124" s="233" t="s">
        <v>139</v>
      </c>
      <c r="E124" s="240" t="s">
        <v>1</v>
      </c>
      <c r="F124" s="241" t="s">
        <v>398</v>
      </c>
      <c r="G124" s="239"/>
      <c r="H124" s="242">
        <v>28.199999999999999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139</v>
      </c>
      <c r="AU124" s="248" t="s">
        <v>83</v>
      </c>
      <c r="AV124" s="13" t="s">
        <v>83</v>
      </c>
      <c r="AW124" s="13" t="s">
        <v>30</v>
      </c>
      <c r="AX124" s="13" t="s">
        <v>81</v>
      </c>
      <c r="AY124" s="248" t="s">
        <v>128</v>
      </c>
    </row>
    <row r="125" s="2" customFormat="1" ht="16.5" customHeight="1">
      <c r="A125" s="38"/>
      <c r="B125" s="39"/>
      <c r="C125" s="249" t="s">
        <v>83</v>
      </c>
      <c r="D125" s="249" t="s">
        <v>141</v>
      </c>
      <c r="E125" s="250" t="s">
        <v>142</v>
      </c>
      <c r="F125" s="251" t="s">
        <v>143</v>
      </c>
      <c r="G125" s="252" t="s">
        <v>144</v>
      </c>
      <c r="H125" s="253">
        <v>50.759999999999998</v>
      </c>
      <c r="I125" s="254"/>
      <c r="J125" s="255">
        <f>ROUND(I125*H125,2)</f>
        <v>0</v>
      </c>
      <c r="K125" s="256"/>
      <c r="L125" s="257"/>
      <c r="M125" s="258" t="s">
        <v>1</v>
      </c>
      <c r="N125" s="259" t="s">
        <v>38</v>
      </c>
      <c r="O125" s="91"/>
      <c r="P125" s="229">
        <f>O125*H125</f>
        <v>0</v>
      </c>
      <c r="Q125" s="229">
        <v>1</v>
      </c>
      <c r="R125" s="229">
        <f>Q125*H125</f>
        <v>50.759999999999998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145</v>
      </c>
      <c r="AT125" s="231" t="s">
        <v>141</v>
      </c>
      <c r="AU125" s="231" t="s">
        <v>83</v>
      </c>
      <c r="AY125" s="17" t="s">
        <v>128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81</v>
      </c>
      <c r="BK125" s="232">
        <f>ROUND(I125*H125,2)</f>
        <v>0</v>
      </c>
      <c r="BL125" s="17" t="s">
        <v>135</v>
      </c>
      <c r="BM125" s="231" t="s">
        <v>399</v>
      </c>
    </row>
    <row r="126" s="2" customFormat="1">
      <c r="A126" s="38"/>
      <c r="B126" s="39"/>
      <c r="C126" s="40"/>
      <c r="D126" s="233" t="s">
        <v>137</v>
      </c>
      <c r="E126" s="40"/>
      <c r="F126" s="234" t="s">
        <v>143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137</v>
      </c>
      <c r="AU126" s="17" t="s">
        <v>83</v>
      </c>
    </row>
    <row r="127" s="13" customFormat="1">
      <c r="A127" s="13"/>
      <c r="B127" s="238"/>
      <c r="C127" s="239"/>
      <c r="D127" s="233" t="s">
        <v>139</v>
      </c>
      <c r="E127" s="240" t="s">
        <v>1</v>
      </c>
      <c r="F127" s="241" t="s">
        <v>400</v>
      </c>
      <c r="G127" s="239"/>
      <c r="H127" s="242">
        <v>50.759999999999998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139</v>
      </c>
      <c r="AU127" s="248" t="s">
        <v>83</v>
      </c>
      <c r="AV127" s="13" t="s">
        <v>83</v>
      </c>
      <c r="AW127" s="13" t="s">
        <v>30</v>
      </c>
      <c r="AX127" s="13" t="s">
        <v>81</v>
      </c>
      <c r="AY127" s="248" t="s">
        <v>128</v>
      </c>
    </row>
    <row r="128" s="2" customFormat="1" ht="21.75" customHeight="1">
      <c r="A128" s="38"/>
      <c r="B128" s="39"/>
      <c r="C128" s="219" t="s">
        <v>148</v>
      </c>
      <c r="D128" s="219" t="s">
        <v>131</v>
      </c>
      <c r="E128" s="220" t="s">
        <v>401</v>
      </c>
      <c r="F128" s="221" t="s">
        <v>402</v>
      </c>
      <c r="G128" s="222" t="s">
        <v>134</v>
      </c>
      <c r="H128" s="223">
        <v>8.75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38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135</v>
      </c>
      <c r="AT128" s="231" t="s">
        <v>131</v>
      </c>
      <c r="AU128" s="231" t="s">
        <v>83</v>
      </c>
      <c r="AY128" s="17" t="s">
        <v>128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81</v>
      </c>
      <c r="BK128" s="232">
        <f>ROUND(I128*H128,2)</f>
        <v>0</v>
      </c>
      <c r="BL128" s="17" t="s">
        <v>135</v>
      </c>
      <c r="BM128" s="231" t="s">
        <v>403</v>
      </c>
    </row>
    <row r="129" s="2" customFormat="1">
      <c r="A129" s="38"/>
      <c r="B129" s="39"/>
      <c r="C129" s="40"/>
      <c r="D129" s="233" t="s">
        <v>137</v>
      </c>
      <c r="E129" s="40"/>
      <c r="F129" s="234" t="s">
        <v>404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83</v>
      </c>
    </row>
    <row r="130" s="13" customFormat="1">
      <c r="A130" s="13"/>
      <c r="B130" s="238"/>
      <c r="C130" s="239"/>
      <c r="D130" s="233" t="s">
        <v>139</v>
      </c>
      <c r="E130" s="240" t="s">
        <v>1</v>
      </c>
      <c r="F130" s="241" t="s">
        <v>405</v>
      </c>
      <c r="G130" s="239"/>
      <c r="H130" s="242">
        <v>8.75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139</v>
      </c>
      <c r="AU130" s="248" t="s">
        <v>83</v>
      </c>
      <c r="AV130" s="13" t="s">
        <v>83</v>
      </c>
      <c r="AW130" s="13" t="s">
        <v>30</v>
      </c>
      <c r="AX130" s="13" t="s">
        <v>81</v>
      </c>
      <c r="AY130" s="248" t="s">
        <v>128</v>
      </c>
    </row>
    <row r="131" s="2" customFormat="1" ht="16.5" customHeight="1">
      <c r="A131" s="38"/>
      <c r="B131" s="39"/>
      <c r="C131" s="249" t="s">
        <v>135</v>
      </c>
      <c r="D131" s="249" t="s">
        <v>141</v>
      </c>
      <c r="E131" s="250" t="s">
        <v>142</v>
      </c>
      <c r="F131" s="251" t="s">
        <v>143</v>
      </c>
      <c r="G131" s="252" t="s">
        <v>144</v>
      </c>
      <c r="H131" s="253">
        <v>15.75</v>
      </c>
      <c r="I131" s="254"/>
      <c r="J131" s="255">
        <f>ROUND(I131*H131,2)</f>
        <v>0</v>
      </c>
      <c r="K131" s="256"/>
      <c r="L131" s="257"/>
      <c r="M131" s="258" t="s">
        <v>1</v>
      </c>
      <c r="N131" s="259" t="s">
        <v>38</v>
      </c>
      <c r="O131" s="91"/>
      <c r="P131" s="229">
        <f>O131*H131</f>
        <v>0</v>
      </c>
      <c r="Q131" s="229">
        <v>1</v>
      </c>
      <c r="R131" s="229">
        <f>Q131*H131</f>
        <v>15.75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145</v>
      </c>
      <c r="AT131" s="231" t="s">
        <v>141</v>
      </c>
      <c r="AU131" s="231" t="s">
        <v>83</v>
      </c>
      <c r="AY131" s="17" t="s">
        <v>128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81</v>
      </c>
      <c r="BK131" s="232">
        <f>ROUND(I131*H131,2)</f>
        <v>0</v>
      </c>
      <c r="BL131" s="17" t="s">
        <v>135</v>
      </c>
      <c r="BM131" s="231" t="s">
        <v>406</v>
      </c>
    </row>
    <row r="132" s="2" customFormat="1">
      <c r="A132" s="38"/>
      <c r="B132" s="39"/>
      <c r="C132" s="40"/>
      <c r="D132" s="233" t="s">
        <v>137</v>
      </c>
      <c r="E132" s="40"/>
      <c r="F132" s="234" t="s">
        <v>143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137</v>
      </c>
      <c r="AU132" s="17" t="s">
        <v>83</v>
      </c>
    </row>
    <row r="133" s="13" customFormat="1">
      <c r="A133" s="13"/>
      <c r="B133" s="238"/>
      <c r="C133" s="239"/>
      <c r="D133" s="233" t="s">
        <v>139</v>
      </c>
      <c r="E133" s="240" t="s">
        <v>1</v>
      </c>
      <c r="F133" s="241" t="s">
        <v>407</v>
      </c>
      <c r="G133" s="239"/>
      <c r="H133" s="242">
        <v>15.75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139</v>
      </c>
      <c r="AU133" s="248" t="s">
        <v>83</v>
      </c>
      <c r="AV133" s="13" t="s">
        <v>83</v>
      </c>
      <c r="AW133" s="13" t="s">
        <v>30</v>
      </c>
      <c r="AX133" s="13" t="s">
        <v>81</v>
      </c>
      <c r="AY133" s="248" t="s">
        <v>128</v>
      </c>
    </row>
    <row r="134" s="2" customFormat="1" ht="37.8" customHeight="1">
      <c r="A134" s="38"/>
      <c r="B134" s="39"/>
      <c r="C134" s="219" t="s">
        <v>129</v>
      </c>
      <c r="D134" s="219" t="s">
        <v>131</v>
      </c>
      <c r="E134" s="220" t="s">
        <v>358</v>
      </c>
      <c r="F134" s="221" t="s">
        <v>359</v>
      </c>
      <c r="G134" s="222" t="s">
        <v>156</v>
      </c>
      <c r="H134" s="223">
        <v>14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135</v>
      </c>
      <c r="AT134" s="231" t="s">
        <v>131</v>
      </c>
      <c r="AU134" s="231" t="s">
        <v>83</v>
      </c>
      <c r="AY134" s="17" t="s">
        <v>128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135</v>
      </c>
      <c r="BM134" s="231" t="s">
        <v>408</v>
      </c>
    </row>
    <row r="135" s="2" customFormat="1">
      <c r="A135" s="38"/>
      <c r="B135" s="39"/>
      <c r="C135" s="40"/>
      <c r="D135" s="233" t="s">
        <v>137</v>
      </c>
      <c r="E135" s="40"/>
      <c r="F135" s="234" t="s">
        <v>361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137</v>
      </c>
      <c r="AU135" s="17" t="s">
        <v>83</v>
      </c>
    </row>
    <row r="136" s="2" customFormat="1" ht="24.15" customHeight="1">
      <c r="A136" s="38"/>
      <c r="B136" s="39"/>
      <c r="C136" s="249" t="s">
        <v>162</v>
      </c>
      <c r="D136" s="249" t="s">
        <v>141</v>
      </c>
      <c r="E136" s="250" t="s">
        <v>409</v>
      </c>
      <c r="F136" s="251" t="s">
        <v>410</v>
      </c>
      <c r="G136" s="252" t="s">
        <v>156</v>
      </c>
      <c r="H136" s="253">
        <v>14</v>
      </c>
      <c r="I136" s="254"/>
      <c r="J136" s="255">
        <f>ROUND(I136*H136,2)</f>
        <v>0</v>
      </c>
      <c r="K136" s="256"/>
      <c r="L136" s="257"/>
      <c r="M136" s="258" t="s">
        <v>1</v>
      </c>
      <c r="N136" s="259" t="s">
        <v>38</v>
      </c>
      <c r="O136" s="91"/>
      <c r="P136" s="229">
        <f>O136*H136</f>
        <v>0</v>
      </c>
      <c r="Q136" s="229">
        <v>0.28048000000000001</v>
      </c>
      <c r="R136" s="229">
        <f>Q136*H136</f>
        <v>3.92672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145</v>
      </c>
      <c r="AT136" s="231" t="s">
        <v>141</v>
      </c>
      <c r="AU136" s="231" t="s">
        <v>83</v>
      </c>
      <c r="AY136" s="17" t="s">
        <v>128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81</v>
      </c>
      <c r="BK136" s="232">
        <f>ROUND(I136*H136,2)</f>
        <v>0</v>
      </c>
      <c r="BL136" s="17" t="s">
        <v>135</v>
      </c>
      <c r="BM136" s="231" t="s">
        <v>411</v>
      </c>
    </row>
    <row r="137" s="2" customFormat="1">
      <c r="A137" s="38"/>
      <c r="B137" s="39"/>
      <c r="C137" s="40"/>
      <c r="D137" s="233" t="s">
        <v>137</v>
      </c>
      <c r="E137" s="40"/>
      <c r="F137" s="234" t="s">
        <v>412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137</v>
      </c>
      <c r="AU137" s="17" t="s">
        <v>83</v>
      </c>
    </row>
    <row r="138" s="2" customFormat="1" ht="24.15" customHeight="1">
      <c r="A138" s="38"/>
      <c r="B138" s="39"/>
      <c r="C138" s="249" t="s">
        <v>166</v>
      </c>
      <c r="D138" s="249" t="s">
        <v>141</v>
      </c>
      <c r="E138" s="250" t="s">
        <v>413</v>
      </c>
      <c r="F138" s="251" t="s">
        <v>414</v>
      </c>
      <c r="G138" s="252" t="s">
        <v>156</v>
      </c>
      <c r="H138" s="253">
        <v>28</v>
      </c>
      <c r="I138" s="254"/>
      <c r="J138" s="255">
        <f>ROUND(I138*H138,2)</f>
        <v>0</v>
      </c>
      <c r="K138" s="256"/>
      <c r="L138" s="257"/>
      <c r="M138" s="258" t="s">
        <v>1</v>
      </c>
      <c r="N138" s="259" t="s">
        <v>38</v>
      </c>
      <c r="O138" s="91"/>
      <c r="P138" s="229">
        <f>O138*H138</f>
        <v>0</v>
      </c>
      <c r="Q138" s="229">
        <v>9.0000000000000006E-05</v>
      </c>
      <c r="R138" s="229">
        <f>Q138*H138</f>
        <v>0.0025200000000000001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145</v>
      </c>
      <c r="AT138" s="231" t="s">
        <v>141</v>
      </c>
      <c r="AU138" s="231" t="s">
        <v>83</v>
      </c>
      <c r="AY138" s="17" t="s">
        <v>128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81</v>
      </c>
      <c r="BK138" s="232">
        <f>ROUND(I138*H138,2)</f>
        <v>0</v>
      </c>
      <c r="BL138" s="17" t="s">
        <v>135</v>
      </c>
      <c r="BM138" s="231" t="s">
        <v>415</v>
      </c>
    </row>
    <row r="139" s="2" customFormat="1">
      <c r="A139" s="38"/>
      <c r="B139" s="39"/>
      <c r="C139" s="40"/>
      <c r="D139" s="233" t="s">
        <v>137</v>
      </c>
      <c r="E139" s="40"/>
      <c r="F139" s="234" t="s">
        <v>414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137</v>
      </c>
      <c r="AU139" s="17" t="s">
        <v>83</v>
      </c>
    </row>
    <row r="140" s="2" customFormat="1" ht="16.5" customHeight="1">
      <c r="A140" s="38"/>
      <c r="B140" s="39"/>
      <c r="C140" s="249" t="s">
        <v>145</v>
      </c>
      <c r="D140" s="249" t="s">
        <v>141</v>
      </c>
      <c r="E140" s="250" t="s">
        <v>416</v>
      </c>
      <c r="F140" s="251" t="s">
        <v>417</v>
      </c>
      <c r="G140" s="252" t="s">
        <v>156</v>
      </c>
      <c r="H140" s="253">
        <v>112</v>
      </c>
      <c r="I140" s="254"/>
      <c r="J140" s="255">
        <f>ROUND(I140*H140,2)</f>
        <v>0</v>
      </c>
      <c r="K140" s="256"/>
      <c r="L140" s="257"/>
      <c r="M140" s="258" t="s">
        <v>1</v>
      </c>
      <c r="N140" s="259" t="s">
        <v>38</v>
      </c>
      <c r="O140" s="91"/>
      <c r="P140" s="229">
        <f>O140*H140</f>
        <v>0</v>
      </c>
      <c r="Q140" s="229">
        <v>9.0000000000000006E-05</v>
      </c>
      <c r="R140" s="229">
        <f>Q140*H140</f>
        <v>0.01008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145</v>
      </c>
      <c r="AT140" s="231" t="s">
        <v>141</v>
      </c>
      <c r="AU140" s="231" t="s">
        <v>83</v>
      </c>
      <c r="AY140" s="17" t="s">
        <v>128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81</v>
      </c>
      <c r="BK140" s="232">
        <f>ROUND(I140*H140,2)</f>
        <v>0</v>
      </c>
      <c r="BL140" s="17" t="s">
        <v>135</v>
      </c>
      <c r="BM140" s="231" t="s">
        <v>418</v>
      </c>
    </row>
    <row r="141" s="2" customFormat="1">
      <c r="A141" s="38"/>
      <c r="B141" s="39"/>
      <c r="C141" s="40"/>
      <c r="D141" s="233" t="s">
        <v>137</v>
      </c>
      <c r="E141" s="40"/>
      <c r="F141" s="234" t="s">
        <v>417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137</v>
      </c>
      <c r="AU141" s="17" t="s">
        <v>83</v>
      </c>
    </row>
    <row r="142" s="2" customFormat="1" ht="16.5" customHeight="1">
      <c r="A142" s="38"/>
      <c r="B142" s="39"/>
      <c r="C142" s="249" t="s">
        <v>175</v>
      </c>
      <c r="D142" s="249" t="s">
        <v>141</v>
      </c>
      <c r="E142" s="250" t="s">
        <v>419</v>
      </c>
      <c r="F142" s="251" t="s">
        <v>420</v>
      </c>
      <c r="G142" s="252" t="s">
        <v>156</v>
      </c>
      <c r="H142" s="253">
        <v>112</v>
      </c>
      <c r="I142" s="254"/>
      <c r="J142" s="255">
        <f>ROUND(I142*H142,2)</f>
        <v>0</v>
      </c>
      <c r="K142" s="256"/>
      <c r="L142" s="257"/>
      <c r="M142" s="258" t="s">
        <v>1</v>
      </c>
      <c r="N142" s="259" t="s">
        <v>38</v>
      </c>
      <c r="O142" s="91"/>
      <c r="P142" s="229">
        <f>O142*H142</f>
        <v>0</v>
      </c>
      <c r="Q142" s="229">
        <v>0.00056999999999999998</v>
      </c>
      <c r="R142" s="229">
        <f>Q142*H142</f>
        <v>0.063839999999999994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145</v>
      </c>
      <c r="AT142" s="231" t="s">
        <v>141</v>
      </c>
      <c r="AU142" s="231" t="s">
        <v>83</v>
      </c>
      <c r="AY142" s="17" t="s">
        <v>128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81</v>
      </c>
      <c r="BK142" s="232">
        <f>ROUND(I142*H142,2)</f>
        <v>0</v>
      </c>
      <c r="BL142" s="17" t="s">
        <v>135</v>
      </c>
      <c r="BM142" s="231" t="s">
        <v>421</v>
      </c>
    </row>
    <row r="143" s="2" customFormat="1">
      <c r="A143" s="38"/>
      <c r="B143" s="39"/>
      <c r="C143" s="40"/>
      <c r="D143" s="233" t="s">
        <v>137</v>
      </c>
      <c r="E143" s="40"/>
      <c r="F143" s="234" t="s">
        <v>420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137</v>
      </c>
      <c r="AU143" s="17" t="s">
        <v>83</v>
      </c>
    </row>
    <row r="144" s="2" customFormat="1" ht="37.8" customHeight="1">
      <c r="A144" s="38"/>
      <c r="B144" s="39"/>
      <c r="C144" s="219" t="s">
        <v>180</v>
      </c>
      <c r="D144" s="219" t="s">
        <v>131</v>
      </c>
      <c r="E144" s="220" t="s">
        <v>422</v>
      </c>
      <c r="F144" s="221" t="s">
        <v>423</v>
      </c>
      <c r="G144" s="222" t="s">
        <v>156</v>
      </c>
      <c r="H144" s="223">
        <v>21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135</v>
      </c>
      <c r="AT144" s="231" t="s">
        <v>131</v>
      </c>
      <c r="AU144" s="231" t="s">
        <v>83</v>
      </c>
      <c r="AY144" s="17" t="s">
        <v>128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81</v>
      </c>
      <c r="BK144" s="232">
        <f>ROUND(I144*H144,2)</f>
        <v>0</v>
      </c>
      <c r="BL144" s="17" t="s">
        <v>135</v>
      </c>
      <c r="BM144" s="231" t="s">
        <v>424</v>
      </c>
    </row>
    <row r="145" s="2" customFormat="1">
      <c r="A145" s="38"/>
      <c r="B145" s="39"/>
      <c r="C145" s="40"/>
      <c r="D145" s="233" t="s">
        <v>137</v>
      </c>
      <c r="E145" s="40"/>
      <c r="F145" s="234" t="s">
        <v>425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137</v>
      </c>
      <c r="AU145" s="17" t="s">
        <v>83</v>
      </c>
    </row>
    <row r="146" s="2" customFormat="1" ht="44.25" customHeight="1">
      <c r="A146" s="38"/>
      <c r="B146" s="39"/>
      <c r="C146" s="219" t="s">
        <v>185</v>
      </c>
      <c r="D146" s="219" t="s">
        <v>131</v>
      </c>
      <c r="E146" s="220" t="s">
        <v>426</v>
      </c>
      <c r="F146" s="221" t="s">
        <v>427</v>
      </c>
      <c r="G146" s="222" t="s">
        <v>156</v>
      </c>
      <c r="H146" s="223">
        <v>18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135</v>
      </c>
      <c r="AT146" s="231" t="s">
        <v>131</v>
      </c>
      <c r="AU146" s="231" t="s">
        <v>83</v>
      </c>
      <c r="AY146" s="17" t="s">
        <v>128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81</v>
      </c>
      <c r="BK146" s="232">
        <f>ROUND(I146*H146,2)</f>
        <v>0</v>
      </c>
      <c r="BL146" s="17" t="s">
        <v>135</v>
      </c>
      <c r="BM146" s="231" t="s">
        <v>428</v>
      </c>
    </row>
    <row r="147" s="2" customFormat="1">
      <c r="A147" s="38"/>
      <c r="B147" s="39"/>
      <c r="C147" s="40"/>
      <c r="D147" s="233" t="s">
        <v>137</v>
      </c>
      <c r="E147" s="40"/>
      <c r="F147" s="234" t="s">
        <v>429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137</v>
      </c>
      <c r="AU147" s="17" t="s">
        <v>83</v>
      </c>
    </row>
    <row r="148" s="2" customFormat="1" ht="44.25" customHeight="1">
      <c r="A148" s="38"/>
      <c r="B148" s="39"/>
      <c r="C148" s="219" t="s">
        <v>190</v>
      </c>
      <c r="D148" s="219" t="s">
        <v>131</v>
      </c>
      <c r="E148" s="220" t="s">
        <v>430</v>
      </c>
      <c r="F148" s="221" t="s">
        <v>431</v>
      </c>
      <c r="G148" s="222" t="s">
        <v>156</v>
      </c>
      <c r="H148" s="223">
        <v>11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38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135</v>
      </c>
      <c r="AT148" s="231" t="s">
        <v>131</v>
      </c>
      <c r="AU148" s="231" t="s">
        <v>83</v>
      </c>
      <c r="AY148" s="17" t="s">
        <v>128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81</v>
      </c>
      <c r="BK148" s="232">
        <f>ROUND(I148*H148,2)</f>
        <v>0</v>
      </c>
      <c r="BL148" s="17" t="s">
        <v>135</v>
      </c>
      <c r="BM148" s="231" t="s">
        <v>432</v>
      </c>
    </row>
    <row r="149" s="2" customFormat="1">
      <c r="A149" s="38"/>
      <c r="B149" s="39"/>
      <c r="C149" s="40"/>
      <c r="D149" s="233" t="s">
        <v>137</v>
      </c>
      <c r="E149" s="40"/>
      <c r="F149" s="234" t="s">
        <v>433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137</v>
      </c>
      <c r="AU149" s="17" t="s">
        <v>83</v>
      </c>
    </row>
    <row r="150" s="2" customFormat="1" ht="16.5" customHeight="1">
      <c r="A150" s="38"/>
      <c r="B150" s="39"/>
      <c r="C150" s="249" t="s">
        <v>195</v>
      </c>
      <c r="D150" s="249" t="s">
        <v>141</v>
      </c>
      <c r="E150" s="250" t="s">
        <v>434</v>
      </c>
      <c r="F150" s="251" t="s">
        <v>435</v>
      </c>
      <c r="G150" s="252" t="s">
        <v>156</v>
      </c>
      <c r="H150" s="253">
        <v>358</v>
      </c>
      <c r="I150" s="254"/>
      <c r="J150" s="255">
        <f>ROUND(I150*H150,2)</f>
        <v>0</v>
      </c>
      <c r="K150" s="256"/>
      <c r="L150" s="257"/>
      <c r="M150" s="258" t="s">
        <v>1</v>
      </c>
      <c r="N150" s="259" t="s">
        <v>38</v>
      </c>
      <c r="O150" s="91"/>
      <c r="P150" s="229">
        <f>O150*H150</f>
        <v>0</v>
      </c>
      <c r="Q150" s="229">
        <v>0.00051999999999999995</v>
      </c>
      <c r="R150" s="229">
        <f>Q150*H150</f>
        <v>0.18615999999999999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145</v>
      </c>
      <c r="AT150" s="231" t="s">
        <v>141</v>
      </c>
      <c r="AU150" s="231" t="s">
        <v>83</v>
      </c>
      <c r="AY150" s="17" t="s">
        <v>128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81</v>
      </c>
      <c r="BK150" s="232">
        <f>ROUND(I150*H150,2)</f>
        <v>0</v>
      </c>
      <c r="BL150" s="17" t="s">
        <v>135</v>
      </c>
      <c r="BM150" s="231" t="s">
        <v>436</v>
      </c>
    </row>
    <row r="151" s="2" customFormat="1">
      <c r="A151" s="38"/>
      <c r="B151" s="39"/>
      <c r="C151" s="40"/>
      <c r="D151" s="233" t="s">
        <v>137</v>
      </c>
      <c r="E151" s="40"/>
      <c r="F151" s="234" t="s">
        <v>435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137</v>
      </c>
      <c r="AU151" s="17" t="s">
        <v>83</v>
      </c>
    </row>
    <row r="152" s="2" customFormat="1" ht="16.5" customHeight="1">
      <c r="A152" s="38"/>
      <c r="B152" s="39"/>
      <c r="C152" s="249" t="s">
        <v>201</v>
      </c>
      <c r="D152" s="249" t="s">
        <v>141</v>
      </c>
      <c r="E152" s="250" t="s">
        <v>419</v>
      </c>
      <c r="F152" s="251" t="s">
        <v>420</v>
      </c>
      <c r="G152" s="252" t="s">
        <v>156</v>
      </c>
      <c r="H152" s="253">
        <v>300</v>
      </c>
      <c r="I152" s="254"/>
      <c r="J152" s="255">
        <f>ROUND(I152*H152,2)</f>
        <v>0</v>
      </c>
      <c r="K152" s="256"/>
      <c r="L152" s="257"/>
      <c r="M152" s="258" t="s">
        <v>1</v>
      </c>
      <c r="N152" s="259" t="s">
        <v>38</v>
      </c>
      <c r="O152" s="91"/>
      <c r="P152" s="229">
        <f>O152*H152</f>
        <v>0</v>
      </c>
      <c r="Q152" s="229">
        <v>0.00056999999999999998</v>
      </c>
      <c r="R152" s="229">
        <f>Q152*H152</f>
        <v>0.17099999999999999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145</v>
      </c>
      <c r="AT152" s="231" t="s">
        <v>141</v>
      </c>
      <c r="AU152" s="231" t="s">
        <v>83</v>
      </c>
      <c r="AY152" s="17" t="s">
        <v>128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81</v>
      </c>
      <c r="BK152" s="232">
        <f>ROUND(I152*H152,2)</f>
        <v>0</v>
      </c>
      <c r="BL152" s="17" t="s">
        <v>135</v>
      </c>
      <c r="BM152" s="231" t="s">
        <v>437</v>
      </c>
    </row>
    <row r="153" s="2" customFormat="1">
      <c r="A153" s="38"/>
      <c r="B153" s="39"/>
      <c r="C153" s="40"/>
      <c r="D153" s="233" t="s">
        <v>137</v>
      </c>
      <c r="E153" s="40"/>
      <c r="F153" s="234" t="s">
        <v>420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137</v>
      </c>
      <c r="AU153" s="17" t="s">
        <v>83</v>
      </c>
    </row>
    <row r="154" s="13" customFormat="1">
      <c r="A154" s="13"/>
      <c r="B154" s="238"/>
      <c r="C154" s="239"/>
      <c r="D154" s="233" t="s">
        <v>139</v>
      </c>
      <c r="E154" s="240" t="s">
        <v>1</v>
      </c>
      <c r="F154" s="241" t="s">
        <v>438</v>
      </c>
      <c r="G154" s="239"/>
      <c r="H154" s="242">
        <v>300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139</v>
      </c>
      <c r="AU154" s="248" t="s">
        <v>83</v>
      </c>
      <c r="AV154" s="13" t="s">
        <v>83</v>
      </c>
      <c r="AW154" s="13" t="s">
        <v>30</v>
      </c>
      <c r="AX154" s="13" t="s">
        <v>81</v>
      </c>
      <c r="AY154" s="248" t="s">
        <v>128</v>
      </c>
    </row>
    <row r="155" s="2" customFormat="1" ht="16.5" customHeight="1">
      <c r="A155" s="38"/>
      <c r="B155" s="39"/>
      <c r="C155" s="249" t="s">
        <v>8</v>
      </c>
      <c r="D155" s="249" t="s">
        <v>141</v>
      </c>
      <c r="E155" s="250" t="s">
        <v>439</v>
      </c>
      <c r="F155" s="251" t="s">
        <v>440</v>
      </c>
      <c r="G155" s="252" t="s">
        <v>441</v>
      </c>
      <c r="H155" s="253">
        <v>8</v>
      </c>
      <c r="I155" s="254"/>
      <c r="J155" s="255">
        <f>ROUND(I155*H155,2)</f>
        <v>0</v>
      </c>
      <c r="K155" s="256"/>
      <c r="L155" s="257"/>
      <c r="M155" s="258" t="s">
        <v>1</v>
      </c>
      <c r="N155" s="259" t="s">
        <v>38</v>
      </c>
      <c r="O155" s="91"/>
      <c r="P155" s="229">
        <f>O155*H155</f>
        <v>0</v>
      </c>
      <c r="Q155" s="229">
        <v>0.001</v>
      </c>
      <c r="R155" s="229">
        <f>Q155*H155</f>
        <v>0.0080000000000000002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145</v>
      </c>
      <c r="AT155" s="231" t="s">
        <v>141</v>
      </c>
      <c r="AU155" s="231" t="s">
        <v>83</v>
      </c>
      <c r="AY155" s="17" t="s">
        <v>128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81</v>
      </c>
      <c r="BK155" s="232">
        <f>ROUND(I155*H155,2)</f>
        <v>0</v>
      </c>
      <c r="BL155" s="17" t="s">
        <v>135</v>
      </c>
      <c r="BM155" s="231" t="s">
        <v>442</v>
      </c>
    </row>
    <row r="156" s="2" customFormat="1">
      <c r="A156" s="38"/>
      <c r="B156" s="39"/>
      <c r="C156" s="40"/>
      <c r="D156" s="233" t="s">
        <v>137</v>
      </c>
      <c r="E156" s="40"/>
      <c r="F156" s="234" t="s">
        <v>440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137</v>
      </c>
      <c r="AU156" s="17" t="s">
        <v>83</v>
      </c>
    </row>
    <row r="157" s="2" customFormat="1" ht="24.15" customHeight="1">
      <c r="A157" s="38"/>
      <c r="B157" s="39"/>
      <c r="C157" s="249" t="s">
        <v>213</v>
      </c>
      <c r="D157" s="249" t="s">
        <v>141</v>
      </c>
      <c r="E157" s="250" t="s">
        <v>413</v>
      </c>
      <c r="F157" s="251" t="s">
        <v>414</v>
      </c>
      <c r="G157" s="252" t="s">
        <v>156</v>
      </c>
      <c r="H157" s="253">
        <v>72</v>
      </c>
      <c r="I157" s="254"/>
      <c r="J157" s="255">
        <f>ROUND(I157*H157,2)</f>
        <v>0</v>
      </c>
      <c r="K157" s="256"/>
      <c r="L157" s="257"/>
      <c r="M157" s="258" t="s">
        <v>1</v>
      </c>
      <c r="N157" s="259" t="s">
        <v>38</v>
      </c>
      <c r="O157" s="91"/>
      <c r="P157" s="229">
        <f>O157*H157</f>
        <v>0</v>
      </c>
      <c r="Q157" s="229">
        <v>9.0000000000000006E-05</v>
      </c>
      <c r="R157" s="229">
        <f>Q157*H157</f>
        <v>0.0064800000000000005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145</v>
      </c>
      <c r="AT157" s="231" t="s">
        <v>141</v>
      </c>
      <c r="AU157" s="231" t="s">
        <v>83</v>
      </c>
      <c r="AY157" s="17" t="s">
        <v>128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81</v>
      </c>
      <c r="BK157" s="232">
        <f>ROUND(I157*H157,2)</f>
        <v>0</v>
      </c>
      <c r="BL157" s="17" t="s">
        <v>135</v>
      </c>
      <c r="BM157" s="231" t="s">
        <v>443</v>
      </c>
    </row>
    <row r="158" s="2" customFormat="1">
      <c r="A158" s="38"/>
      <c r="B158" s="39"/>
      <c r="C158" s="40"/>
      <c r="D158" s="233" t="s">
        <v>137</v>
      </c>
      <c r="E158" s="40"/>
      <c r="F158" s="234" t="s">
        <v>414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137</v>
      </c>
      <c r="AU158" s="17" t="s">
        <v>83</v>
      </c>
    </row>
    <row r="159" s="13" customFormat="1">
      <c r="A159" s="13"/>
      <c r="B159" s="238"/>
      <c r="C159" s="239"/>
      <c r="D159" s="233" t="s">
        <v>139</v>
      </c>
      <c r="E159" s="240" t="s">
        <v>1</v>
      </c>
      <c r="F159" s="241" t="s">
        <v>444</v>
      </c>
      <c r="G159" s="239"/>
      <c r="H159" s="242">
        <v>72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139</v>
      </c>
      <c r="AU159" s="248" t="s">
        <v>83</v>
      </c>
      <c r="AV159" s="13" t="s">
        <v>83</v>
      </c>
      <c r="AW159" s="13" t="s">
        <v>30</v>
      </c>
      <c r="AX159" s="13" t="s">
        <v>81</v>
      </c>
      <c r="AY159" s="248" t="s">
        <v>128</v>
      </c>
    </row>
    <row r="160" s="2" customFormat="1" ht="37.8" customHeight="1">
      <c r="A160" s="38"/>
      <c r="B160" s="39"/>
      <c r="C160" s="219" t="s">
        <v>218</v>
      </c>
      <c r="D160" s="219" t="s">
        <v>131</v>
      </c>
      <c r="E160" s="220" t="s">
        <v>307</v>
      </c>
      <c r="F160" s="221" t="s">
        <v>308</v>
      </c>
      <c r="G160" s="222" t="s">
        <v>156</v>
      </c>
      <c r="H160" s="223">
        <v>16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135</v>
      </c>
      <c r="AT160" s="231" t="s">
        <v>131</v>
      </c>
      <c r="AU160" s="231" t="s">
        <v>83</v>
      </c>
      <c r="AY160" s="17" t="s">
        <v>128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81</v>
      </c>
      <c r="BK160" s="232">
        <f>ROUND(I160*H160,2)</f>
        <v>0</v>
      </c>
      <c r="BL160" s="17" t="s">
        <v>135</v>
      </c>
      <c r="BM160" s="231" t="s">
        <v>445</v>
      </c>
    </row>
    <row r="161" s="2" customFormat="1">
      <c r="A161" s="38"/>
      <c r="B161" s="39"/>
      <c r="C161" s="40"/>
      <c r="D161" s="233" t="s">
        <v>137</v>
      </c>
      <c r="E161" s="40"/>
      <c r="F161" s="234" t="s">
        <v>310</v>
      </c>
      <c r="G161" s="40"/>
      <c r="H161" s="40"/>
      <c r="I161" s="235"/>
      <c r="J161" s="40"/>
      <c r="K161" s="40"/>
      <c r="L161" s="44"/>
      <c r="M161" s="236"/>
      <c r="N161" s="23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137</v>
      </c>
      <c r="AU161" s="17" t="s">
        <v>83</v>
      </c>
    </row>
    <row r="162" s="2" customFormat="1" ht="21.75" customHeight="1">
      <c r="A162" s="38"/>
      <c r="B162" s="39"/>
      <c r="C162" s="249" t="s">
        <v>224</v>
      </c>
      <c r="D162" s="249" t="s">
        <v>141</v>
      </c>
      <c r="E162" s="250" t="s">
        <v>163</v>
      </c>
      <c r="F162" s="251" t="s">
        <v>164</v>
      </c>
      <c r="G162" s="252" t="s">
        <v>156</v>
      </c>
      <c r="H162" s="253">
        <v>32</v>
      </c>
      <c r="I162" s="254"/>
      <c r="J162" s="255">
        <f>ROUND(I162*H162,2)</f>
        <v>0</v>
      </c>
      <c r="K162" s="256"/>
      <c r="L162" s="257"/>
      <c r="M162" s="258" t="s">
        <v>1</v>
      </c>
      <c r="N162" s="259" t="s">
        <v>38</v>
      </c>
      <c r="O162" s="91"/>
      <c r="P162" s="229">
        <f>O162*H162</f>
        <v>0</v>
      </c>
      <c r="Q162" s="229">
        <v>0.00018000000000000001</v>
      </c>
      <c r="R162" s="229">
        <f>Q162*H162</f>
        <v>0.0057600000000000004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145</v>
      </c>
      <c r="AT162" s="231" t="s">
        <v>141</v>
      </c>
      <c r="AU162" s="231" t="s">
        <v>83</v>
      </c>
      <c r="AY162" s="17" t="s">
        <v>128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81</v>
      </c>
      <c r="BK162" s="232">
        <f>ROUND(I162*H162,2)</f>
        <v>0</v>
      </c>
      <c r="BL162" s="17" t="s">
        <v>135</v>
      </c>
      <c r="BM162" s="231" t="s">
        <v>446</v>
      </c>
    </row>
    <row r="163" s="2" customFormat="1">
      <c r="A163" s="38"/>
      <c r="B163" s="39"/>
      <c r="C163" s="40"/>
      <c r="D163" s="233" t="s">
        <v>137</v>
      </c>
      <c r="E163" s="40"/>
      <c r="F163" s="234" t="s">
        <v>164</v>
      </c>
      <c r="G163" s="40"/>
      <c r="H163" s="40"/>
      <c r="I163" s="235"/>
      <c r="J163" s="40"/>
      <c r="K163" s="40"/>
      <c r="L163" s="44"/>
      <c r="M163" s="236"/>
      <c r="N163" s="23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137</v>
      </c>
      <c r="AU163" s="17" t="s">
        <v>83</v>
      </c>
    </row>
    <row r="164" s="2" customFormat="1" ht="16.5" customHeight="1">
      <c r="A164" s="38"/>
      <c r="B164" s="39"/>
      <c r="C164" s="249" t="s">
        <v>229</v>
      </c>
      <c r="D164" s="249" t="s">
        <v>141</v>
      </c>
      <c r="E164" s="250" t="s">
        <v>447</v>
      </c>
      <c r="F164" s="251" t="s">
        <v>448</v>
      </c>
      <c r="G164" s="252" t="s">
        <v>156</v>
      </c>
      <c r="H164" s="253">
        <v>64</v>
      </c>
      <c r="I164" s="254"/>
      <c r="J164" s="255">
        <f>ROUND(I164*H164,2)</f>
        <v>0</v>
      </c>
      <c r="K164" s="256"/>
      <c r="L164" s="257"/>
      <c r="M164" s="258" t="s">
        <v>1</v>
      </c>
      <c r="N164" s="259" t="s">
        <v>38</v>
      </c>
      <c r="O164" s="91"/>
      <c r="P164" s="229">
        <f>O164*H164</f>
        <v>0</v>
      </c>
      <c r="Q164" s="229">
        <v>0.00040999999999999999</v>
      </c>
      <c r="R164" s="229">
        <f>Q164*H164</f>
        <v>0.026239999999999999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145</v>
      </c>
      <c r="AT164" s="231" t="s">
        <v>141</v>
      </c>
      <c r="AU164" s="231" t="s">
        <v>83</v>
      </c>
      <c r="AY164" s="17" t="s">
        <v>128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81</v>
      </c>
      <c r="BK164" s="232">
        <f>ROUND(I164*H164,2)</f>
        <v>0</v>
      </c>
      <c r="BL164" s="17" t="s">
        <v>135</v>
      </c>
      <c r="BM164" s="231" t="s">
        <v>449</v>
      </c>
    </row>
    <row r="165" s="2" customFormat="1">
      <c r="A165" s="38"/>
      <c r="B165" s="39"/>
      <c r="C165" s="40"/>
      <c r="D165" s="233" t="s">
        <v>137</v>
      </c>
      <c r="E165" s="40"/>
      <c r="F165" s="234" t="s">
        <v>448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137</v>
      </c>
      <c r="AU165" s="17" t="s">
        <v>83</v>
      </c>
    </row>
    <row r="166" s="2" customFormat="1" ht="16.5" customHeight="1">
      <c r="A166" s="38"/>
      <c r="B166" s="39"/>
      <c r="C166" s="249" t="s">
        <v>234</v>
      </c>
      <c r="D166" s="249" t="s">
        <v>141</v>
      </c>
      <c r="E166" s="250" t="s">
        <v>416</v>
      </c>
      <c r="F166" s="251" t="s">
        <v>417</v>
      </c>
      <c r="G166" s="252" t="s">
        <v>156</v>
      </c>
      <c r="H166" s="253">
        <v>64</v>
      </c>
      <c r="I166" s="254"/>
      <c r="J166" s="255">
        <f>ROUND(I166*H166,2)</f>
        <v>0</v>
      </c>
      <c r="K166" s="256"/>
      <c r="L166" s="257"/>
      <c r="M166" s="258" t="s">
        <v>1</v>
      </c>
      <c r="N166" s="259" t="s">
        <v>38</v>
      </c>
      <c r="O166" s="91"/>
      <c r="P166" s="229">
        <f>O166*H166</f>
        <v>0</v>
      </c>
      <c r="Q166" s="229">
        <v>9.0000000000000006E-05</v>
      </c>
      <c r="R166" s="229">
        <f>Q166*H166</f>
        <v>0.0057600000000000004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145</v>
      </c>
      <c r="AT166" s="231" t="s">
        <v>141</v>
      </c>
      <c r="AU166" s="231" t="s">
        <v>83</v>
      </c>
      <c r="AY166" s="17" t="s">
        <v>128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81</v>
      </c>
      <c r="BK166" s="232">
        <f>ROUND(I166*H166,2)</f>
        <v>0</v>
      </c>
      <c r="BL166" s="17" t="s">
        <v>135</v>
      </c>
      <c r="BM166" s="231" t="s">
        <v>450</v>
      </c>
    </row>
    <row r="167" s="2" customFormat="1">
      <c r="A167" s="38"/>
      <c r="B167" s="39"/>
      <c r="C167" s="40"/>
      <c r="D167" s="233" t="s">
        <v>137</v>
      </c>
      <c r="E167" s="40"/>
      <c r="F167" s="234" t="s">
        <v>417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137</v>
      </c>
      <c r="AU167" s="17" t="s">
        <v>83</v>
      </c>
    </row>
    <row r="168" s="2" customFormat="1" ht="16.5" customHeight="1">
      <c r="A168" s="38"/>
      <c r="B168" s="39"/>
      <c r="C168" s="249" t="s">
        <v>7</v>
      </c>
      <c r="D168" s="249" t="s">
        <v>141</v>
      </c>
      <c r="E168" s="250" t="s">
        <v>451</v>
      </c>
      <c r="F168" s="251" t="s">
        <v>452</v>
      </c>
      <c r="G168" s="252" t="s">
        <v>156</v>
      </c>
      <c r="H168" s="253">
        <v>64</v>
      </c>
      <c r="I168" s="254"/>
      <c r="J168" s="255">
        <f>ROUND(I168*H168,2)</f>
        <v>0</v>
      </c>
      <c r="K168" s="256"/>
      <c r="L168" s="257"/>
      <c r="M168" s="258" t="s">
        <v>1</v>
      </c>
      <c r="N168" s="259" t="s">
        <v>38</v>
      </c>
      <c r="O168" s="91"/>
      <c r="P168" s="229">
        <f>O168*H168</f>
        <v>0</v>
      </c>
      <c r="Q168" s="229">
        <v>5.0000000000000002E-05</v>
      </c>
      <c r="R168" s="229">
        <f>Q168*H168</f>
        <v>0.0032000000000000002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145</v>
      </c>
      <c r="AT168" s="231" t="s">
        <v>141</v>
      </c>
      <c r="AU168" s="231" t="s">
        <v>83</v>
      </c>
      <c r="AY168" s="17" t="s">
        <v>128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81</v>
      </c>
      <c r="BK168" s="232">
        <f>ROUND(I168*H168,2)</f>
        <v>0</v>
      </c>
      <c r="BL168" s="17" t="s">
        <v>135</v>
      </c>
      <c r="BM168" s="231" t="s">
        <v>453</v>
      </c>
    </row>
    <row r="169" s="2" customFormat="1">
      <c r="A169" s="38"/>
      <c r="B169" s="39"/>
      <c r="C169" s="40"/>
      <c r="D169" s="233" t="s">
        <v>137</v>
      </c>
      <c r="E169" s="40"/>
      <c r="F169" s="234" t="s">
        <v>452</v>
      </c>
      <c r="G169" s="40"/>
      <c r="H169" s="40"/>
      <c r="I169" s="235"/>
      <c r="J169" s="40"/>
      <c r="K169" s="40"/>
      <c r="L169" s="44"/>
      <c r="M169" s="236"/>
      <c r="N169" s="23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137</v>
      </c>
      <c r="AU169" s="17" t="s">
        <v>83</v>
      </c>
    </row>
    <row r="170" s="2" customFormat="1" ht="16.5" customHeight="1">
      <c r="A170" s="38"/>
      <c r="B170" s="39"/>
      <c r="C170" s="249" t="s">
        <v>242</v>
      </c>
      <c r="D170" s="249" t="s">
        <v>141</v>
      </c>
      <c r="E170" s="250" t="s">
        <v>454</v>
      </c>
      <c r="F170" s="251" t="s">
        <v>455</v>
      </c>
      <c r="G170" s="252" t="s">
        <v>156</v>
      </c>
      <c r="H170" s="253">
        <v>64</v>
      </c>
      <c r="I170" s="254"/>
      <c r="J170" s="255">
        <f>ROUND(I170*H170,2)</f>
        <v>0</v>
      </c>
      <c r="K170" s="256"/>
      <c r="L170" s="257"/>
      <c r="M170" s="258" t="s">
        <v>1</v>
      </c>
      <c r="N170" s="259" t="s">
        <v>38</v>
      </c>
      <c r="O170" s="91"/>
      <c r="P170" s="229">
        <f>O170*H170</f>
        <v>0</v>
      </c>
      <c r="Q170" s="229">
        <v>0.00014999999999999999</v>
      </c>
      <c r="R170" s="229">
        <f>Q170*H170</f>
        <v>0.0095999999999999992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145</v>
      </c>
      <c r="AT170" s="231" t="s">
        <v>141</v>
      </c>
      <c r="AU170" s="231" t="s">
        <v>83</v>
      </c>
      <c r="AY170" s="17" t="s">
        <v>128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81</v>
      </c>
      <c r="BK170" s="232">
        <f>ROUND(I170*H170,2)</f>
        <v>0</v>
      </c>
      <c r="BL170" s="17" t="s">
        <v>135</v>
      </c>
      <c r="BM170" s="231" t="s">
        <v>456</v>
      </c>
    </row>
    <row r="171" s="2" customFormat="1">
      <c r="A171" s="38"/>
      <c r="B171" s="39"/>
      <c r="C171" s="40"/>
      <c r="D171" s="233" t="s">
        <v>137</v>
      </c>
      <c r="E171" s="40"/>
      <c r="F171" s="234" t="s">
        <v>455</v>
      </c>
      <c r="G171" s="40"/>
      <c r="H171" s="40"/>
      <c r="I171" s="235"/>
      <c r="J171" s="40"/>
      <c r="K171" s="40"/>
      <c r="L171" s="44"/>
      <c r="M171" s="236"/>
      <c r="N171" s="23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137</v>
      </c>
      <c r="AU171" s="17" t="s">
        <v>83</v>
      </c>
    </row>
    <row r="172" s="2" customFormat="1" ht="37.8" customHeight="1">
      <c r="A172" s="38"/>
      <c r="B172" s="39"/>
      <c r="C172" s="219" t="s">
        <v>247</v>
      </c>
      <c r="D172" s="219" t="s">
        <v>131</v>
      </c>
      <c r="E172" s="220" t="s">
        <v>167</v>
      </c>
      <c r="F172" s="221" t="s">
        <v>168</v>
      </c>
      <c r="G172" s="222" t="s">
        <v>156</v>
      </c>
      <c r="H172" s="223">
        <v>16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38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135</v>
      </c>
      <c r="AT172" s="231" t="s">
        <v>131</v>
      </c>
      <c r="AU172" s="231" t="s">
        <v>83</v>
      </c>
      <c r="AY172" s="17" t="s">
        <v>128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81</v>
      </c>
      <c r="BK172" s="232">
        <f>ROUND(I172*H172,2)</f>
        <v>0</v>
      </c>
      <c r="BL172" s="17" t="s">
        <v>135</v>
      </c>
      <c r="BM172" s="231" t="s">
        <v>457</v>
      </c>
    </row>
    <row r="173" s="2" customFormat="1">
      <c r="A173" s="38"/>
      <c r="B173" s="39"/>
      <c r="C173" s="40"/>
      <c r="D173" s="233" t="s">
        <v>137</v>
      </c>
      <c r="E173" s="40"/>
      <c r="F173" s="234" t="s">
        <v>170</v>
      </c>
      <c r="G173" s="40"/>
      <c r="H173" s="40"/>
      <c r="I173" s="235"/>
      <c r="J173" s="40"/>
      <c r="K173" s="40"/>
      <c r="L173" s="44"/>
      <c r="M173" s="236"/>
      <c r="N173" s="23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137</v>
      </c>
      <c r="AU173" s="17" t="s">
        <v>83</v>
      </c>
    </row>
    <row r="174" s="2" customFormat="1" ht="24.15" customHeight="1">
      <c r="A174" s="38"/>
      <c r="B174" s="39"/>
      <c r="C174" s="219" t="s">
        <v>251</v>
      </c>
      <c r="D174" s="219" t="s">
        <v>131</v>
      </c>
      <c r="E174" s="220" t="s">
        <v>458</v>
      </c>
      <c r="F174" s="221" t="s">
        <v>459</v>
      </c>
      <c r="G174" s="222" t="s">
        <v>151</v>
      </c>
      <c r="H174" s="223">
        <v>93.75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38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135</v>
      </c>
      <c r="AT174" s="231" t="s">
        <v>131</v>
      </c>
      <c r="AU174" s="231" t="s">
        <v>83</v>
      </c>
      <c r="AY174" s="17" t="s">
        <v>128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81</v>
      </c>
      <c r="BK174" s="232">
        <f>ROUND(I174*H174,2)</f>
        <v>0</v>
      </c>
      <c r="BL174" s="17" t="s">
        <v>135</v>
      </c>
      <c r="BM174" s="231" t="s">
        <v>460</v>
      </c>
    </row>
    <row r="175" s="2" customFormat="1">
      <c r="A175" s="38"/>
      <c r="B175" s="39"/>
      <c r="C175" s="40"/>
      <c r="D175" s="233" t="s">
        <v>137</v>
      </c>
      <c r="E175" s="40"/>
      <c r="F175" s="234" t="s">
        <v>461</v>
      </c>
      <c r="G175" s="40"/>
      <c r="H175" s="40"/>
      <c r="I175" s="235"/>
      <c r="J175" s="40"/>
      <c r="K175" s="40"/>
      <c r="L175" s="44"/>
      <c r="M175" s="236"/>
      <c r="N175" s="237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137</v>
      </c>
      <c r="AU175" s="17" t="s">
        <v>83</v>
      </c>
    </row>
    <row r="176" s="13" customFormat="1">
      <c r="A176" s="13"/>
      <c r="B176" s="238"/>
      <c r="C176" s="239"/>
      <c r="D176" s="233" t="s">
        <v>139</v>
      </c>
      <c r="E176" s="240" t="s">
        <v>1</v>
      </c>
      <c r="F176" s="241" t="s">
        <v>462</v>
      </c>
      <c r="G176" s="239"/>
      <c r="H176" s="242">
        <v>93.75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139</v>
      </c>
      <c r="AU176" s="248" t="s">
        <v>83</v>
      </c>
      <c r="AV176" s="13" t="s">
        <v>83</v>
      </c>
      <c r="AW176" s="13" t="s">
        <v>30</v>
      </c>
      <c r="AX176" s="13" t="s">
        <v>81</v>
      </c>
      <c r="AY176" s="248" t="s">
        <v>128</v>
      </c>
    </row>
    <row r="177" s="12" customFormat="1" ht="25.92" customHeight="1">
      <c r="A177" s="12"/>
      <c r="B177" s="203"/>
      <c r="C177" s="204"/>
      <c r="D177" s="205" t="s">
        <v>72</v>
      </c>
      <c r="E177" s="206" t="s">
        <v>257</v>
      </c>
      <c r="F177" s="206" t="s">
        <v>258</v>
      </c>
      <c r="G177" s="204"/>
      <c r="H177" s="204"/>
      <c r="I177" s="207"/>
      <c r="J177" s="208">
        <f>BK177</f>
        <v>0</v>
      </c>
      <c r="K177" s="204"/>
      <c r="L177" s="209"/>
      <c r="M177" s="210"/>
      <c r="N177" s="211"/>
      <c r="O177" s="211"/>
      <c r="P177" s="212">
        <f>SUM(P178:P199)</f>
        <v>0</v>
      </c>
      <c r="Q177" s="211"/>
      <c r="R177" s="212">
        <f>SUM(R178:R199)</f>
        <v>0</v>
      </c>
      <c r="S177" s="211"/>
      <c r="T177" s="213">
        <f>SUM(T178:T199)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135</v>
      </c>
      <c r="AT177" s="215" t="s">
        <v>72</v>
      </c>
      <c r="AU177" s="215" t="s">
        <v>73</v>
      </c>
      <c r="AY177" s="214" t="s">
        <v>128</v>
      </c>
      <c r="BK177" s="216">
        <f>SUM(BK178:BK199)</f>
        <v>0</v>
      </c>
    </row>
    <row r="178" s="2" customFormat="1" ht="49.05" customHeight="1">
      <c r="A178" s="38"/>
      <c r="B178" s="39"/>
      <c r="C178" s="219" t="s">
        <v>259</v>
      </c>
      <c r="D178" s="219" t="s">
        <v>131</v>
      </c>
      <c r="E178" s="220" t="s">
        <v>463</v>
      </c>
      <c r="F178" s="221" t="s">
        <v>464</v>
      </c>
      <c r="G178" s="222" t="s">
        <v>144</v>
      </c>
      <c r="H178" s="223">
        <v>50.759999999999998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38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262</v>
      </c>
      <c r="AT178" s="231" t="s">
        <v>131</v>
      </c>
      <c r="AU178" s="231" t="s">
        <v>81</v>
      </c>
      <c r="AY178" s="17" t="s">
        <v>128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81</v>
      </c>
      <c r="BK178" s="232">
        <f>ROUND(I178*H178,2)</f>
        <v>0</v>
      </c>
      <c r="BL178" s="17" t="s">
        <v>262</v>
      </c>
      <c r="BM178" s="231" t="s">
        <v>465</v>
      </c>
    </row>
    <row r="179" s="2" customFormat="1">
      <c r="A179" s="38"/>
      <c r="B179" s="39"/>
      <c r="C179" s="40"/>
      <c r="D179" s="233" t="s">
        <v>137</v>
      </c>
      <c r="E179" s="40"/>
      <c r="F179" s="234" t="s">
        <v>466</v>
      </c>
      <c r="G179" s="40"/>
      <c r="H179" s="40"/>
      <c r="I179" s="235"/>
      <c r="J179" s="40"/>
      <c r="K179" s="40"/>
      <c r="L179" s="44"/>
      <c r="M179" s="236"/>
      <c r="N179" s="23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137</v>
      </c>
      <c r="AU179" s="17" t="s">
        <v>81</v>
      </c>
    </row>
    <row r="180" s="13" customFormat="1">
      <c r="A180" s="13"/>
      <c r="B180" s="238"/>
      <c r="C180" s="239"/>
      <c r="D180" s="233" t="s">
        <v>139</v>
      </c>
      <c r="E180" s="240" t="s">
        <v>1</v>
      </c>
      <c r="F180" s="241" t="s">
        <v>467</v>
      </c>
      <c r="G180" s="239"/>
      <c r="H180" s="242">
        <v>50.759999999999998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139</v>
      </c>
      <c r="AU180" s="248" t="s">
        <v>81</v>
      </c>
      <c r="AV180" s="13" t="s">
        <v>83</v>
      </c>
      <c r="AW180" s="13" t="s">
        <v>30</v>
      </c>
      <c r="AX180" s="13" t="s">
        <v>81</v>
      </c>
      <c r="AY180" s="248" t="s">
        <v>128</v>
      </c>
    </row>
    <row r="181" s="2" customFormat="1" ht="49.05" customHeight="1">
      <c r="A181" s="38"/>
      <c r="B181" s="39"/>
      <c r="C181" s="219" t="s">
        <v>266</v>
      </c>
      <c r="D181" s="219" t="s">
        <v>131</v>
      </c>
      <c r="E181" s="220" t="s">
        <v>468</v>
      </c>
      <c r="F181" s="221" t="s">
        <v>469</v>
      </c>
      <c r="G181" s="222" t="s">
        <v>144</v>
      </c>
      <c r="H181" s="223">
        <v>66.510000000000005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38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262</v>
      </c>
      <c r="AT181" s="231" t="s">
        <v>131</v>
      </c>
      <c r="AU181" s="231" t="s">
        <v>81</v>
      </c>
      <c r="AY181" s="17" t="s">
        <v>128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81</v>
      </c>
      <c r="BK181" s="232">
        <f>ROUND(I181*H181,2)</f>
        <v>0</v>
      </c>
      <c r="BL181" s="17" t="s">
        <v>262</v>
      </c>
      <c r="BM181" s="231" t="s">
        <v>470</v>
      </c>
    </row>
    <row r="182" s="2" customFormat="1">
      <c r="A182" s="38"/>
      <c r="B182" s="39"/>
      <c r="C182" s="40"/>
      <c r="D182" s="233" t="s">
        <v>137</v>
      </c>
      <c r="E182" s="40"/>
      <c r="F182" s="234" t="s">
        <v>471</v>
      </c>
      <c r="G182" s="40"/>
      <c r="H182" s="40"/>
      <c r="I182" s="235"/>
      <c r="J182" s="40"/>
      <c r="K182" s="40"/>
      <c r="L182" s="44"/>
      <c r="M182" s="236"/>
      <c r="N182" s="237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137</v>
      </c>
      <c r="AU182" s="17" t="s">
        <v>81</v>
      </c>
    </row>
    <row r="183" s="13" customFormat="1">
      <c r="A183" s="13"/>
      <c r="B183" s="238"/>
      <c r="C183" s="239"/>
      <c r="D183" s="233" t="s">
        <v>139</v>
      </c>
      <c r="E183" s="240" t="s">
        <v>1</v>
      </c>
      <c r="F183" s="241" t="s">
        <v>472</v>
      </c>
      <c r="G183" s="239"/>
      <c r="H183" s="242">
        <v>66.510000000000005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139</v>
      </c>
      <c r="AU183" s="248" t="s">
        <v>81</v>
      </c>
      <c r="AV183" s="13" t="s">
        <v>83</v>
      </c>
      <c r="AW183" s="13" t="s">
        <v>30</v>
      </c>
      <c r="AX183" s="13" t="s">
        <v>81</v>
      </c>
      <c r="AY183" s="248" t="s">
        <v>128</v>
      </c>
    </row>
    <row r="184" s="2" customFormat="1" ht="49.05" customHeight="1">
      <c r="A184" s="38"/>
      <c r="B184" s="39"/>
      <c r="C184" s="219" t="s">
        <v>272</v>
      </c>
      <c r="D184" s="219" t="s">
        <v>131</v>
      </c>
      <c r="E184" s="220" t="s">
        <v>267</v>
      </c>
      <c r="F184" s="221" t="s">
        <v>268</v>
      </c>
      <c r="G184" s="222" t="s">
        <v>144</v>
      </c>
      <c r="H184" s="223">
        <v>0.435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38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262</v>
      </c>
      <c r="AT184" s="231" t="s">
        <v>131</v>
      </c>
      <c r="AU184" s="231" t="s">
        <v>81</v>
      </c>
      <c r="AY184" s="17" t="s">
        <v>128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81</v>
      </c>
      <c r="BK184" s="232">
        <f>ROUND(I184*H184,2)</f>
        <v>0</v>
      </c>
      <c r="BL184" s="17" t="s">
        <v>262</v>
      </c>
      <c r="BM184" s="231" t="s">
        <v>473</v>
      </c>
    </row>
    <row r="185" s="2" customFormat="1">
      <c r="A185" s="38"/>
      <c r="B185" s="39"/>
      <c r="C185" s="40"/>
      <c r="D185" s="233" t="s">
        <v>137</v>
      </c>
      <c r="E185" s="40"/>
      <c r="F185" s="234" t="s">
        <v>270</v>
      </c>
      <c r="G185" s="40"/>
      <c r="H185" s="40"/>
      <c r="I185" s="235"/>
      <c r="J185" s="40"/>
      <c r="K185" s="40"/>
      <c r="L185" s="44"/>
      <c r="M185" s="236"/>
      <c r="N185" s="237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137</v>
      </c>
      <c r="AU185" s="17" t="s">
        <v>81</v>
      </c>
    </row>
    <row r="186" s="13" customFormat="1">
      <c r="A186" s="13"/>
      <c r="B186" s="238"/>
      <c r="C186" s="239"/>
      <c r="D186" s="233" t="s">
        <v>139</v>
      </c>
      <c r="E186" s="240" t="s">
        <v>1</v>
      </c>
      <c r="F186" s="241" t="s">
        <v>474</v>
      </c>
      <c r="G186" s="239"/>
      <c r="H186" s="242">
        <v>0.435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139</v>
      </c>
      <c r="AU186" s="248" t="s">
        <v>81</v>
      </c>
      <c r="AV186" s="13" t="s">
        <v>83</v>
      </c>
      <c r="AW186" s="13" t="s">
        <v>30</v>
      </c>
      <c r="AX186" s="13" t="s">
        <v>81</v>
      </c>
      <c r="AY186" s="248" t="s">
        <v>128</v>
      </c>
    </row>
    <row r="187" s="15" customFormat="1">
      <c r="A187" s="15"/>
      <c r="B187" s="278"/>
      <c r="C187" s="279"/>
      <c r="D187" s="233" t="s">
        <v>139</v>
      </c>
      <c r="E187" s="280" t="s">
        <v>1</v>
      </c>
      <c r="F187" s="281" t="s">
        <v>475</v>
      </c>
      <c r="G187" s="279"/>
      <c r="H187" s="280" t="s">
        <v>1</v>
      </c>
      <c r="I187" s="282"/>
      <c r="J187" s="279"/>
      <c r="K187" s="279"/>
      <c r="L187" s="283"/>
      <c r="M187" s="284"/>
      <c r="N187" s="285"/>
      <c r="O187" s="285"/>
      <c r="P187" s="285"/>
      <c r="Q187" s="285"/>
      <c r="R187" s="285"/>
      <c r="S187" s="285"/>
      <c r="T187" s="28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7" t="s">
        <v>139</v>
      </c>
      <c r="AU187" s="287" t="s">
        <v>81</v>
      </c>
      <c r="AV187" s="15" t="s">
        <v>81</v>
      </c>
      <c r="AW187" s="15" t="s">
        <v>30</v>
      </c>
      <c r="AX187" s="15" t="s">
        <v>73</v>
      </c>
      <c r="AY187" s="287" t="s">
        <v>128</v>
      </c>
    </row>
    <row r="188" s="2" customFormat="1" ht="49.05" customHeight="1">
      <c r="A188" s="38"/>
      <c r="B188" s="39"/>
      <c r="C188" s="219" t="s">
        <v>275</v>
      </c>
      <c r="D188" s="219" t="s">
        <v>131</v>
      </c>
      <c r="E188" s="220" t="s">
        <v>267</v>
      </c>
      <c r="F188" s="221" t="s">
        <v>268</v>
      </c>
      <c r="G188" s="222" t="s">
        <v>144</v>
      </c>
      <c r="H188" s="223">
        <v>0.017999999999999999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38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262</v>
      </c>
      <c r="AT188" s="231" t="s">
        <v>131</v>
      </c>
      <c r="AU188" s="231" t="s">
        <v>81</v>
      </c>
      <c r="AY188" s="17" t="s">
        <v>128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81</v>
      </c>
      <c r="BK188" s="232">
        <f>ROUND(I188*H188,2)</f>
        <v>0</v>
      </c>
      <c r="BL188" s="17" t="s">
        <v>262</v>
      </c>
      <c r="BM188" s="231" t="s">
        <v>476</v>
      </c>
    </row>
    <row r="189" s="2" customFormat="1">
      <c r="A189" s="38"/>
      <c r="B189" s="39"/>
      <c r="C189" s="40"/>
      <c r="D189" s="233" t="s">
        <v>137</v>
      </c>
      <c r="E189" s="40"/>
      <c r="F189" s="234" t="s">
        <v>270</v>
      </c>
      <c r="G189" s="40"/>
      <c r="H189" s="40"/>
      <c r="I189" s="235"/>
      <c r="J189" s="40"/>
      <c r="K189" s="40"/>
      <c r="L189" s="44"/>
      <c r="M189" s="236"/>
      <c r="N189" s="23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137</v>
      </c>
      <c r="AU189" s="17" t="s">
        <v>81</v>
      </c>
    </row>
    <row r="190" s="13" customFormat="1">
      <c r="A190" s="13"/>
      <c r="B190" s="238"/>
      <c r="C190" s="239"/>
      <c r="D190" s="233" t="s">
        <v>139</v>
      </c>
      <c r="E190" s="240" t="s">
        <v>1</v>
      </c>
      <c r="F190" s="241" t="s">
        <v>477</v>
      </c>
      <c r="G190" s="239"/>
      <c r="H190" s="242">
        <v>0.017999999999999999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139</v>
      </c>
      <c r="AU190" s="248" t="s">
        <v>81</v>
      </c>
      <c r="AV190" s="13" t="s">
        <v>83</v>
      </c>
      <c r="AW190" s="13" t="s">
        <v>30</v>
      </c>
      <c r="AX190" s="13" t="s">
        <v>81</v>
      </c>
      <c r="AY190" s="248" t="s">
        <v>128</v>
      </c>
    </row>
    <row r="191" s="2" customFormat="1" ht="62.7" customHeight="1">
      <c r="A191" s="38"/>
      <c r="B191" s="39"/>
      <c r="C191" s="219" t="s">
        <v>281</v>
      </c>
      <c r="D191" s="219" t="s">
        <v>131</v>
      </c>
      <c r="E191" s="220" t="s">
        <v>276</v>
      </c>
      <c r="F191" s="221" t="s">
        <v>277</v>
      </c>
      <c r="G191" s="222" t="s">
        <v>144</v>
      </c>
      <c r="H191" s="223">
        <v>1.1200000000000001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38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262</v>
      </c>
      <c r="AT191" s="231" t="s">
        <v>131</v>
      </c>
      <c r="AU191" s="231" t="s">
        <v>81</v>
      </c>
      <c r="AY191" s="17" t="s">
        <v>128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81</v>
      </c>
      <c r="BK191" s="232">
        <f>ROUND(I191*H191,2)</f>
        <v>0</v>
      </c>
      <c r="BL191" s="17" t="s">
        <v>262</v>
      </c>
      <c r="BM191" s="231" t="s">
        <v>478</v>
      </c>
    </row>
    <row r="192" s="2" customFormat="1">
      <c r="A192" s="38"/>
      <c r="B192" s="39"/>
      <c r="C192" s="40"/>
      <c r="D192" s="233" t="s">
        <v>137</v>
      </c>
      <c r="E192" s="40"/>
      <c r="F192" s="234" t="s">
        <v>279</v>
      </c>
      <c r="G192" s="40"/>
      <c r="H192" s="40"/>
      <c r="I192" s="235"/>
      <c r="J192" s="40"/>
      <c r="K192" s="40"/>
      <c r="L192" s="44"/>
      <c r="M192" s="236"/>
      <c r="N192" s="237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137</v>
      </c>
      <c r="AU192" s="17" t="s">
        <v>81</v>
      </c>
    </row>
    <row r="193" s="13" customFormat="1">
      <c r="A193" s="13"/>
      <c r="B193" s="238"/>
      <c r="C193" s="239"/>
      <c r="D193" s="233" t="s">
        <v>139</v>
      </c>
      <c r="E193" s="240" t="s">
        <v>1</v>
      </c>
      <c r="F193" s="241" t="s">
        <v>479</v>
      </c>
      <c r="G193" s="239"/>
      <c r="H193" s="242">
        <v>1.1200000000000001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139</v>
      </c>
      <c r="AU193" s="248" t="s">
        <v>81</v>
      </c>
      <c r="AV193" s="13" t="s">
        <v>83</v>
      </c>
      <c r="AW193" s="13" t="s">
        <v>30</v>
      </c>
      <c r="AX193" s="13" t="s">
        <v>81</v>
      </c>
      <c r="AY193" s="248" t="s">
        <v>128</v>
      </c>
    </row>
    <row r="194" s="2" customFormat="1" ht="21.75" customHeight="1">
      <c r="A194" s="38"/>
      <c r="B194" s="39"/>
      <c r="C194" s="219" t="s">
        <v>287</v>
      </c>
      <c r="D194" s="219" t="s">
        <v>131</v>
      </c>
      <c r="E194" s="220" t="s">
        <v>282</v>
      </c>
      <c r="F194" s="221" t="s">
        <v>283</v>
      </c>
      <c r="G194" s="222" t="s">
        <v>144</v>
      </c>
      <c r="H194" s="223">
        <v>66.944999999999993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38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262</v>
      </c>
      <c r="AT194" s="231" t="s">
        <v>131</v>
      </c>
      <c r="AU194" s="231" t="s">
        <v>81</v>
      </c>
      <c r="AY194" s="17" t="s">
        <v>128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81</v>
      </c>
      <c r="BK194" s="232">
        <f>ROUND(I194*H194,2)</f>
        <v>0</v>
      </c>
      <c r="BL194" s="17" t="s">
        <v>262</v>
      </c>
      <c r="BM194" s="231" t="s">
        <v>480</v>
      </c>
    </row>
    <row r="195" s="2" customFormat="1">
      <c r="A195" s="38"/>
      <c r="B195" s="39"/>
      <c r="C195" s="40"/>
      <c r="D195" s="233" t="s">
        <v>137</v>
      </c>
      <c r="E195" s="40"/>
      <c r="F195" s="234" t="s">
        <v>285</v>
      </c>
      <c r="G195" s="40"/>
      <c r="H195" s="40"/>
      <c r="I195" s="235"/>
      <c r="J195" s="40"/>
      <c r="K195" s="40"/>
      <c r="L195" s="44"/>
      <c r="M195" s="236"/>
      <c r="N195" s="237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137</v>
      </c>
      <c r="AU195" s="17" t="s">
        <v>81</v>
      </c>
    </row>
    <row r="196" s="13" customFormat="1">
      <c r="A196" s="13"/>
      <c r="B196" s="238"/>
      <c r="C196" s="239"/>
      <c r="D196" s="233" t="s">
        <v>139</v>
      </c>
      <c r="E196" s="240" t="s">
        <v>1</v>
      </c>
      <c r="F196" s="241" t="s">
        <v>481</v>
      </c>
      <c r="G196" s="239"/>
      <c r="H196" s="242">
        <v>66.944999999999993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139</v>
      </c>
      <c r="AU196" s="248" t="s">
        <v>81</v>
      </c>
      <c r="AV196" s="13" t="s">
        <v>83</v>
      </c>
      <c r="AW196" s="13" t="s">
        <v>30</v>
      </c>
      <c r="AX196" s="13" t="s">
        <v>81</v>
      </c>
      <c r="AY196" s="248" t="s">
        <v>128</v>
      </c>
    </row>
    <row r="197" s="2" customFormat="1" ht="16.5" customHeight="1">
      <c r="A197" s="38"/>
      <c r="B197" s="39"/>
      <c r="C197" s="219" t="s">
        <v>292</v>
      </c>
      <c r="D197" s="219" t="s">
        <v>131</v>
      </c>
      <c r="E197" s="220" t="s">
        <v>298</v>
      </c>
      <c r="F197" s="221" t="s">
        <v>299</v>
      </c>
      <c r="G197" s="222" t="s">
        <v>144</v>
      </c>
      <c r="H197" s="223">
        <v>0.023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38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262</v>
      </c>
      <c r="AT197" s="231" t="s">
        <v>131</v>
      </c>
      <c r="AU197" s="231" t="s">
        <v>81</v>
      </c>
      <c r="AY197" s="17" t="s">
        <v>128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81</v>
      </c>
      <c r="BK197" s="232">
        <f>ROUND(I197*H197,2)</f>
        <v>0</v>
      </c>
      <c r="BL197" s="17" t="s">
        <v>262</v>
      </c>
      <c r="BM197" s="231" t="s">
        <v>482</v>
      </c>
    </row>
    <row r="198" s="2" customFormat="1">
      <c r="A198" s="38"/>
      <c r="B198" s="39"/>
      <c r="C198" s="40"/>
      <c r="D198" s="233" t="s">
        <v>137</v>
      </c>
      <c r="E198" s="40"/>
      <c r="F198" s="234" t="s">
        <v>301</v>
      </c>
      <c r="G198" s="40"/>
      <c r="H198" s="40"/>
      <c r="I198" s="235"/>
      <c r="J198" s="40"/>
      <c r="K198" s="40"/>
      <c r="L198" s="44"/>
      <c r="M198" s="236"/>
      <c r="N198" s="237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137</v>
      </c>
      <c r="AU198" s="17" t="s">
        <v>81</v>
      </c>
    </row>
    <row r="199" s="13" customFormat="1">
      <c r="A199" s="13"/>
      <c r="B199" s="238"/>
      <c r="C199" s="239"/>
      <c r="D199" s="233" t="s">
        <v>139</v>
      </c>
      <c r="E199" s="240" t="s">
        <v>1</v>
      </c>
      <c r="F199" s="241" t="s">
        <v>483</v>
      </c>
      <c r="G199" s="239"/>
      <c r="H199" s="242">
        <v>0.023</v>
      </c>
      <c r="I199" s="243"/>
      <c r="J199" s="239"/>
      <c r="K199" s="239"/>
      <c r="L199" s="244"/>
      <c r="M199" s="275"/>
      <c r="N199" s="276"/>
      <c r="O199" s="276"/>
      <c r="P199" s="276"/>
      <c r="Q199" s="276"/>
      <c r="R199" s="276"/>
      <c r="S199" s="276"/>
      <c r="T199" s="27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139</v>
      </c>
      <c r="AU199" s="248" t="s">
        <v>81</v>
      </c>
      <c r="AV199" s="13" t="s">
        <v>83</v>
      </c>
      <c r="AW199" s="13" t="s">
        <v>30</v>
      </c>
      <c r="AX199" s="13" t="s">
        <v>81</v>
      </c>
      <c r="AY199" s="248" t="s">
        <v>128</v>
      </c>
    </row>
    <row r="200" s="2" customFormat="1" ht="6.96" customHeight="1">
      <c r="A200" s="38"/>
      <c r="B200" s="66"/>
      <c r="C200" s="67"/>
      <c r="D200" s="67"/>
      <c r="E200" s="67"/>
      <c r="F200" s="67"/>
      <c r="G200" s="67"/>
      <c r="H200" s="67"/>
      <c r="I200" s="67"/>
      <c r="J200" s="67"/>
      <c r="K200" s="67"/>
      <c r="L200" s="44"/>
      <c r="M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</row>
  </sheetData>
  <sheetProtection sheet="1" autoFilter="0" formatColumns="0" formatRows="0" objects="1" scenarios="1" spinCount="100000" saltValue="ItKA520CrdZj/pmHScFr5TVRCRr/TMp/r0y+CDVAH2BMrpif3zXCnv+/m1H4JeUKlE61BiaiUNLGJjp4iUqSBg==" hashValue="oHXCEuFOHZVHqsVfkc3T9TYJK3PVr6K92HmcsZ3ulgel6l6LB1epnDb3CB2rMsL/9clGrn9WwvRMx0QoYnQFvg==" algorithmName="SHA-512" password="CC35"/>
  <autoFilter ref="C118:K19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trati Horní Cerekev - Pacov-KR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484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30. 7. 2021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ROUND((SUM(BE119:BE176)),  2)</f>
        <v>0</v>
      </c>
      <c r="G33" s="38"/>
      <c r="H33" s="38"/>
      <c r="I33" s="155">
        <v>0.20999999999999999</v>
      </c>
      <c r="J33" s="154">
        <f>ROUND(((SUM(BE119:BE176))*I33),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ROUND((SUM(BF119:BF176)),  2)</f>
        <v>0</v>
      </c>
      <c r="G34" s="38"/>
      <c r="H34" s="38"/>
      <c r="I34" s="155">
        <v>0.14999999999999999</v>
      </c>
      <c r="J34" s="154">
        <f>ROUND(((SUM(BF119:BF176))*I34),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ROUND((SUM(BG119:BG176)),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ROUND((SUM(BH119:BH176)),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ROUND((SUM(BI119:BI176)),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trati Horní Cerekev - Pacov-KR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2021-6-5 - Výhybka č.4 a 7 Pelhřimov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30. 7. 2021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111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112</v>
      </c>
      <c r="E99" s="182"/>
      <c r="F99" s="182"/>
      <c r="G99" s="182"/>
      <c r="H99" s="182"/>
      <c r="I99" s="182"/>
      <c r="J99" s="183">
        <f>J158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113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Oprava trati Horní Cerekev - Pacov-KR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2021-6-5 - Výhybka č.4 a 7 Pelhřimov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30. 7. 2021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114</v>
      </c>
      <c r="D118" s="194" t="s">
        <v>58</v>
      </c>
      <c r="E118" s="194" t="s">
        <v>54</v>
      </c>
      <c r="F118" s="194" t="s">
        <v>55</v>
      </c>
      <c r="G118" s="194" t="s">
        <v>115</v>
      </c>
      <c r="H118" s="194" t="s">
        <v>116</v>
      </c>
      <c r="I118" s="194" t="s">
        <v>117</v>
      </c>
      <c r="J118" s="195" t="s">
        <v>107</v>
      </c>
      <c r="K118" s="196" t="s">
        <v>118</v>
      </c>
      <c r="L118" s="197"/>
      <c r="M118" s="100" t="s">
        <v>1</v>
      </c>
      <c r="N118" s="101" t="s">
        <v>37</v>
      </c>
      <c r="O118" s="101" t="s">
        <v>119</v>
      </c>
      <c r="P118" s="101" t="s">
        <v>120</v>
      </c>
      <c r="Q118" s="101" t="s">
        <v>121</v>
      </c>
      <c r="R118" s="101" t="s">
        <v>122</v>
      </c>
      <c r="S118" s="101" t="s">
        <v>123</v>
      </c>
      <c r="T118" s="102" t="s">
        <v>124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125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P120+P158</f>
        <v>0</v>
      </c>
      <c r="Q119" s="104"/>
      <c r="R119" s="200">
        <f>R120+R158</f>
        <v>33.791560000000004</v>
      </c>
      <c r="S119" s="104"/>
      <c r="T119" s="201">
        <f>T120+T158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109</v>
      </c>
      <c r="BK119" s="202">
        <f>BK120+BK158</f>
        <v>0</v>
      </c>
    </row>
    <row r="120" s="12" customFormat="1" ht="25.92" customHeight="1">
      <c r="A120" s="12"/>
      <c r="B120" s="203"/>
      <c r="C120" s="204"/>
      <c r="D120" s="205" t="s">
        <v>72</v>
      </c>
      <c r="E120" s="206" t="s">
        <v>126</v>
      </c>
      <c r="F120" s="206" t="s">
        <v>127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33.791560000000004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81</v>
      </c>
      <c r="AT120" s="215" t="s">
        <v>72</v>
      </c>
      <c r="AU120" s="215" t="s">
        <v>73</v>
      </c>
      <c r="AY120" s="214" t="s">
        <v>128</v>
      </c>
      <c r="BK120" s="216">
        <f>BK121</f>
        <v>0</v>
      </c>
    </row>
    <row r="121" s="12" customFormat="1" ht="22.8" customHeight="1">
      <c r="A121" s="12"/>
      <c r="B121" s="203"/>
      <c r="C121" s="204"/>
      <c r="D121" s="205" t="s">
        <v>72</v>
      </c>
      <c r="E121" s="217" t="s">
        <v>129</v>
      </c>
      <c r="F121" s="217" t="s">
        <v>130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SUM(P122:P157)</f>
        <v>0</v>
      </c>
      <c r="Q121" s="211"/>
      <c r="R121" s="212">
        <f>SUM(R122:R157)</f>
        <v>33.791560000000004</v>
      </c>
      <c r="S121" s="211"/>
      <c r="T121" s="213">
        <f>SUM(T122:T157)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81</v>
      </c>
      <c r="AY121" s="214" t="s">
        <v>128</v>
      </c>
      <c r="BK121" s="216">
        <f>SUM(BK122:BK157)</f>
        <v>0</v>
      </c>
    </row>
    <row r="122" s="2" customFormat="1" ht="21.75" customHeight="1">
      <c r="A122" s="38"/>
      <c r="B122" s="39"/>
      <c r="C122" s="219" t="s">
        <v>81</v>
      </c>
      <c r="D122" s="219" t="s">
        <v>131</v>
      </c>
      <c r="E122" s="220" t="s">
        <v>401</v>
      </c>
      <c r="F122" s="221" t="s">
        <v>402</v>
      </c>
      <c r="G122" s="222" t="s">
        <v>134</v>
      </c>
      <c r="H122" s="223">
        <v>17.675999999999998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38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135</v>
      </c>
      <c r="AT122" s="231" t="s">
        <v>131</v>
      </c>
      <c r="AU122" s="231" t="s">
        <v>83</v>
      </c>
      <c r="AY122" s="17" t="s">
        <v>128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81</v>
      </c>
      <c r="BK122" s="232">
        <f>ROUND(I122*H122,2)</f>
        <v>0</v>
      </c>
      <c r="BL122" s="17" t="s">
        <v>135</v>
      </c>
      <c r="BM122" s="231" t="s">
        <v>485</v>
      </c>
    </row>
    <row r="123" s="2" customFormat="1">
      <c r="A123" s="38"/>
      <c r="B123" s="39"/>
      <c r="C123" s="40"/>
      <c r="D123" s="233" t="s">
        <v>137</v>
      </c>
      <c r="E123" s="40"/>
      <c r="F123" s="234" t="s">
        <v>404</v>
      </c>
      <c r="G123" s="40"/>
      <c r="H123" s="40"/>
      <c r="I123" s="235"/>
      <c r="J123" s="40"/>
      <c r="K123" s="40"/>
      <c r="L123" s="44"/>
      <c r="M123" s="236"/>
      <c r="N123" s="23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137</v>
      </c>
      <c r="AU123" s="17" t="s">
        <v>83</v>
      </c>
    </row>
    <row r="124" s="13" customFormat="1">
      <c r="A124" s="13"/>
      <c r="B124" s="238"/>
      <c r="C124" s="239"/>
      <c r="D124" s="233" t="s">
        <v>139</v>
      </c>
      <c r="E124" s="240" t="s">
        <v>1</v>
      </c>
      <c r="F124" s="241" t="s">
        <v>486</v>
      </c>
      <c r="G124" s="239"/>
      <c r="H124" s="242">
        <v>17.675999999999998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139</v>
      </c>
      <c r="AU124" s="248" t="s">
        <v>83</v>
      </c>
      <c r="AV124" s="13" t="s">
        <v>83</v>
      </c>
      <c r="AW124" s="13" t="s">
        <v>30</v>
      </c>
      <c r="AX124" s="13" t="s">
        <v>81</v>
      </c>
      <c r="AY124" s="248" t="s">
        <v>128</v>
      </c>
    </row>
    <row r="125" s="2" customFormat="1" ht="16.5" customHeight="1">
      <c r="A125" s="38"/>
      <c r="B125" s="39"/>
      <c r="C125" s="249" t="s">
        <v>83</v>
      </c>
      <c r="D125" s="249" t="s">
        <v>141</v>
      </c>
      <c r="E125" s="250" t="s">
        <v>142</v>
      </c>
      <c r="F125" s="251" t="s">
        <v>143</v>
      </c>
      <c r="G125" s="252" t="s">
        <v>144</v>
      </c>
      <c r="H125" s="253">
        <v>31.806000000000001</v>
      </c>
      <c r="I125" s="254"/>
      <c r="J125" s="255">
        <f>ROUND(I125*H125,2)</f>
        <v>0</v>
      </c>
      <c r="K125" s="256"/>
      <c r="L125" s="257"/>
      <c r="M125" s="258" t="s">
        <v>1</v>
      </c>
      <c r="N125" s="259" t="s">
        <v>38</v>
      </c>
      <c r="O125" s="91"/>
      <c r="P125" s="229">
        <f>O125*H125</f>
        <v>0</v>
      </c>
      <c r="Q125" s="229">
        <v>1</v>
      </c>
      <c r="R125" s="229">
        <f>Q125*H125</f>
        <v>31.806000000000001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145</v>
      </c>
      <c r="AT125" s="231" t="s">
        <v>141</v>
      </c>
      <c r="AU125" s="231" t="s">
        <v>83</v>
      </c>
      <c r="AY125" s="17" t="s">
        <v>128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81</v>
      </c>
      <c r="BK125" s="232">
        <f>ROUND(I125*H125,2)</f>
        <v>0</v>
      </c>
      <c r="BL125" s="17" t="s">
        <v>135</v>
      </c>
      <c r="BM125" s="231" t="s">
        <v>487</v>
      </c>
    </row>
    <row r="126" s="2" customFormat="1">
      <c r="A126" s="38"/>
      <c r="B126" s="39"/>
      <c r="C126" s="40"/>
      <c r="D126" s="233" t="s">
        <v>137</v>
      </c>
      <c r="E126" s="40"/>
      <c r="F126" s="234" t="s">
        <v>143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137</v>
      </c>
      <c r="AU126" s="17" t="s">
        <v>83</v>
      </c>
    </row>
    <row r="127" s="13" customFormat="1">
      <c r="A127" s="13"/>
      <c r="B127" s="238"/>
      <c r="C127" s="239"/>
      <c r="D127" s="233" t="s">
        <v>139</v>
      </c>
      <c r="E127" s="240" t="s">
        <v>1</v>
      </c>
      <c r="F127" s="241" t="s">
        <v>488</v>
      </c>
      <c r="G127" s="239"/>
      <c r="H127" s="242">
        <v>31.806000000000001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139</v>
      </c>
      <c r="AU127" s="248" t="s">
        <v>83</v>
      </c>
      <c r="AV127" s="13" t="s">
        <v>83</v>
      </c>
      <c r="AW127" s="13" t="s">
        <v>30</v>
      </c>
      <c r="AX127" s="13" t="s">
        <v>81</v>
      </c>
      <c r="AY127" s="248" t="s">
        <v>128</v>
      </c>
    </row>
    <row r="128" s="2" customFormat="1" ht="37.8" customHeight="1">
      <c r="A128" s="38"/>
      <c r="B128" s="39"/>
      <c r="C128" s="219" t="s">
        <v>148</v>
      </c>
      <c r="D128" s="219" t="s">
        <v>131</v>
      </c>
      <c r="E128" s="220" t="s">
        <v>358</v>
      </c>
      <c r="F128" s="221" t="s">
        <v>359</v>
      </c>
      <c r="G128" s="222" t="s">
        <v>156</v>
      </c>
      <c r="H128" s="223">
        <v>4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38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135</v>
      </c>
      <c r="AT128" s="231" t="s">
        <v>131</v>
      </c>
      <c r="AU128" s="231" t="s">
        <v>83</v>
      </c>
      <c r="AY128" s="17" t="s">
        <v>128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81</v>
      </c>
      <c r="BK128" s="232">
        <f>ROUND(I128*H128,2)</f>
        <v>0</v>
      </c>
      <c r="BL128" s="17" t="s">
        <v>135</v>
      </c>
      <c r="BM128" s="231" t="s">
        <v>489</v>
      </c>
    </row>
    <row r="129" s="2" customFormat="1">
      <c r="A129" s="38"/>
      <c r="B129" s="39"/>
      <c r="C129" s="40"/>
      <c r="D129" s="233" t="s">
        <v>137</v>
      </c>
      <c r="E129" s="40"/>
      <c r="F129" s="234" t="s">
        <v>361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83</v>
      </c>
    </row>
    <row r="130" s="2" customFormat="1" ht="24.15" customHeight="1">
      <c r="A130" s="38"/>
      <c r="B130" s="39"/>
      <c r="C130" s="249" t="s">
        <v>135</v>
      </c>
      <c r="D130" s="249" t="s">
        <v>141</v>
      </c>
      <c r="E130" s="250" t="s">
        <v>362</v>
      </c>
      <c r="F130" s="251" t="s">
        <v>363</v>
      </c>
      <c r="G130" s="252" t="s">
        <v>156</v>
      </c>
      <c r="H130" s="253">
        <v>4</v>
      </c>
      <c r="I130" s="254"/>
      <c r="J130" s="255">
        <f>ROUND(I130*H130,2)</f>
        <v>0</v>
      </c>
      <c r="K130" s="256"/>
      <c r="L130" s="257"/>
      <c r="M130" s="258" t="s">
        <v>1</v>
      </c>
      <c r="N130" s="259" t="s">
        <v>38</v>
      </c>
      <c r="O130" s="91"/>
      <c r="P130" s="229">
        <f>O130*H130</f>
        <v>0</v>
      </c>
      <c r="Q130" s="229">
        <v>0.28306999999999999</v>
      </c>
      <c r="R130" s="229">
        <f>Q130*H130</f>
        <v>1.13228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145</v>
      </c>
      <c r="AT130" s="231" t="s">
        <v>141</v>
      </c>
      <c r="AU130" s="231" t="s">
        <v>83</v>
      </c>
      <c r="AY130" s="17" t="s">
        <v>128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81</v>
      </c>
      <c r="BK130" s="232">
        <f>ROUND(I130*H130,2)</f>
        <v>0</v>
      </c>
      <c r="BL130" s="17" t="s">
        <v>135</v>
      </c>
      <c r="BM130" s="231" t="s">
        <v>490</v>
      </c>
    </row>
    <row r="131" s="2" customFormat="1">
      <c r="A131" s="38"/>
      <c r="B131" s="39"/>
      <c r="C131" s="40"/>
      <c r="D131" s="233" t="s">
        <v>137</v>
      </c>
      <c r="E131" s="40"/>
      <c r="F131" s="234" t="s">
        <v>365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137</v>
      </c>
      <c r="AU131" s="17" t="s">
        <v>83</v>
      </c>
    </row>
    <row r="132" s="2" customFormat="1" ht="16.5" customHeight="1">
      <c r="A132" s="38"/>
      <c r="B132" s="39"/>
      <c r="C132" s="249" t="s">
        <v>129</v>
      </c>
      <c r="D132" s="249" t="s">
        <v>141</v>
      </c>
      <c r="E132" s="250" t="s">
        <v>434</v>
      </c>
      <c r="F132" s="251" t="s">
        <v>435</v>
      </c>
      <c r="G132" s="252" t="s">
        <v>156</v>
      </c>
      <c r="H132" s="253">
        <v>32</v>
      </c>
      <c r="I132" s="254"/>
      <c r="J132" s="255">
        <f>ROUND(I132*H132,2)</f>
        <v>0</v>
      </c>
      <c r="K132" s="256"/>
      <c r="L132" s="257"/>
      <c r="M132" s="258" t="s">
        <v>1</v>
      </c>
      <c r="N132" s="259" t="s">
        <v>38</v>
      </c>
      <c r="O132" s="91"/>
      <c r="P132" s="229">
        <f>O132*H132</f>
        <v>0</v>
      </c>
      <c r="Q132" s="229">
        <v>0.00051999999999999995</v>
      </c>
      <c r="R132" s="229">
        <f>Q132*H132</f>
        <v>0.016639999999999999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145</v>
      </c>
      <c r="AT132" s="231" t="s">
        <v>141</v>
      </c>
      <c r="AU132" s="231" t="s">
        <v>83</v>
      </c>
      <c r="AY132" s="17" t="s">
        <v>128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81</v>
      </c>
      <c r="BK132" s="232">
        <f>ROUND(I132*H132,2)</f>
        <v>0</v>
      </c>
      <c r="BL132" s="17" t="s">
        <v>135</v>
      </c>
      <c r="BM132" s="231" t="s">
        <v>491</v>
      </c>
    </row>
    <row r="133" s="2" customFormat="1">
      <c r="A133" s="38"/>
      <c r="B133" s="39"/>
      <c r="C133" s="40"/>
      <c r="D133" s="233" t="s">
        <v>137</v>
      </c>
      <c r="E133" s="40"/>
      <c r="F133" s="234" t="s">
        <v>435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137</v>
      </c>
      <c r="AU133" s="17" t="s">
        <v>83</v>
      </c>
    </row>
    <row r="134" s="2" customFormat="1" ht="16.5" customHeight="1">
      <c r="A134" s="38"/>
      <c r="B134" s="39"/>
      <c r="C134" s="249" t="s">
        <v>162</v>
      </c>
      <c r="D134" s="249" t="s">
        <v>141</v>
      </c>
      <c r="E134" s="250" t="s">
        <v>416</v>
      </c>
      <c r="F134" s="251" t="s">
        <v>417</v>
      </c>
      <c r="G134" s="252" t="s">
        <v>156</v>
      </c>
      <c r="H134" s="253">
        <v>32</v>
      </c>
      <c r="I134" s="254"/>
      <c r="J134" s="255">
        <f>ROUND(I134*H134,2)</f>
        <v>0</v>
      </c>
      <c r="K134" s="256"/>
      <c r="L134" s="257"/>
      <c r="M134" s="258" t="s">
        <v>1</v>
      </c>
      <c r="N134" s="259" t="s">
        <v>38</v>
      </c>
      <c r="O134" s="91"/>
      <c r="P134" s="229">
        <f>O134*H134</f>
        <v>0</v>
      </c>
      <c r="Q134" s="229">
        <v>9.0000000000000006E-05</v>
      </c>
      <c r="R134" s="229">
        <f>Q134*H134</f>
        <v>0.0028800000000000002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145</v>
      </c>
      <c r="AT134" s="231" t="s">
        <v>141</v>
      </c>
      <c r="AU134" s="231" t="s">
        <v>83</v>
      </c>
      <c r="AY134" s="17" t="s">
        <v>128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135</v>
      </c>
      <c r="BM134" s="231" t="s">
        <v>492</v>
      </c>
    </row>
    <row r="135" s="2" customFormat="1">
      <c r="A135" s="38"/>
      <c r="B135" s="39"/>
      <c r="C135" s="40"/>
      <c r="D135" s="233" t="s">
        <v>137</v>
      </c>
      <c r="E135" s="40"/>
      <c r="F135" s="234" t="s">
        <v>417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137</v>
      </c>
      <c r="AU135" s="17" t="s">
        <v>83</v>
      </c>
    </row>
    <row r="136" s="2" customFormat="1" ht="24.15" customHeight="1">
      <c r="A136" s="38"/>
      <c r="B136" s="39"/>
      <c r="C136" s="249" t="s">
        <v>166</v>
      </c>
      <c r="D136" s="249" t="s">
        <v>141</v>
      </c>
      <c r="E136" s="250" t="s">
        <v>413</v>
      </c>
      <c r="F136" s="251" t="s">
        <v>414</v>
      </c>
      <c r="G136" s="252" t="s">
        <v>156</v>
      </c>
      <c r="H136" s="253">
        <v>8</v>
      </c>
      <c r="I136" s="254"/>
      <c r="J136" s="255">
        <f>ROUND(I136*H136,2)</f>
        <v>0</v>
      </c>
      <c r="K136" s="256"/>
      <c r="L136" s="257"/>
      <c r="M136" s="258" t="s">
        <v>1</v>
      </c>
      <c r="N136" s="259" t="s">
        <v>38</v>
      </c>
      <c r="O136" s="91"/>
      <c r="P136" s="229">
        <f>O136*H136</f>
        <v>0</v>
      </c>
      <c r="Q136" s="229">
        <v>9.0000000000000006E-05</v>
      </c>
      <c r="R136" s="229">
        <f>Q136*H136</f>
        <v>0.00072000000000000005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145</v>
      </c>
      <c r="AT136" s="231" t="s">
        <v>141</v>
      </c>
      <c r="AU136" s="231" t="s">
        <v>83</v>
      </c>
      <c r="AY136" s="17" t="s">
        <v>128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81</v>
      </c>
      <c r="BK136" s="232">
        <f>ROUND(I136*H136,2)</f>
        <v>0</v>
      </c>
      <c r="BL136" s="17" t="s">
        <v>135</v>
      </c>
      <c r="BM136" s="231" t="s">
        <v>493</v>
      </c>
    </row>
    <row r="137" s="2" customFormat="1">
      <c r="A137" s="38"/>
      <c r="B137" s="39"/>
      <c r="C137" s="40"/>
      <c r="D137" s="233" t="s">
        <v>137</v>
      </c>
      <c r="E137" s="40"/>
      <c r="F137" s="234" t="s">
        <v>414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137</v>
      </c>
      <c r="AU137" s="17" t="s">
        <v>83</v>
      </c>
    </row>
    <row r="138" s="2" customFormat="1" ht="37.8" customHeight="1">
      <c r="A138" s="38"/>
      <c r="B138" s="39"/>
      <c r="C138" s="219" t="s">
        <v>145</v>
      </c>
      <c r="D138" s="219" t="s">
        <v>131</v>
      </c>
      <c r="E138" s="220" t="s">
        <v>422</v>
      </c>
      <c r="F138" s="221" t="s">
        <v>423</v>
      </c>
      <c r="G138" s="222" t="s">
        <v>156</v>
      </c>
      <c r="H138" s="223">
        <v>42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38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135</v>
      </c>
      <c r="AT138" s="231" t="s">
        <v>131</v>
      </c>
      <c r="AU138" s="231" t="s">
        <v>83</v>
      </c>
      <c r="AY138" s="17" t="s">
        <v>128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81</v>
      </c>
      <c r="BK138" s="232">
        <f>ROUND(I138*H138,2)</f>
        <v>0</v>
      </c>
      <c r="BL138" s="17" t="s">
        <v>135</v>
      </c>
      <c r="BM138" s="231" t="s">
        <v>494</v>
      </c>
    </row>
    <row r="139" s="2" customFormat="1">
      <c r="A139" s="38"/>
      <c r="B139" s="39"/>
      <c r="C139" s="40"/>
      <c r="D139" s="233" t="s">
        <v>137</v>
      </c>
      <c r="E139" s="40"/>
      <c r="F139" s="234" t="s">
        <v>425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137</v>
      </c>
      <c r="AU139" s="17" t="s">
        <v>83</v>
      </c>
    </row>
    <row r="140" s="2" customFormat="1" ht="44.25" customHeight="1">
      <c r="A140" s="38"/>
      <c r="B140" s="39"/>
      <c r="C140" s="219" t="s">
        <v>175</v>
      </c>
      <c r="D140" s="219" t="s">
        <v>131</v>
      </c>
      <c r="E140" s="220" t="s">
        <v>426</v>
      </c>
      <c r="F140" s="221" t="s">
        <v>427</v>
      </c>
      <c r="G140" s="222" t="s">
        <v>156</v>
      </c>
      <c r="H140" s="223">
        <v>36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135</v>
      </c>
      <c r="AT140" s="231" t="s">
        <v>131</v>
      </c>
      <c r="AU140" s="231" t="s">
        <v>83</v>
      </c>
      <c r="AY140" s="17" t="s">
        <v>128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81</v>
      </c>
      <c r="BK140" s="232">
        <f>ROUND(I140*H140,2)</f>
        <v>0</v>
      </c>
      <c r="BL140" s="17" t="s">
        <v>135</v>
      </c>
      <c r="BM140" s="231" t="s">
        <v>495</v>
      </c>
    </row>
    <row r="141" s="2" customFormat="1">
      <c r="A141" s="38"/>
      <c r="B141" s="39"/>
      <c r="C141" s="40"/>
      <c r="D141" s="233" t="s">
        <v>137</v>
      </c>
      <c r="E141" s="40"/>
      <c r="F141" s="234" t="s">
        <v>429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137</v>
      </c>
      <c r="AU141" s="17" t="s">
        <v>83</v>
      </c>
    </row>
    <row r="142" s="2" customFormat="1" ht="44.25" customHeight="1">
      <c r="A142" s="38"/>
      <c r="B142" s="39"/>
      <c r="C142" s="219" t="s">
        <v>180</v>
      </c>
      <c r="D142" s="219" t="s">
        <v>131</v>
      </c>
      <c r="E142" s="220" t="s">
        <v>430</v>
      </c>
      <c r="F142" s="221" t="s">
        <v>431</v>
      </c>
      <c r="G142" s="222" t="s">
        <v>156</v>
      </c>
      <c r="H142" s="223">
        <v>22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38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135</v>
      </c>
      <c r="AT142" s="231" t="s">
        <v>131</v>
      </c>
      <c r="AU142" s="231" t="s">
        <v>83</v>
      </c>
      <c r="AY142" s="17" t="s">
        <v>128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81</v>
      </c>
      <c r="BK142" s="232">
        <f>ROUND(I142*H142,2)</f>
        <v>0</v>
      </c>
      <c r="BL142" s="17" t="s">
        <v>135</v>
      </c>
      <c r="BM142" s="231" t="s">
        <v>496</v>
      </c>
    </row>
    <row r="143" s="2" customFormat="1">
      <c r="A143" s="38"/>
      <c r="B143" s="39"/>
      <c r="C143" s="40"/>
      <c r="D143" s="233" t="s">
        <v>137</v>
      </c>
      <c r="E143" s="40"/>
      <c r="F143" s="234" t="s">
        <v>433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137</v>
      </c>
      <c r="AU143" s="17" t="s">
        <v>83</v>
      </c>
    </row>
    <row r="144" s="2" customFormat="1" ht="16.5" customHeight="1">
      <c r="A144" s="38"/>
      <c r="B144" s="39"/>
      <c r="C144" s="249" t="s">
        <v>185</v>
      </c>
      <c r="D144" s="249" t="s">
        <v>141</v>
      </c>
      <c r="E144" s="250" t="s">
        <v>434</v>
      </c>
      <c r="F144" s="251" t="s">
        <v>435</v>
      </c>
      <c r="G144" s="252" t="s">
        <v>156</v>
      </c>
      <c r="H144" s="253">
        <v>716</v>
      </c>
      <c r="I144" s="254"/>
      <c r="J144" s="255">
        <f>ROUND(I144*H144,2)</f>
        <v>0</v>
      </c>
      <c r="K144" s="256"/>
      <c r="L144" s="257"/>
      <c r="M144" s="258" t="s">
        <v>1</v>
      </c>
      <c r="N144" s="259" t="s">
        <v>38</v>
      </c>
      <c r="O144" s="91"/>
      <c r="P144" s="229">
        <f>O144*H144</f>
        <v>0</v>
      </c>
      <c r="Q144" s="229">
        <v>0.00051999999999999995</v>
      </c>
      <c r="R144" s="229">
        <f>Q144*H144</f>
        <v>0.37231999999999998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145</v>
      </c>
      <c r="AT144" s="231" t="s">
        <v>141</v>
      </c>
      <c r="AU144" s="231" t="s">
        <v>83</v>
      </c>
      <c r="AY144" s="17" t="s">
        <v>128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81</v>
      </c>
      <c r="BK144" s="232">
        <f>ROUND(I144*H144,2)</f>
        <v>0</v>
      </c>
      <c r="BL144" s="17" t="s">
        <v>135</v>
      </c>
      <c r="BM144" s="231" t="s">
        <v>497</v>
      </c>
    </row>
    <row r="145" s="2" customFormat="1">
      <c r="A145" s="38"/>
      <c r="B145" s="39"/>
      <c r="C145" s="40"/>
      <c r="D145" s="233" t="s">
        <v>137</v>
      </c>
      <c r="E145" s="40"/>
      <c r="F145" s="234" t="s">
        <v>435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137</v>
      </c>
      <c r="AU145" s="17" t="s">
        <v>83</v>
      </c>
    </row>
    <row r="146" s="2" customFormat="1" ht="16.5" customHeight="1">
      <c r="A146" s="38"/>
      <c r="B146" s="39"/>
      <c r="C146" s="249" t="s">
        <v>190</v>
      </c>
      <c r="D146" s="249" t="s">
        <v>141</v>
      </c>
      <c r="E146" s="250" t="s">
        <v>419</v>
      </c>
      <c r="F146" s="251" t="s">
        <v>420</v>
      </c>
      <c r="G146" s="252" t="s">
        <v>156</v>
      </c>
      <c r="H146" s="253">
        <v>556</v>
      </c>
      <c r="I146" s="254"/>
      <c r="J146" s="255">
        <f>ROUND(I146*H146,2)</f>
        <v>0</v>
      </c>
      <c r="K146" s="256"/>
      <c r="L146" s="257"/>
      <c r="M146" s="258" t="s">
        <v>1</v>
      </c>
      <c r="N146" s="259" t="s">
        <v>38</v>
      </c>
      <c r="O146" s="91"/>
      <c r="P146" s="229">
        <f>O146*H146</f>
        <v>0</v>
      </c>
      <c r="Q146" s="229">
        <v>0.00056999999999999998</v>
      </c>
      <c r="R146" s="229">
        <f>Q146*H146</f>
        <v>0.31691999999999998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145</v>
      </c>
      <c r="AT146" s="231" t="s">
        <v>141</v>
      </c>
      <c r="AU146" s="231" t="s">
        <v>83</v>
      </c>
      <c r="AY146" s="17" t="s">
        <v>128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81</v>
      </c>
      <c r="BK146" s="232">
        <f>ROUND(I146*H146,2)</f>
        <v>0</v>
      </c>
      <c r="BL146" s="17" t="s">
        <v>135</v>
      </c>
      <c r="BM146" s="231" t="s">
        <v>498</v>
      </c>
    </row>
    <row r="147" s="2" customFormat="1">
      <c r="A147" s="38"/>
      <c r="B147" s="39"/>
      <c r="C147" s="40"/>
      <c r="D147" s="233" t="s">
        <v>137</v>
      </c>
      <c r="E147" s="40"/>
      <c r="F147" s="234" t="s">
        <v>420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137</v>
      </c>
      <c r="AU147" s="17" t="s">
        <v>83</v>
      </c>
    </row>
    <row r="148" s="2" customFormat="1" ht="16.5" customHeight="1">
      <c r="A148" s="38"/>
      <c r="B148" s="39"/>
      <c r="C148" s="249" t="s">
        <v>195</v>
      </c>
      <c r="D148" s="249" t="s">
        <v>141</v>
      </c>
      <c r="E148" s="250" t="s">
        <v>416</v>
      </c>
      <c r="F148" s="251" t="s">
        <v>417</v>
      </c>
      <c r="G148" s="252" t="s">
        <v>156</v>
      </c>
      <c r="H148" s="253">
        <v>1272</v>
      </c>
      <c r="I148" s="254"/>
      <c r="J148" s="255">
        <f>ROUND(I148*H148,2)</f>
        <v>0</v>
      </c>
      <c r="K148" s="256"/>
      <c r="L148" s="257"/>
      <c r="M148" s="258" t="s">
        <v>1</v>
      </c>
      <c r="N148" s="259" t="s">
        <v>38</v>
      </c>
      <c r="O148" s="91"/>
      <c r="P148" s="229">
        <f>O148*H148</f>
        <v>0</v>
      </c>
      <c r="Q148" s="229">
        <v>9.0000000000000006E-05</v>
      </c>
      <c r="R148" s="229">
        <f>Q148*H148</f>
        <v>0.11448000000000001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145</v>
      </c>
      <c r="AT148" s="231" t="s">
        <v>141</v>
      </c>
      <c r="AU148" s="231" t="s">
        <v>83</v>
      </c>
      <c r="AY148" s="17" t="s">
        <v>128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81</v>
      </c>
      <c r="BK148" s="232">
        <f>ROUND(I148*H148,2)</f>
        <v>0</v>
      </c>
      <c r="BL148" s="17" t="s">
        <v>135</v>
      </c>
      <c r="BM148" s="231" t="s">
        <v>499</v>
      </c>
    </row>
    <row r="149" s="2" customFormat="1">
      <c r="A149" s="38"/>
      <c r="B149" s="39"/>
      <c r="C149" s="40"/>
      <c r="D149" s="233" t="s">
        <v>137</v>
      </c>
      <c r="E149" s="40"/>
      <c r="F149" s="234" t="s">
        <v>417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137</v>
      </c>
      <c r="AU149" s="17" t="s">
        <v>83</v>
      </c>
    </row>
    <row r="150" s="2" customFormat="1" ht="16.5" customHeight="1">
      <c r="A150" s="38"/>
      <c r="B150" s="39"/>
      <c r="C150" s="249" t="s">
        <v>201</v>
      </c>
      <c r="D150" s="249" t="s">
        <v>141</v>
      </c>
      <c r="E150" s="250" t="s">
        <v>439</v>
      </c>
      <c r="F150" s="251" t="s">
        <v>440</v>
      </c>
      <c r="G150" s="252" t="s">
        <v>441</v>
      </c>
      <c r="H150" s="253">
        <v>16</v>
      </c>
      <c r="I150" s="254"/>
      <c r="J150" s="255">
        <f>ROUND(I150*H150,2)</f>
        <v>0</v>
      </c>
      <c r="K150" s="256"/>
      <c r="L150" s="257"/>
      <c r="M150" s="258" t="s">
        <v>1</v>
      </c>
      <c r="N150" s="259" t="s">
        <v>38</v>
      </c>
      <c r="O150" s="91"/>
      <c r="P150" s="229">
        <f>O150*H150</f>
        <v>0</v>
      </c>
      <c r="Q150" s="229">
        <v>0.001</v>
      </c>
      <c r="R150" s="229">
        <f>Q150*H150</f>
        <v>0.016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145</v>
      </c>
      <c r="AT150" s="231" t="s">
        <v>141</v>
      </c>
      <c r="AU150" s="231" t="s">
        <v>83</v>
      </c>
      <c r="AY150" s="17" t="s">
        <v>128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81</v>
      </c>
      <c r="BK150" s="232">
        <f>ROUND(I150*H150,2)</f>
        <v>0</v>
      </c>
      <c r="BL150" s="17" t="s">
        <v>135</v>
      </c>
      <c r="BM150" s="231" t="s">
        <v>500</v>
      </c>
    </row>
    <row r="151" s="2" customFormat="1">
      <c r="A151" s="38"/>
      <c r="B151" s="39"/>
      <c r="C151" s="40"/>
      <c r="D151" s="233" t="s">
        <v>137</v>
      </c>
      <c r="E151" s="40"/>
      <c r="F151" s="234" t="s">
        <v>440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137</v>
      </c>
      <c r="AU151" s="17" t="s">
        <v>83</v>
      </c>
    </row>
    <row r="152" s="2" customFormat="1" ht="24.15" customHeight="1">
      <c r="A152" s="38"/>
      <c r="B152" s="39"/>
      <c r="C152" s="249" t="s">
        <v>8</v>
      </c>
      <c r="D152" s="249" t="s">
        <v>141</v>
      </c>
      <c r="E152" s="250" t="s">
        <v>413</v>
      </c>
      <c r="F152" s="251" t="s">
        <v>414</v>
      </c>
      <c r="G152" s="252" t="s">
        <v>156</v>
      </c>
      <c r="H152" s="253">
        <v>148</v>
      </c>
      <c r="I152" s="254"/>
      <c r="J152" s="255">
        <f>ROUND(I152*H152,2)</f>
        <v>0</v>
      </c>
      <c r="K152" s="256"/>
      <c r="L152" s="257"/>
      <c r="M152" s="258" t="s">
        <v>1</v>
      </c>
      <c r="N152" s="259" t="s">
        <v>38</v>
      </c>
      <c r="O152" s="91"/>
      <c r="P152" s="229">
        <f>O152*H152</f>
        <v>0</v>
      </c>
      <c r="Q152" s="229">
        <v>9.0000000000000006E-05</v>
      </c>
      <c r="R152" s="229">
        <f>Q152*H152</f>
        <v>0.01332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145</v>
      </c>
      <c r="AT152" s="231" t="s">
        <v>141</v>
      </c>
      <c r="AU152" s="231" t="s">
        <v>83</v>
      </c>
      <c r="AY152" s="17" t="s">
        <v>128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81</v>
      </c>
      <c r="BK152" s="232">
        <f>ROUND(I152*H152,2)</f>
        <v>0</v>
      </c>
      <c r="BL152" s="17" t="s">
        <v>135</v>
      </c>
      <c r="BM152" s="231" t="s">
        <v>501</v>
      </c>
    </row>
    <row r="153" s="2" customFormat="1">
      <c r="A153" s="38"/>
      <c r="B153" s="39"/>
      <c r="C153" s="40"/>
      <c r="D153" s="233" t="s">
        <v>137</v>
      </c>
      <c r="E153" s="40"/>
      <c r="F153" s="234" t="s">
        <v>414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137</v>
      </c>
      <c r="AU153" s="17" t="s">
        <v>83</v>
      </c>
    </row>
    <row r="154" s="13" customFormat="1">
      <c r="A154" s="13"/>
      <c r="B154" s="238"/>
      <c r="C154" s="239"/>
      <c r="D154" s="233" t="s">
        <v>139</v>
      </c>
      <c r="E154" s="240" t="s">
        <v>1</v>
      </c>
      <c r="F154" s="241" t="s">
        <v>502</v>
      </c>
      <c r="G154" s="239"/>
      <c r="H154" s="242">
        <v>148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139</v>
      </c>
      <c r="AU154" s="248" t="s">
        <v>83</v>
      </c>
      <c r="AV154" s="13" t="s">
        <v>83</v>
      </c>
      <c r="AW154" s="13" t="s">
        <v>30</v>
      </c>
      <c r="AX154" s="13" t="s">
        <v>81</v>
      </c>
      <c r="AY154" s="248" t="s">
        <v>128</v>
      </c>
    </row>
    <row r="155" s="2" customFormat="1" ht="24.15" customHeight="1">
      <c r="A155" s="38"/>
      <c r="B155" s="39"/>
      <c r="C155" s="219" t="s">
        <v>213</v>
      </c>
      <c r="D155" s="219" t="s">
        <v>131</v>
      </c>
      <c r="E155" s="220" t="s">
        <v>458</v>
      </c>
      <c r="F155" s="221" t="s">
        <v>459</v>
      </c>
      <c r="G155" s="222" t="s">
        <v>151</v>
      </c>
      <c r="H155" s="223">
        <v>138.38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38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135</v>
      </c>
      <c r="AT155" s="231" t="s">
        <v>131</v>
      </c>
      <c r="AU155" s="231" t="s">
        <v>83</v>
      </c>
      <c r="AY155" s="17" t="s">
        <v>128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81</v>
      </c>
      <c r="BK155" s="232">
        <f>ROUND(I155*H155,2)</f>
        <v>0</v>
      </c>
      <c r="BL155" s="17" t="s">
        <v>135</v>
      </c>
      <c r="BM155" s="231" t="s">
        <v>503</v>
      </c>
    </row>
    <row r="156" s="2" customFormat="1">
      <c r="A156" s="38"/>
      <c r="B156" s="39"/>
      <c r="C156" s="40"/>
      <c r="D156" s="233" t="s">
        <v>137</v>
      </c>
      <c r="E156" s="40"/>
      <c r="F156" s="234" t="s">
        <v>461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137</v>
      </c>
      <c r="AU156" s="17" t="s">
        <v>83</v>
      </c>
    </row>
    <row r="157" s="13" customFormat="1">
      <c r="A157" s="13"/>
      <c r="B157" s="238"/>
      <c r="C157" s="239"/>
      <c r="D157" s="233" t="s">
        <v>139</v>
      </c>
      <c r="E157" s="240" t="s">
        <v>1</v>
      </c>
      <c r="F157" s="241" t="s">
        <v>504</v>
      </c>
      <c r="G157" s="239"/>
      <c r="H157" s="242">
        <v>138.38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139</v>
      </c>
      <c r="AU157" s="248" t="s">
        <v>83</v>
      </c>
      <c r="AV157" s="13" t="s">
        <v>83</v>
      </c>
      <c r="AW157" s="13" t="s">
        <v>30</v>
      </c>
      <c r="AX157" s="13" t="s">
        <v>81</v>
      </c>
      <c r="AY157" s="248" t="s">
        <v>128</v>
      </c>
    </row>
    <row r="158" s="12" customFormat="1" ht="25.92" customHeight="1">
      <c r="A158" s="12"/>
      <c r="B158" s="203"/>
      <c r="C158" s="204"/>
      <c r="D158" s="205" t="s">
        <v>72</v>
      </c>
      <c r="E158" s="206" t="s">
        <v>257</v>
      </c>
      <c r="F158" s="206" t="s">
        <v>258</v>
      </c>
      <c r="G158" s="204"/>
      <c r="H158" s="204"/>
      <c r="I158" s="207"/>
      <c r="J158" s="208">
        <f>BK158</f>
        <v>0</v>
      </c>
      <c r="K158" s="204"/>
      <c r="L158" s="209"/>
      <c r="M158" s="210"/>
      <c r="N158" s="211"/>
      <c r="O158" s="211"/>
      <c r="P158" s="212">
        <f>SUM(P159:P176)</f>
        <v>0</v>
      </c>
      <c r="Q158" s="211"/>
      <c r="R158" s="212">
        <f>SUM(R159:R176)</f>
        <v>0</v>
      </c>
      <c r="S158" s="211"/>
      <c r="T158" s="213">
        <f>SUM(T159:T176)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135</v>
      </c>
      <c r="AT158" s="215" t="s">
        <v>72</v>
      </c>
      <c r="AU158" s="215" t="s">
        <v>73</v>
      </c>
      <c r="AY158" s="214" t="s">
        <v>128</v>
      </c>
      <c r="BK158" s="216">
        <f>SUM(BK159:BK176)</f>
        <v>0</v>
      </c>
    </row>
    <row r="159" s="2" customFormat="1" ht="49.05" customHeight="1">
      <c r="A159" s="38"/>
      <c r="B159" s="39"/>
      <c r="C159" s="219" t="s">
        <v>218</v>
      </c>
      <c r="D159" s="219" t="s">
        <v>131</v>
      </c>
      <c r="E159" s="220" t="s">
        <v>468</v>
      </c>
      <c r="F159" s="221" t="s">
        <v>469</v>
      </c>
      <c r="G159" s="222" t="s">
        <v>144</v>
      </c>
      <c r="H159" s="223">
        <v>31.806000000000001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38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262</v>
      </c>
      <c r="AT159" s="231" t="s">
        <v>131</v>
      </c>
      <c r="AU159" s="231" t="s">
        <v>81</v>
      </c>
      <c r="AY159" s="17" t="s">
        <v>128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81</v>
      </c>
      <c r="BK159" s="232">
        <f>ROUND(I159*H159,2)</f>
        <v>0</v>
      </c>
      <c r="BL159" s="17" t="s">
        <v>262</v>
      </c>
      <c r="BM159" s="231" t="s">
        <v>505</v>
      </c>
    </row>
    <row r="160" s="2" customFormat="1">
      <c r="A160" s="38"/>
      <c r="B160" s="39"/>
      <c r="C160" s="40"/>
      <c r="D160" s="233" t="s">
        <v>137</v>
      </c>
      <c r="E160" s="40"/>
      <c r="F160" s="234" t="s">
        <v>471</v>
      </c>
      <c r="G160" s="40"/>
      <c r="H160" s="40"/>
      <c r="I160" s="235"/>
      <c r="J160" s="40"/>
      <c r="K160" s="40"/>
      <c r="L160" s="44"/>
      <c r="M160" s="236"/>
      <c r="N160" s="23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137</v>
      </c>
      <c r="AU160" s="17" t="s">
        <v>81</v>
      </c>
    </row>
    <row r="161" s="13" customFormat="1">
      <c r="A161" s="13"/>
      <c r="B161" s="238"/>
      <c r="C161" s="239"/>
      <c r="D161" s="233" t="s">
        <v>139</v>
      </c>
      <c r="E161" s="240" t="s">
        <v>1</v>
      </c>
      <c r="F161" s="241" t="s">
        <v>506</v>
      </c>
      <c r="G161" s="239"/>
      <c r="H161" s="242">
        <v>31.806000000000001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139</v>
      </c>
      <c r="AU161" s="248" t="s">
        <v>81</v>
      </c>
      <c r="AV161" s="13" t="s">
        <v>83</v>
      </c>
      <c r="AW161" s="13" t="s">
        <v>30</v>
      </c>
      <c r="AX161" s="13" t="s">
        <v>81</v>
      </c>
      <c r="AY161" s="248" t="s">
        <v>128</v>
      </c>
    </row>
    <row r="162" s="2" customFormat="1" ht="49.05" customHeight="1">
      <c r="A162" s="38"/>
      <c r="B162" s="39"/>
      <c r="C162" s="219" t="s">
        <v>224</v>
      </c>
      <c r="D162" s="219" t="s">
        <v>131</v>
      </c>
      <c r="E162" s="220" t="s">
        <v>267</v>
      </c>
      <c r="F162" s="221" t="s">
        <v>268</v>
      </c>
      <c r="G162" s="222" t="s">
        <v>144</v>
      </c>
      <c r="H162" s="223">
        <v>0.85299999999999998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38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262</v>
      </c>
      <c r="AT162" s="231" t="s">
        <v>131</v>
      </c>
      <c r="AU162" s="231" t="s">
        <v>81</v>
      </c>
      <c r="AY162" s="17" t="s">
        <v>128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81</v>
      </c>
      <c r="BK162" s="232">
        <f>ROUND(I162*H162,2)</f>
        <v>0</v>
      </c>
      <c r="BL162" s="17" t="s">
        <v>262</v>
      </c>
      <c r="BM162" s="231" t="s">
        <v>507</v>
      </c>
    </row>
    <row r="163" s="2" customFormat="1">
      <c r="A163" s="38"/>
      <c r="B163" s="39"/>
      <c r="C163" s="40"/>
      <c r="D163" s="233" t="s">
        <v>137</v>
      </c>
      <c r="E163" s="40"/>
      <c r="F163" s="234" t="s">
        <v>270</v>
      </c>
      <c r="G163" s="40"/>
      <c r="H163" s="40"/>
      <c r="I163" s="235"/>
      <c r="J163" s="40"/>
      <c r="K163" s="40"/>
      <c r="L163" s="44"/>
      <c r="M163" s="236"/>
      <c r="N163" s="23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137</v>
      </c>
      <c r="AU163" s="17" t="s">
        <v>81</v>
      </c>
    </row>
    <row r="164" s="13" customFormat="1">
      <c r="A164" s="13"/>
      <c r="B164" s="238"/>
      <c r="C164" s="239"/>
      <c r="D164" s="233" t="s">
        <v>139</v>
      </c>
      <c r="E164" s="240" t="s">
        <v>1</v>
      </c>
      <c r="F164" s="241" t="s">
        <v>508</v>
      </c>
      <c r="G164" s="239"/>
      <c r="H164" s="242">
        <v>0.85299999999999998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139</v>
      </c>
      <c r="AU164" s="248" t="s">
        <v>81</v>
      </c>
      <c r="AV164" s="13" t="s">
        <v>83</v>
      </c>
      <c r="AW164" s="13" t="s">
        <v>30</v>
      </c>
      <c r="AX164" s="13" t="s">
        <v>81</v>
      </c>
      <c r="AY164" s="248" t="s">
        <v>128</v>
      </c>
    </row>
    <row r="165" s="2" customFormat="1" ht="49.05" customHeight="1">
      <c r="A165" s="38"/>
      <c r="B165" s="39"/>
      <c r="C165" s="219" t="s">
        <v>229</v>
      </c>
      <c r="D165" s="219" t="s">
        <v>131</v>
      </c>
      <c r="E165" s="220" t="s">
        <v>267</v>
      </c>
      <c r="F165" s="221" t="s">
        <v>268</v>
      </c>
      <c r="G165" s="222" t="s">
        <v>144</v>
      </c>
      <c r="H165" s="223">
        <v>0.029999999999999999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38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262</v>
      </c>
      <c r="AT165" s="231" t="s">
        <v>131</v>
      </c>
      <c r="AU165" s="231" t="s">
        <v>81</v>
      </c>
      <c r="AY165" s="17" t="s">
        <v>128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81</v>
      </c>
      <c r="BK165" s="232">
        <f>ROUND(I165*H165,2)</f>
        <v>0</v>
      </c>
      <c r="BL165" s="17" t="s">
        <v>262</v>
      </c>
      <c r="BM165" s="231" t="s">
        <v>509</v>
      </c>
    </row>
    <row r="166" s="2" customFormat="1">
      <c r="A166" s="38"/>
      <c r="B166" s="39"/>
      <c r="C166" s="40"/>
      <c r="D166" s="233" t="s">
        <v>137</v>
      </c>
      <c r="E166" s="40"/>
      <c r="F166" s="234" t="s">
        <v>270</v>
      </c>
      <c r="G166" s="40"/>
      <c r="H166" s="40"/>
      <c r="I166" s="235"/>
      <c r="J166" s="40"/>
      <c r="K166" s="40"/>
      <c r="L166" s="44"/>
      <c r="M166" s="236"/>
      <c r="N166" s="237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137</v>
      </c>
      <c r="AU166" s="17" t="s">
        <v>81</v>
      </c>
    </row>
    <row r="167" s="13" customFormat="1">
      <c r="A167" s="13"/>
      <c r="B167" s="238"/>
      <c r="C167" s="239"/>
      <c r="D167" s="233" t="s">
        <v>139</v>
      </c>
      <c r="E167" s="240" t="s">
        <v>1</v>
      </c>
      <c r="F167" s="241" t="s">
        <v>510</v>
      </c>
      <c r="G167" s="239"/>
      <c r="H167" s="242">
        <v>0.029999999999999999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139</v>
      </c>
      <c r="AU167" s="248" t="s">
        <v>81</v>
      </c>
      <c r="AV167" s="13" t="s">
        <v>83</v>
      </c>
      <c r="AW167" s="13" t="s">
        <v>30</v>
      </c>
      <c r="AX167" s="13" t="s">
        <v>81</v>
      </c>
      <c r="AY167" s="248" t="s">
        <v>128</v>
      </c>
    </row>
    <row r="168" s="2" customFormat="1" ht="62.7" customHeight="1">
      <c r="A168" s="38"/>
      <c r="B168" s="39"/>
      <c r="C168" s="219" t="s">
        <v>234</v>
      </c>
      <c r="D168" s="219" t="s">
        <v>131</v>
      </c>
      <c r="E168" s="220" t="s">
        <v>276</v>
      </c>
      <c r="F168" s="221" t="s">
        <v>277</v>
      </c>
      <c r="G168" s="222" t="s">
        <v>144</v>
      </c>
      <c r="H168" s="223">
        <v>0.32000000000000001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38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262</v>
      </c>
      <c r="AT168" s="231" t="s">
        <v>131</v>
      </c>
      <c r="AU168" s="231" t="s">
        <v>81</v>
      </c>
      <c r="AY168" s="17" t="s">
        <v>128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81</v>
      </c>
      <c r="BK168" s="232">
        <f>ROUND(I168*H168,2)</f>
        <v>0</v>
      </c>
      <c r="BL168" s="17" t="s">
        <v>262</v>
      </c>
      <c r="BM168" s="231" t="s">
        <v>511</v>
      </c>
    </row>
    <row r="169" s="2" customFormat="1">
      <c r="A169" s="38"/>
      <c r="B169" s="39"/>
      <c r="C169" s="40"/>
      <c r="D169" s="233" t="s">
        <v>137</v>
      </c>
      <c r="E169" s="40"/>
      <c r="F169" s="234" t="s">
        <v>279</v>
      </c>
      <c r="G169" s="40"/>
      <c r="H169" s="40"/>
      <c r="I169" s="235"/>
      <c r="J169" s="40"/>
      <c r="K169" s="40"/>
      <c r="L169" s="44"/>
      <c r="M169" s="236"/>
      <c r="N169" s="23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137</v>
      </c>
      <c r="AU169" s="17" t="s">
        <v>81</v>
      </c>
    </row>
    <row r="170" s="13" customFormat="1">
      <c r="A170" s="13"/>
      <c r="B170" s="238"/>
      <c r="C170" s="239"/>
      <c r="D170" s="233" t="s">
        <v>139</v>
      </c>
      <c r="E170" s="240" t="s">
        <v>1</v>
      </c>
      <c r="F170" s="241" t="s">
        <v>512</v>
      </c>
      <c r="G170" s="239"/>
      <c r="H170" s="242">
        <v>0.32000000000000001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139</v>
      </c>
      <c r="AU170" s="248" t="s">
        <v>81</v>
      </c>
      <c r="AV170" s="13" t="s">
        <v>83</v>
      </c>
      <c r="AW170" s="13" t="s">
        <v>30</v>
      </c>
      <c r="AX170" s="13" t="s">
        <v>81</v>
      </c>
      <c r="AY170" s="248" t="s">
        <v>128</v>
      </c>
    </row>
    <row r="171" s="2" customFormat="1" ht="21.75" customHeight="1">
      <c r="A171" s="38"/>
      <c r="B171" s="39"/>
      <c r="C171" s="219" t="s">
        <v>7</v>
      </c>
      <c r="D171" s="219" t="s">
        <v>131</v>
      </c>
      <c r="E171" s="220" t="s">
        <v>282</v>
      </c>
      <c r="F171" s="221" t="s">
        <v>283</v>
      </c>
      <c r="G171" s="222" t="s">
        <v>144</v>
      </c>
      <c r="H171" s="223">
        <v>32.978999999999999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38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262</v>
      </c>
      <c r="AT171" s="231" t="s">
        <v>131</v>
      </c>
      <c r="AU171" s="231" t="s">
        <v>81</v>
      </c>
      <c r="AY171" s="17" t="s">
        <v>128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81</v>
      </c>
      <c r="BK171" s="232">
        <f>ROUND(I171*H171,2)</f>
        <v>0</v>
      </c>
      <c r="BL171" s="17" t="s">
        <v>262</v>
      </c>
      <c r="BM171" s="231" t="s">
        <v>513</v>
      </c>
    </row>
    <row r="172" s="2" customFormat="1">
      <c r="A172" s="38"/>
      <c r="B172" s="39"/>
      <c r="C172" s="40"/>
      <c r="D172" s="233" t="s">
        <v>137</v>
      </c>
      <c r="E172" s="40"/>
      <c r="F172" s="234" t="s">
        <v>285</v>
      </c>
      <c r="G172" s="40"/>
      <c r="H172" s="40"/>
      <c r="I172" s="235"/>
      <c r="J172" s="40"/>
      <c r="K172" s="40"/>
      <c r="L172" s="44"/>
      <c r="M172" s="236"/>
      <c r="N172" s="23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137</v>
      </c>
      <c r="AU172" s="17" t="s">
        <v>81</v>
      </c>
    </row>
    <row r="173" s="13" customFormat="1">
      <c r="A173" s="13"/>
      <c r="B173" s="238"/>
      <c r="C173" s="239"/>
      <c r="D173" s="233" t="s">
        <v>139</v>
      </c>
      <c r="E173" s="240" t="s">
        <v>1</v>
      </c>
      <c r="F173" s="241" t="s">
        <v>514</v>
      </c>
      <c r="G173" s="239"/>
      <c r="H173" s="242">
        <v>32.978999999999999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139</v>
      </c>
      <c r="AU173" s="248" t="s">
        <v>81</v>
      </c>
      <c r="AV173" s="13" t="s">
        <v>83</v>
      </c>
      <c r="AW173" s="13" t="s">
        <v>30</v>
      </c>
      <c r="AX173" s="13" t="s">
        <v>81</v>
      </c>
      <c r="AY173" s="248" t="s">
        <v>128</v>
      </c>
    </row>
    <row r="174" s="2" customFormat="1" ht="16.5" customHeight="1">
      <c r="A174" s="38"/>
      <c r="B174" s="39"/>
      <c r="C174" s="219" t="s">
        <v>242</v>
      </c>
      <c r="D174" s="219" t="s">
        <v>131</v>
      </c>
      <c r="E174" s="220" t="s">
        <v>298</v>
      </c>
      <c r="F174" s="221" t="s">
        <v>299</v>
      </c>
      <c r="G174" s="222" t="s">
        <v>144</v>
      </c>
      <c r="H174" s="223">
        <v>0.029999999999999999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38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262</v>
      </c>
      <c r="AT174" s="231" t="s">
        <v>131</v>
      </c>
      <c r="AU174" s="231" t="s">
        <v>81</v>
      </c>
      <c r="AY174" s="17" t="s">
        <v>128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81</v>
      </c>
      <c r="BK174" s="232">
        <f>ROUND(I174*H174,2)</f>
        <v>0</v>
      </c>
      <c r="BL174" s="17" t="s">
        <v>262</v>
      </c>
      <c r="BM174" s="231" t="s">
        <v>515</v>
      </c>
    </row>
    <row r="175" s="2" customFormat="1">
      <c r="A175" s="38"/>
      <c r="B175" s="39"/>
      <c r="C175" s="40"/>
      <c r="D175" s="233" t="s">
        <v>137</v>
      </c>
      <c r="E175" s="40"/>
      <c r="F175" s="234" t="s">
        <v>301</v>
      </c>
      <c r="G175" s="40"/>
      <c r="H175" s="40"/>
      <c r="I175" s="235"/>
      <c r="J175" s="40"/>
      <c r="K175" s="40"/>
      <c r="L175" s="44"/>
      <c r="M175" s="236"/>
      <c r="N175" s="237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137</v>
      </c>
      <c r="AU175" s="17" t="s">
        <v>81</v>
      </c>
    </row>
    <row r="176" s="13" customFormat="1">
      <c r="A176" s="13"/>
      <c r="B176" s="238"/>
      <c r="C176" s="239"/>
      <c r="D176" s="233" t="s">
        <v>139</v>
      </c>
      <c r="E176" s="240" t="s">
        <v>1</v>
      </c>
      <c r="F176" s="241" t="s">
        <v>516</v>
      </c>
      <c r="G176" s="239"/>
      <c r="H176" s="242">
        <v>0.029999999999999999</v>
      </c>
      <c r="I176" s="243"/>
      <c r="J176" s="239"/>
      <c r="K176" s="239"/>
      <c r="L176" s="244"/>
      <c r="M176" s="275"/>
      <c r="N176" s="276"/>
      <c r="O176" s="276"/>
      <c r="P176" s="276"/>
      <c r="Q176" s="276"/>
      <c r="R176" s="276"/>
      <c r="S176" s="276"/>
      <c r="T176" s="27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139</v>
      </c>
      <c r="AU176" s="248" t="s">
        <v>81</v>
      </c>
      <c r="AV176" s="13" t="s">
        <v>83</v>
      </c>
      <c r="AW176" s="13" t="s">
        <v>30</v>
      </c>
      <c r="AX176" s="13" t="s">
        <v>81</v>
      </c>
      <c r="AY176" s="248" t="s">
        <v>128</v>
      </c>
    </row>
    <row r="177" s="2" customFormat="1" ht="6.96" customHeight="1">
      <c r="A177" s="38"/>
      <c r="B177" s="66"/>
      <c r="C177" s="67"/>
      <c r="D177" s="67"/>
      <c r="E177" s="67"/>
      <c r="F177" s="67"/>
      <c r="G177" s="67"/>
      <c r="H177" s="67"/>
      <c r="I177" s="67"/>
      <c r="J177" s="67"/>
      <c r="K177" s="67"/>
      <c r="L177" s="44"/>
      <c r="M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</row>
  </sheetData>
  <sheetProtection sheet="1" autoFilter="0" formatColumns="0" formatRows="0" objects="1" scenarios="1" spinCount="100000" saltValue="n5DPO3Ma3HAJhUMpQcHVcz1HFbvSIClemzc9nYqojh94INY6Khj1s2bivTeQIIO3O5CGE98FN11MoNCM/PBCAg==" hashValue="gMY9W6JHjVEPMmEMj2iIvxxgH5IiVr4iAvxDR/tZVAEQSet53OWVml7D5mNDdbFXtnr4JURkX9biM2U+5MeXwg==" algorithmName="SHA-512" password="CC35"/>
  <autoFilter ref="C118:K17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trati Horní Cerekev - Pacov-KR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517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30. 7. 2021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ROUND((SUM(BE119:BE168)),  2)</f>
        <v>0</v>
      </c>
      <c r="G33" s="38"/>
      <c r="H33" s="38"/>
      <c r="I33" s="155">
        <v>0.20999999999999999</v>
      </c>
      <c r="J33" s="154">
        <f>ROUND(((SUM(BE119:BE168))*I33),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ROUND((SUM(BF119:BF168)),  2)</f>
        <v>0</v>
      </c>
      <c r="G34" s="38"/>
      <c r="H34" s="38"/>
      <c r="I34" s="155">
        <v>0.14999999999999999</v>
      </c>
      <c r="J34" s="154">
        <f>ROUND(((SUM(BF119:BF168))*I34),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ROUND((SUM(BG119:BG168)),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ROUND((SUM(BH119:BH168)),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ROUND((SUM(BI119:BI168)),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trati Horní Cerekev - Pacov-KR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2021-6-6 - Výhybka č.1 Dobrá Voda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30. 7. 2021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111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112</v>
      </c>
      <c r="E99" s="182"/>
      <c r="F99" s="182"/>
      <c r="G99" s="182"/>
      <c r="H99" s="182"/>
      <c r="I99" s="182"/>
      <c r="J99" s="183">
        <f>J156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113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Oprava trati Horní Cerekev - Pacov-KR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2021-6-6 - Výhybka č.1 Dobrá Voda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30. 7. 2021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114</v>
      </c>
      <c r="D118" s="194" t="s">
        <v>58</v>
      </c>
      <c r="E118" s="194" t="s">
        <v>54</v>
      </c>
      <c r="F118" s="194" t="s">
        <v>55</v>
      </c>
      <c r="G118" s="194" t="s">
        <v>115</v>
      </c>
      <c r="H118" s="194" t="s">
        <v>116</v>
      </c>
      <c r="I118" s="194" t="s">
        <v>117</v>
      </c>
      <c r="J118" s="195" t="s">
        <v>107</v>
      </c>
      <c r="K118" s="196" t="s">
        <v>118</v>
      </c>
      <c r="L118" s="197"/>
      <c r="M118" s="100" t="s">
        <v>1</v>
      </c>
      <c r="N118" s="101" t="s">
        <v>37</v>
      </c>
      <c r="O118" s="101" t="s">
        <v>119</v>
      </c>
      <c r="P118" s="101" t="s">
        <v>120</v>
      </c>
      <c r="Q118" s="101" t="s">
        <v>121</v>
      </c>
      <c r="R118" s="101" t="s">
        <v>122</v>
      </c>
      <c r="S118" s="101" t="s">
        <v>123</v>
      </c>
      <c r="T118" s="102" t="s">
        <v>124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125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P120+P156</f>
        <v>0</v>
      </c>
      <c r="Q119" s="104"/>
      <c r="R119" s="200">
        <f>R120+R156</f>
        <v>18.530380000000001</v>
      </c>
      <c r="S119" s="104"/>
      <c r="T119" s="201">
        <f>T120+T156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109</v>
      </c>
      <c r="BK119" s="202">
        <f>BK120+BK156</f>
        <v>0</v>
      </c>
    </row>
    <row r="120" s="12" customFormat="1" ht="25.92" customHeight="1">
      <c r="A120" s="12"/>
      <c r="B120" s="203"/>
      <c r="C120" s="204"/>
      <c r="D120" s="205" t="s">
        <v>72</v>
      </c>
      <c r="E120" s="206" t="s">
        <v>126</v>
      </c>
      <c r="F120" s="206" t="s">
        <v>127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18.530380000000001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81</v>
      </c>
      <c r="AT120" s="215" t="s">
        <v>72</v>
      </c>
      <c r="AU120" s="215" t="s">
        <v>73</v>
      </c>
      <c r="AY120" s="214" t="s">
        <v>128</v>
      </c>
      <c r="BK120" s="216">
        <f>BK121</f>
        <v>0</v>
      </c>
    </row>
    <row r="121" s="12" customFormat="1" ht="22.8" customHeight="1">
      <c r="A121" s="12"/>
      <c r="B121" s="203"/>
      <c r="C121" s="204"/>
      <c r="D121" s="205" t="s">
        <v>72</v>
      </c>
      <c r="E121" s="217" t="s">
        <v>129</v>
      </c>
      <c r="F121" s="217" t="s">
        <v>130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SUM(P122:P155)</f>
        <v>0</v>
      </c>
      <c r="Q121" s="211"/>
      <c r="R121" s="212">
        <f>SUM(R122:R155)</f>
        <v>18.530380000000001</v>
      </c>
      <c r="S121" s="211"/>
      <c r="T121" s="213">
        <f>SUM(T122:T155)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81</v>
      </c>
      <c r="AY121" s="214" t="s">
        <v>128</v>
      </c>
      <c r="BK121" s="216">
        <f>SUM(BK122:BK155)</f>
        <v>0</v>
      </c>
    </row>
    <row r="122" s="2" customFormat="1" ht="21.75" customHeight="1">
      <c r="A122" s="38"/>
      <c r="B122" s="39"/>
      <c r="C122" s="219" t="s">
        <v>81</v>
      </c>
      <c r="D122" s="219" t="s">
        <v>131</v>
      </c>
      <c r="E122" s="220" t="s">
        <v>401</v>
      </c>
      <c r="F122" s="221" t="s">
        <v>402</v>
      </c>
      <c r="G122" s="222" t="s">
        <v>134</v>
      </c>
      <c r="H122" s="223">
        <v>9.9700000000000006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38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135</v>
      </c>
      <c r="AT122" s="231" t="s">
        <v>131</v>
      </c>
      <c r="AU122" s="231" t="s">
        <v>83</v>
      </c>
      <c r="AY122" s="17" t="s">
        <v>128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81</v>
      </c>
      <c r="BK122" s="232">
        <f>ROUND(I122*H122,2)</f>
        <v>0</v>
      </c>
      <c r="BL122" s="17" t="s">
        <v>135</v>
      </c>
      <c r="BM122" s="231" t="s">
        <v>518</v>
      </c>
    </row>
    <row r="123" s="2" customFormat="1">
      <c r="A123" s="38"/>
      <c r="B123" s="39"/>
      <c r="C123" s="40"/>
      <c r="D123" s="233" t="s">
        <v>137</v>
      </c>
      <c r="E123" s="40"/>
      <c r="F123" s="234" t="s">
        <v>404</v>
      </c>
      <c r="G123" s="40"/>
      <c r="H123" s="40"/>
      <c r="I123" s="235"/>
      <c r="J123" s="40"/>
      <c r="K123" s="40"/>
      <c r="L123" s="44"/>
      <c r="M123" s="236"/>
      <c r="N123" s="23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137</v>
      </c>
      <c r="AU123" s="17" t="s">
        <v>83</v>
      </c>
    </row>
    <row r="124" s="13" customFormat="1">
      <c r="A124" s="13"/>
      <c r="B124" s="238"/>
      <c r="C124" s="239"/>
      <c r="D124" s="233" t="s">
        <v>139</v>
      </c>
      <c r="E124" s="240" t="s">
        <v>1</v>
      </c>
      <c r="F124" s="241" t="s">
        <v>519</v>
      </c>
      <c r="G124" s="239"/>
      <c r="H124" s="242">
        <v>9.9700000000000006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139</v>
      </c>
      <c r="AU124" s="248" t="s">
        <v>83</v>
      </c>
      <c r="AV124" s="13" t="s">
        <v>83</v>
      </c>
      <c r="AW124" s="13" t="s">
        <v>30</v>
      </c>
      <c r="AX124" s="13" t="s">
        <v>81</v>
      </c>
      <c r="AY124" s="248" t="s">
        <v>128</v>
      </c>
    </row>
    <row r="125" s="2" customFormat="1" ht="24.15" customHeight="1">
      <c r="A125" s="38"/>
      <c r="B125" s="39"/>
      <c r="C125" s="249" t="s">
        <v>83</v>
      </c>
      <c r="D125" s="249" t="s">
        <v>141</v>
      </c>
      <c r="E125" s="250" t="s">
        <v>142</v>
      </c>
      <c r="F125" s="251" t="s">
        <v>520</v>
      </c>
      <c r="G125" s="252" t="s">
        <v>144</v>
      </c>
      <c r="H125" s="253">
        <v>17.946000000000002</v>
      </c>
      <c r="I125" s="254"/>
      <c r="J125" s="255">
        <f>ROUND(I125*H125,2)</f>
        <v>0</v>
      </c>
      <c r="K125" s="256"/>
      <c r="L125" s="257"/>
      <c r="M125" s="258" t="s">
        <v>1</v>
      </c>
      <c r="N125" s="259" t="s">
        <v>38</v>
      </c>
      <c r="O125" s="91"/>
      <c r="P125" s="229">
        <f>O125*H125</f>
        <v>0</v>
      </c>
      <c r="Q125" s="229">
        <v>1</v>
      </c>
      <c r="R125" s="229">
        <f>Q125*H125</f>
        <v>17.946000000000002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145</v>
      </c>
      <c r="AT125" s="231" t="s">
        <v>141</v>
      </c>
      <c r="AU125" s="231" t="s">
        <v>83</v>
      </c>
      <c r="AY125" s="17" t="s">
        <v>128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81</v>
      </c>
      <c r="BK125" s="232">
        <f>ROUND(I125*H125,2)</f>
        <v>0</v>
      </c>
      <c r="BL125" s="17" t="s">
        <v>135</v>
      </c>
      <c r="BM125" s="231" t="s">
        <v>521</v>
      </c>
    </row>
    <row r="126" s="2" customFormat="1">
      <c r="A126" s="38"/>
      <c r="B126" s="39"/>
      <c r="C126" s="40"/>
      <c r="D126" s="233" t="s">
        <v>137</v>
      </c>
      <c r="E126" s="40"/>
      <c r="F126" s="234" t="s">
        <v>143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137</v>
      </c>
      <c r="AU126" s="17" t="s">
        <v>83</v>
      </c>
    </row>
    <row r="127" s="13" customFormat="1">
      <c r="A127" s="13"/>
      <c r="B127" s="238"/>
      <c r="C127" s="239"/>
      <c r="D127" s="233" t="s">
        <v>139</v>
      </c>
      <c r="E127" s="240" t="s">
        <v>1</v>
      </c>
      <c r="F127" s="241" t="s">
        <v>522</v>
      </c>
      <c r="G127" s="239"/>
      <c r="H127" s="242">
        <v>17.946000000000002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139</v>
      </c>
      <c r="AU127" s="248" t="s">
        <v>83</v>
      </c>
      <c r="AV127" s="13" t="s">
        <v>83</v>
      </c>
      <c r="AW127" s="13" t="s">
        <v>30</v>
      </c>
      <c r="AX127" s="13" t="s">
        <v>81</v>
      </c>
      <c r="AY127" s="248" t="s">
        <v>128</v>
      </c>
    </row>
    <row r="128" s="2" customFormat="1" ht="37.8" customHeight="1">
      <c r="A128" s="38"/>
      <c r="B128" s="39"/>
      <c r="C128" s="219" t="s">
        <v>148</v>
      </c>
      <c r="D128" s="219" t="s">
        <v>131</v>
      </c>
      <c r="E128" s="220" t="s">
        <v>422</v>
      </c>
      <c r="F128" s="221" t="s">
        <v>423</v>
      </c>
      <c r="G128" s="222" t="s">
        <v>156</v>
      </c>
      <c r="H128" s="223">
        <v>27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38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135</v>
      </c>
      <c r="AT128" s="231" t="s">
        <v>131</v>
      </c>
      <c r="AU128" s="231" t="s">
        <v>83</v>
      </c>
      <c r="AY128" s="17" t="s">
        <v>128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81</v>
      </c>
      <c r="BK128" s="232">
        <f>ROUND(I128*H128,2)</f>
        <v>0</v>
      </c>
      <c r="BL128" s="17" t="s">
        <v>135</v>
      </c>
      <c r="BM128" s="231" t="s">
        <v>523</v>
      </c>
    </row>
    <row r="129" s="2" customFormat="1">
      <c r="A129" s="38"/>
      <c r="B129" s="39"/>
      <c r="C129" s="40"/>
      <c r="D129" s="233" t="s">
        <v>137</v>
      </c>
      <c r="E129" s="40"/>
      <c r="F129" s="234" t="s">
        <v>425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83</v>
      </c>
    </row>
    <row r="130" s="2" customFormat="1" ht="44.25" customHeight="1">
      <c r="A130" s="38"/>
      <c r="B130" s="39"/>
      <c r="C130" s="219" t="s">
        <v>135</v>
      </c>
      <c r="D130" s="219" t="s">
        <v>131</v>
      </c>
      <c r="E130" s="220" t="s">
        <v>426</v>
      </c>
      <c r="F130" s="221" t="s">
        <v>427</v>
      </c>
      <c r="G130" s="222" t="s">
        <v>156</v>
      </c>
      <c r="H130" s="223">
        <v>23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38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135</v>
      </c>
      <c r="AT130" s="231" t="s">
        <v>131</v>
      </c>
      <c r="AU130" s="231" t="s">
        <v>83</v>
      </c>
      <c r="AY130" s="17" t="s">
        <v>128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81</v>
      </c>
      <c r="BK130" s="232">
        <f>ROUND(I130*H130,2)</f>
        <v>0</v>
      </c>
      <c r="BL130" s="17" t="s">
        <v>135</v>
      </c>
      <c r="BM130" s="231" t="s">
        <v>524</v>
      </c>
    </row>
    <row r="131" s="2" customFormat="1">
      <c r="A131" s="38"/>
      <c r="B131" s="39"/>
      <c r="C131" s="40"/>
      <c r="D131" s="233" t="s">
        <v>137</v>
      </c>
      <c r="E131" s="40"/>
      <c r="F131" s="234" t="s">
        <v>429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137</v>
      </c>
      <c r="AU131" s="17" t="s">
        <v>83</v>
      </c>
    </row>
    <row r="132" s="2" customFormat="1" ht="44.25" customHeight="1">
      <c r="A132" s="38"/>
      <c r="B132" s="39"/>
      <c r="C132" s="219" t="s">
        <v>129</v>
      </c>
      <c r="D132" s="219" t="s">
        <v>131</v>
      </c>
      <c r="E132" s="220" t="s">
        <v>430</v>
      </c>
      <c r="F132" s="221" t="s">
        <v>431</v>
      </c>
      <c r="G132" s="222" t="s">
        <v>156</v>
      </c>
      <c r="H132" s="223">
        <v>11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38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135</v>
      </c>
      <c r="AT132" s="231" t="s">
        <v>131</v>
      </c>
      <c r="AU132" s="231" t="s">
        <v>83</v>
      </c>
      <c r="AY132" s="17" t="s">
        <v>128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81</v>
      </c>
      <c r="BK132" s="232">
        <f>ROUND(I132*H132,2)</f>
        <v>0</v>
      </c>
      <c r="BL132" s="17" t="s">
        <v>135</v>
      </c>
      <c r="BM132" s="231" t="s">
        <v>525</v>
      </c>
    </row>
    <row r="133" s="2" customFormat="1">
      <c r="A133" s="38"/>
      <c r="B133" s="39"/>
      <c r="C133" s="40"/>
      <c r="D133" s="233" t="s">
        <v>137</v>
      </c>
      <c r="E133" s="40"/>
      <c r="F133" s="234" t="s">
        <v>433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137</v>
      </c>
      <c r="AU133" s="17" t="s">
        <v>83</v>
      </c>
    </row>
    <row r="134" s="2" customFormat="1" ht="16.5" customHeight="1">
      <c r="A134" s="38"/>
      <c r="B134" s="39"/>
      <c r="C134" s="249" t="s">
        <v>162</v>
      </c>
      <c r="D134" s="249" t="s">
        <v>141</v>
      </c>
      <c r="E134" s="250" t="s">
        <v>434</v>
      </c>
      <c r="F134" s="251" t="s">
        <v>435</v>
      </c>
      <c r="G134" s="252" t="s">
        <v>156</v>
      </c>
      <c r="H134" s="253">
        <v>486</v>
      </c>
      <c r="I134" s="254"/>
      <c r="J134" s="255">
        <f>ROUND(I134*H134,2)</f>
        <v>0</v>
      </c>
      <c r="K134" s="256"/>
      <c r="L134" s="257"/>
      <c r="M134" s="258" t="s">
        <v>1</v>
      </c>
      <c r="N134" s="259" t="s">
        <v>38</v>
      </c>
      <c r="O134" s="91"/>
      <c r="P134" s="229">
        <f>O134*H134</f>
        <v>0</v>
      </c>
      <c r="Q134" s="229">
        <v>0.00051999999999999995</v>
      </c>
      <c r="R134" s="229">
        <f>Q134*H134</f>
        <v>0.25272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145</v>
      </c>
      <c r="AT134" s="231" t="s">
        <v>141</v>
      </c>
      <c r="AU134" s="231" t="s">
        <v>83</v>
      </c>
      <c r="AY134" s="17" t="s">
        <v>128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135</v>
      </c>
      <c r="BM134" s="231" t="s">
        <v>526</v>
      </c>
    </row>
    <row r="135" s="2" customFormat="1">
      <c r="A135" s="38"/>
      <c r="B135" s="39"/>
      <c r="C135" s="40"/>
      <c r="D135" s="233" t="s">
        <v>137</v>
      </c>
      <c r="E135" s="40"/>
      <c r="F135" s="234" t="s">
        <v>435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137</v>
      </c>
      <c r="AU135" s="17" t="s">
        <v>83</v>
      </c>
    </row>
    <row r="136" s="13" customFormat="1">
      <c r="A136" s="13"/>
      <c r="B136" s="238"/>
      <c r="C136" s="239"/>
      <c r="D136" s="233" t="s">
        <v>139</v>
      </c>
      <c r="E136" s="240" t="s">
        <v>1</v>
      </c>
      <c r="F136" s="241" t="s">
        <v>527</v>
      </c>
      <c r="G136" s="239"/>
      <c r="H136" s="242">
        <v>486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139</v>
      </c>
      <c r="AU136" s="248" t="s">
        <v>83</v>
      </c>
      <c r="AV136" s="13" t="s">
        <v>83</v>
      </c>
      <c r="AW136" s="13" t="s">
        <v>30</v>
      </c>
      <c r="AX136" s="13" t="s">
        <v>81</v>
      </c>
      <c r="AY136" s="248" t="s">
        <v>128</v>
      </c>
    </row>
    <row r="137" s="2" customFormat="1" ht="16.5" customHeight="1">
      <c r="A137" s="38"/>
      <c r="B137" s="39"/>
      <c r="C137" s="249" t="s">
        <v>166</v>
      </c>
      <c r="D137" s="249" t="s">
        <v>141</v>
      </c>
      <c r="E137" s="250" t="s">
        <v>419</v>
      </c>
      <c r="F137" s="251" t="s">
        <v>420</v>
      </c>
      <c r="G137" s="252" t="s">
        <v>156</v>
      </c>
      <c r="H137" s="253">
        <v>312</v>
      </c>
      <c r="I137" s="254"/>
      <c r="J137" s="255">
        <f>ROUND(I137*H137,2)</f>
        <v>0</v>
      </c>
      <c r="K137" s="256"/>
      <c r="L137" s="257"/>
      <c r="M137" s="258" t="s">
        <v>1</v>
      </c>
      <c r="N137" s="259" t="s">
        <v>38</v>
      </c>
      <c r="O137" s="91"/>
      <c r="P137" s="229">
        <f>O137*H137</f>
        <v>0</v>
      </c>
      <c r="Q137" s="229">
        <v>0.00056999999999999998</v>
      </c>
      <c r="R137" s="229">
        <f>Q137*H137</f>
        <v>0.17784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145</v>
      </c>
      <c r="AT137" s="231" t="s">
        <v>141</v>
      </c>
      <c r="AU137" s="231" t="s">
        <v>83</v>
      </c>
      <c r="AY137" s="17" t="s">
        <v>128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81</v>
      </c>
      <c r="BK137" s="232">
        <f>ROUND(I137*H137,2)</f>
        <v>0</v>
      </c>
      <c r="BL137" s="17" t="s">
        <v>135</v>
      </c>
      <c r="BM137" s="231" t="s">
        <v>528</v>
      </c>
    </row>
    <row r="138" s="2" customFormat="1">
      <c r="A138" s="38"/>
      <c r="B138" s="39"/>
      <c r="C138" s="40"/>
      <c r="D138" s="233" t="s">
        <v>137</v>
      </c>
      <c r="E138" s="40"/>
      <c r="F138" s="234" t="s">
        <v>420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137</v>
      </c>
      <c r="AU138" s="17" t="s">
        <v>83</v>
      </c>
    </row>
    <row r="139" s="2" customFormat="1" ht="16.5" customHeight="1">
      <c r="A139" s="38"/>
      <c r="B139" s="39"/>
      <c r="C139" s="249" t="s">
        <v>145</v>
      </c>
      <c r="D139" s="249" t="s">
        <v>141</v>
      </c>
      <c r="E139" s="250" t="s">
        <v>416</v>
      </c>
      <c r="F139" s="251" t="s">
        <v>417</v>
      </c>
      <c r="G139" s="252" t="s">
        <v>156</v>
      </c>
      <c r="H139" s="253">
        <v>798</v>
      </c>
      <c r="I139" s="254"/>
      <c r="J139" s="255">
        <f>ROUND(I139*H139,2)</f>
        <v>0</v>
      </c>
      <c r="K139" s="256"/>
      <c r="L139" s="257"/>
      <c r="M139" s="258" t="s">
        <v>1</v>
      </c>
      <c r="N139" s="259" t="s">
        <v>38</v>
      </c>
      <c r="O139" s="91"/>
      <c r="P139" s="229">
        <f>O139*H139</f>
        <v>0</v>
      </c>
      <c r="Q139" s="229">
        <v>9.0000000000000006E-05</v>
      </c>
      <c r="R139" s="229">
        <f>Q139*H139</f>
        <v>0.071820000000000009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145</v>
      </c>
      <c r="AT139" s="231" t="s">
        <v>141</v>
      </c>
      <c r="AU139" s="231" t="s">
        <v>83</v>
      </c>
      <c r="AY139" s="17" t="s">
        <v>128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81</v>
      </c>
      <c r="BK139" s="232">
        <f>ROUND(I139*H139,2)</f>
        <v>0</v>
      </c>
      <c r="BL139" s="17" t="s">
        <v>135</v>
      </c>
      <c r="BM139" s="231" t="s">
        <v>529</v>
      </c>
    </row>
    <row r="140" s="2" customFormat="1">
      <c r="A140" s="38"/>
      <c r="B140" s="39"/>
      <c r="C140" s="40"/>
      <c r="D140" s="233" t="s">
        <v>137</v>
      </c>
      <c r="E140" s="40"/>
      <c r="F140" s="234" t="s">
        <v>417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137</v>
      </c>
      <c r="AU140" s="17" t="s">
        <v>83</v>
      </c>
    </row>
    <row r="141" s="13" customFormat="1">
      <c r="A141" s="13"/>
      <c r="B141" s="238"/>
      <c r="C141" s="239"/>
      <c r="D141" s="233" t="s">
        <v>139</v>
      </c>
      <c r="E141" s="240" t="s">
        <v>1</v>
      </c>
      <c r="F141" s="241" t="s">
        <v>530</v>
      </c>
      <c r="G141" s="239"/>
      <c r="H141" s="242">
        <v>798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139</v>
      </c>
      <c r="AU141" s="248" t="s">
        <v>83</v>
      </c>
      <c r="AV141" s="13" t="s">
        <v>83</v>
      </c>
      <c r="AW141" s="13" t="s">
        <v>30</v>
      </c>
      <c r="AX141" s="13" t="s">
        <v>81</v>
      </c>
      <c r="AY141" s="248" t="s">
        <v>128</v>
      </c>
    </row>
    <row r="142" s="2" customFormat="1" ht="16.5" customHeight="1">
      <c r="A142" s="38"/>
      <c r="B142" s="39"/>
      <c r="C142" s="249" t="s">
        <v>175</v>
      </c>
      <c r="D142" s="249" t="s">
        <v>141</v>
      </c>
      <c r="E142" s="250" t="s">
        <v>439</v>
      </c>
      <c r="F142" s="251" t="s">
        <v>440</v>
      </c>
      <c r="G142" s="252" t="s">
        <v>441</v>
      </c>
      <c r="H142" s="253">
        <v>8</v>
      </c>
      <c r="I142" s="254"/>
      <c r="J142" s="255">
        <f>ROUND(I142*H142,2)</f>
        <v>0</v>
      </c>
      <c r="K142" s="256"/>
      <c r="L142" s="257"/>
      <c r="M142" s="258" t="s">
        <v>1</v>
      </c>
      <c r="N142" s="259" t="s">
        <v>38</v>
      </c>
      <c r="O142" s="91"/>
      <c r="P142" s="229">
        <f>O142*H142</f>
        <v>0</v>
      </c>
      <c r="Q142" s="229">
        <v>0.001</v>
      </c>
      <c r="R142" s="229">
        <f>Q142*H142</f>
        <v>0.0080000000000000002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145</v>
      </c>
      <c r="AT142" s="231" t="s">
        <v>141</v>
      </c>
      <c r="AU142" s="231" t="s">
        <v>83</v>
      </c>
      <c r="AY142" s="17" t="s">
        <v>128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81</v>
      </c>
      <c r="BK142" s="232">
        <f>ROUND(I142*H142,2)</f>
        <v>0</v>
      </c>
      <c r="BL142" s="17" t="s">
        <v>135</v>
      </c>
      <c r="BM142" s="231" t="s">
        <v>531</v>
      </c>
    </row>
    <row r="143" s="2" customFormat="1">
      <c r="A143" s="38"/>
      <c r="B143" s="39"/>
      <c r="C143" s="40"/>
      <c r="D143" s="233" t="s">
        <v>137</v>
      </c>
      <c r="E143" s="40"/>
      <c r="F143" s="234" t="s">
        <v>440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137</v>
      </c>
      <c r="AU143" s="17" t="s">
        <v>83</v>
      </c>
    </row>
    <row r="144" s="2" customFormat="1" ht="24.15" customHeight="1">
      <c r="A144" s="38"/>
      <c r="B144" s="39"/>
      <c r="C144" s="249" t="s">
        <v>180</v>
      </c>
      <c r="D144" s="249" t="s">
        <v>141</v>
      </c>
      <c r="E144" s="250" t="s">
        <v>413</v>
      </c>
      <c r="F144" s="251" t="s">
        <v>414</v>
      </c>
      <c r="G144" s="252" t="s">
        <v>156</v>
      </c>
      <c r="H144" s="253">
        <v>94</v>
      </c>
      <c r="I144" s="254"/>
      <c r="J144" s="255">
        <f>ROUND(I144*H144,2)</f>
        <v>0</v>
      </c>
      <c r="K144" s="256"/>
      <c r="L144" s="257"/>
      <c r="M144" s="258" t="s">
        <v>1</v>
      </c>
      <c r="N144" s="259" t="s">
        <v>38</v>
      </c>
      <c r="O144" s="91"/>
      <c r="P144" s="229">
        <f>O144*H144</f>
        <v>0</v>
      </c>
      <c r="Q144" s="229">
        <v>9.0000000000000006E-05</v>
      </c>
      <c r="R144" s="229">
        <f>Q144*H144</f>
        <v>0.0084600000000000005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145</v>
      </c>
      <c r="AT144" s="231" t="s">
        <v>141</v>
      </c>
      <c r="AU144" s="231" t="s">
        <v>83</v>
      </c>
      <c r="AY144" s="17" t="s">
        <v>128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81</v>
      </c>
      <c r="BK144" s="232">
        <f>ROUND(I144*H144,2)</f>
        <v>0</v>
      </c>
      <c r="BL144" s="17" t="s">
        <v>135</v>
      </c>
      <c r="BM144" s="231" t="s">
        <v>532</v>
      </c>
    </row>
    <row r="145" s="2" customFormat="1">
      <c r="A145" s="38"/>
      <c r="B145" s="39"/>
      <c r="C145" s="40"/>
      <c r="D145" s="233" t="s">
        <v>137</v>
      </c>
      <c r="E145" s="40"/>
      <c r="F145" s="234" t="s">
        <v>414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137</v>
      </c>
      <c r="AU145" s="17" t="s">
        <v>83</v>
      </c>
    </row>
    <row r="146" s="13" customFormat="1">
      <c r="A146" s="13"/>
      <c r="B146" s="238"/>
      <c r="C146" s="239"/>
      <c r="D146" s="233" t="s">
        <v>139</v>
      </c>
      <c r="E146" s="240" t="s">
        <v>1</v>
      </c>
      <c r="F146" s="241" t="s">
        <v>533</v>
      </c>
      <c r="G146" s="239"/>
      <c r="H146" s="242">
        <v>94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139</v>
      </c>
      <c r="AU146" s="248" t="s">
        <v>83</v>
      </c>
      <c r="AV146" s="13" t="s">
        <v>83</v>
      </c>
      <c r="AW146" s="13" t="s">
        <v>30</v>
      </c>
      <c r="AX146" s="13" t="s">
        <v>81</v>
      </c>
      <c r="AY146" s="248" t="s">
        <v>128</v>
      </c>
    </row>
    <row r="147" s="2" customFormat="1" ht="16.5" customHeight="1">
      <c r="A147" s="38"/>
      <c r="B147" s="39"/>
      <c r="C147" s="219" t="s">
        <v>185</v>
      </c>
      <c r="D147" s="219" t="s">
        <v>131</v>
      </c>
      <c r="E147" s="220" t="s">
        <v>534</v>
      </c>
      <c r="F147" s="221" t="s">
        <v>535</v>
      </c>
      <c r="G147" s="222" t="s">
        <v>156</v>
      </c>
      <c r="H147" s="223">
        <v>8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38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135</v>
      </c>
      <c r="AT147" s="231" t="s">
        <v>131</v>
      </c>
      <c r="AU147" s="231" t="s">
        <v>83</v>
      </c>
      <c r="AY147" s="17" t="s">
        <v>128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81</v>
      </c>
      <c r="BK147" s="232">
        <f>ROUND(I147*H147,2)</f>
        <v>0</v>
      </c>
      <c r="BL147" s="17" t="s">
        <v>135</v>
      </c>
      <c r="BM147" s="231" t="s">
        <v>536</v>
      </c>
    </row>
    <row r="148" s="2" customFormat="1">
      <c r="A148" s="38"/>
      <c r="B148" s="39"/>
      <c r="C148" s="40"/>
      <c r="D148" s="233" t="s">
        <v>137</v>
      </c>
      <c r="E148" s="40"/>
      <c r="F148" s="234" t="s">
        <v>537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137</v>
      </c>
      <c r="AU148" s="17" t="s">
        <v>83</v>
      </c>
    </row>
    <row r="149" s="2" customFormat="1" ht="24.15" customHeight="1">
      <c r="A149" s="38"/>
      <c r="B149" s="39"/>
      <c r="C149" s="219" t="s">
        <v>190</v>
      </c>
      <c r="D149" s="219" t="s">
        <v>131</v>
      </c>
      <c r="E149" s="220" t="s">
        <v>458</v>
      </c>
      <c r="F149" s="221" t="s">
        <v>459</v>
      </c>
      <c r="G149" s="222" t="s">
        <v>151</v>
      </c>
      <c r="H149" s="223">
        <v>49.850000000000001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38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135</v>
      </c>
      <c r="AT149" s="231" t="s">
        <v>131</v>
      </c>
      <c r="AU149" s="231" t="s">
        <v>83</v>
      </c>
      <c r="AY149" s="17" t="s">
        <v>128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81</v>
      </c>
      <c r="BK149" s="232">
        <f>ROUND(I149*H149,2)</f>
        <v>0</v>
      </c>
      <c r="BL149" s="17" t="s">
        <v>135</v>
      </c>
      <c r="BM149" s="231" t="s">
        <v>538</v>
      </c>
    </row>
    <row r="150" s="2" customFormat="1">
      <c r="A150" s="38"/>
      <c r="B150" s="39"/>
      <c r="C150" s="40"/>
      <c r="D150" s="233" t="s">
        <v>137</v>
      </c>
      <c r="E150" s="40"/>
      <c r="F150" s="234" t="s">
        <v>461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137</v>
      </c>
      <c r="AU150" s="17" t="s">
        <v>83</v>
      </c>
    </row>
    <row r="151" s="13" customFormat="1">
      <c r="A151" s="13"/>
      <c r="B151" s="238"/>
      <c r="C151" s="239"/>
      <c r="D151" s="233" t="s">
        <v>139</v>
      </c>
      <c r="E151" s="240" t="s">
        <v>1</v>
      </c>
      <c r="F151" s="241" t="s">
        <v>539</v>
      </c>
      <c r="G151" s="239"/>
      <c r="H151" s="242">
        <v>49.850000000000001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139</v>
      </c>
      <c r="AU151" s="248" t="s">
        <v>83</v>
      </c>
      <c r="AV151" s="13" t="s">
        <v>83</v>
      </c>
      <c r="AW151" s="13" t="s">
        <v>30</v>
      </c>
      <c r="AX151" s="13" t="s">
        <v>81</v>
      </c>
      <c r="AY151" s="248" t="s">
        <v>128</v>
      </c>
    </row>
    <row r="152" s="2" customFormat="1" ht="16.5" customHeight="1">
      <c r="A152" s="38"/>
      <c r="B152" s="39"/>
      <c r="C152" s="219" t="s">
        <v>195</v>
      </c>
      <c r="D152" s="219" t="s">
        <v>131</v>
      </c>
      <c r="E152" s="220" t="s">
        <v>540</v>
      </c>
      <c r="F152" s="221" t="s">
        <v>541</v>
      </c>
      <c r="G152" s="222" t="s">
        <v>156</v>
      </c>
      <c r="H152" s="223">
        <v>2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38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135</v>
      </c>
      <c r="AT152" s="231" t="s">
        <v>131</v>
      </c>
      <c r="AU152" s="231" t="s">
        <v>83</v>
      </c>
      <c r="AY152" s="17" t="s">
        <v>128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81</v>
      </c>
      <c r="BK152" s="232">
        <f>ROUND(I152*H152,2)</f>
        <v>0</v>
      </c>
      <c r="BL152" s="17" t="s">
        <v>135</v>
      </c>
      <c r="BM152" s="231" t="s">
        <v>542</v>
      </c>
    </row>
    <row r="153" s="2" customFormat="1">
      <c r="A153" s="38"/>
      <c r="B153" s="39"/>
      <c r="C153" s="40"/>
      <c r="D153" s="233" t="s">
        <v>137</v>
      </c>
      <c r="E153" s="40"/>
      <c r="F153" s="234" t="s">
        <v>543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137</v>
      </c>
      <c r="AU153" s="17" t="s">
        <v>83</v>
      </c>
    </row>
    <row r="154" s="2" customFormat="1" ht="37.8" customHeight="1">
      <c r="A154" s="38"/>
      <c r="B154" s="39"/>
      <c r="C154" s="249" t="s">
        <v>201</v>
      </c>
      <c r="D154" s="249" t="s">
        <v>141</v>
      </c>
      <c r="E154" s="250" t="s">
        <v>544</v>
      </c>
      <c r="F154" s="251" t="s">
        <v>545</v>
      </c>
      <c r="G154" s="252" t="s">
        <v>156</v>
      </c>
      <c r="H154" s="253">
        <v>2</v>
      </c>
      <c r="I154" s="254"/>
      <c r="J154" s="255">
        <f>ROUND(I154*H154,2)</f>
        <v>0</v>
      </c>
      <c r="K154" s="256"/>
      <c r="L154" s="257"/>
      <c r="M154" s="258" t="s">
        <v>1</v>
      </c>
      <c r="N154" s="259" t="s">
        <v>38</v>
      </c>
      <c r="O154" s="91"/>
      <c r="P154" s="229">
        <f>O154*H154</f>
        <v>0</v>
      </c>
      <c r="Q154" s="229">
        <v>0.032770000000000001</v>
      </c>
      <c r="R154" s="229">
        <f>Q154*H154</f>
        <v>0.065540000000000001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145</v>
      </c>
      <c r="AT154" s="231" t="s">
        <v>141</v>
      </c>
      <c r="AU154" s="231" t="s">
        <v>83</v>
      </c>
      <c r="AY154" s="17" t="s">
        <v>128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81</v>
      </c>
      <c r="BK154" s="232">
        <f>ROUND(I154*H154,2)</f>
        <v>0</v>
      </c>
      <c r="BL154" s="17" t="s">
        <v>135</v>
      </c>
      <c r="BM154" s="231" t="s">
        <v>546</v>
      </c>
    </row>
    <row r="155" s="2" customFormat="1">
      <c r="A155" s="38"/>
      <c r="B155" s="39"/>
      <c r="C155" s="40"/>
      <c r="D155" s="233" t="s">
        <v>137</v>
      </c>
      <c r="E155" s="40"/>
      <c r="F155" s="234" t="s">
        <v>547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137</v>
      </c>
      <c r="AU155" s="17" t="s">
        <v>83</v>
      </c>
    </row>
    <row r="156" s="12" customFormat="1" ht="25.92" customHeight="1">
      <c r="A156" s="12"/>
      <c r="B156" s="203"/>
      <c r="C156" s="204"/>
      <c r="D156" s="205" t="s">
        <v>72</v>
      </c>
      <c r="E156" s="206" t="s">
        <v>257</v>
      </c>
      <c r="F156" s="206" t="s">
        <v>258</v>
      </c>
      <c r="G156" s="204"/>
      <c r="H156" s="204"/>
      <c r="I156" s="207"/>
      <c r="J156" s="208">
        <f>BK156</f>
        <v>0</v>
      </c>
      <c r="K156" s="204"/>
      <c r="L156" s="209"/>
      <c r="M156" s="210"/>
      <c r="N156" s="211"/>
      <c r="O156" s="211"/>
      <c r="P156" s="212">
        <f>SUM(P157:P168)</f>
        <v>0</v>
      </c>
      <c r="Q156" s="211"/>
      <c r="R156" s="212">
        <f>SUM(R157:R168)</f>
        <v>0</v>
      </c>
      <c r="S156" s="211"/>
      <c r="T156" s="213">
        <f>SUM(T157:T168)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135</v>
      </c>
      <c r="AT156" s="215" t="s">
        <v>72</v>
      </c>
      <c r="AU156" s="215" t="s">
        <v>73</v>
      </c>
      <c r="AY156" s="214" t="s">
        <v>128</v>
      </c>
      <c r="BK156" s="216">
        <f>SUM(BK157:BK168)</f>
        <v>0</v>
      </c>
    </row>
    <row r="157" s="2" customFormat="1" ht="49.05" customHeight="1">
      <c r="A157" s="38"/>
      <c r="B157" s="39"/>
      <c r="C157" s="219" t="s">
        <v>8</v>
      </c>
      <c r="D157" s="219" t="s">
        <v>131</v>
      </c>
      <c r="E157" s="220" t="s">
        <v>267</v>
      </c>
      <c r="F157" s="221" t="s">
        <v>268</v>
      </c>
      <c r="G157" s="222" t="s">
        <v>144</v>
      </c>
      <c r="H157" s="223">
        <v>0.58499999999999996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38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262</v>
      </c>
      <c r="AT157" s="231" t="s">
        <v>131</v>
      </c>
      <c r="AU157" s="231" t="s">
        <v>81</v>
      </c>
      <c r="AY157" s="17" t="s">
        <v>128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81</v>
      </c>
      <c r="BK157" s="232">
        <f>ROUND(I157*H157,2)</f>
        <v>0</v>
      </c>
      <c r="BL157" s="17" t="s">
        <v>262</v>
      </c>
      <c r="BM157" s="231" t="s">
        <v>548</v>
      </c>
    </row>
    <row r="158" s="2" customFormat="1">
      <c r="A158" s="38"/>
      <c r="B158" s="39"/>
      <c r="C158" s="40"/>
      <c r="D158" s="233" t="s">
        <v>137</v>
      </c>
      <c r="E158" s="40"/>
      <c r="F158" s="234" t="s">
        <v>270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137</v>
      </c>
      <c r="AU158" s="17" t="s">
        <v>81</v>
      </c>
    </row>
    <row r="159" s="13" customFormat="1">
      <c r="A159" s="13"/>
      <c r="B159" s="238"/>
      <c r="C159" s="239"/>
      <c r="D159" s="233" t="s">
        <v>139</v>
      </c>
      <c r="E159" s="240" t="s">
        <v>1</v>
      </c>
      <c r="F159" s="241" t="s">
        <v>549</v>
      </c>
      <c r="G159" s="239"/>
      <c r="H159" s="242">
        <v>0.58499999999999996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139</v>
      </c>
      <c r="AU159" s="248" t="s">
        <v>81</v>
      </c>
      <c r="AV159" s="13" t="s">
        <v>83</v>
      </c>
      <c r="AW159" s="13" t="s">
        <v>30</v>
      </c>
      <c r="AX159" s="13" t="s">
        <v>81</v>
      </c>
      <c r="AY159" s="248" t="s">
        <v>128</v>
      </c>
    </row>
    <row r="160" s="2" customFormat="1" ht="49.05" customHeight="1">
      <c r="A160" s="38"/>
      <c r="B160" s="39"/>
      <c r="C160" s="219" t="s">
        <v>213</v>
      </c>
      <c r="D160" s="219" t="s">
        <v>131</v>
      </c>
      <c r="E160" s="220" t="s">
        <v>267</v>
      </c>
      <c r="F160" s="221" t="s">
        <v>268</v>
      </c>
      <c r="G160" s="222" t="s">
        <v>144</v>
      </c>
      <c r="H160" s="223">
        <v>0.016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262</v>
      </c>
      <c r="AT160" s="231" t="s">
        <v>131</v>
      </c>
      <c r="AU160" s="231" t="s">
        <v>81</v>
      </c>
      <c r="AY160" s="17" t="s">
        <v>128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81</v>
      </c>
      <c r="BK160" s="232">
        <f>ROUND(I160*H160,2)</f>
        <v>0</v>
      </c>
      <c r="BL160" s="17" t="s">
        <v>262</v>
      </c>
      <c r="BM160" s="231" t="s">
        <v>550</v>
      </c>
    </row>
    <row r="161" s="2" customFormat="1">
      <c r="A161" s="38"/>
      <c r="B161" s="39"/>
      <c r="C161" s="40"/>
      <c r="D161" s="233" t="s">
        <v>137</v>
      </c>
      <c r="E161" s="40"/>
      <c r="F161" s="234" t="s">
        <v>270</v>
      </c>
      <c r="G161" s="40"/>
      <c r="H161" s="40"/>
      <c r="I161" s="235"/>
      <c r="J161" s="40"/>
      <c r="K161" s="40"/>
      <c r="L161" s="44"/>
      <c r="M161" s="236"/>
      <c r="N161" s="23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137</v>
      </c>
      <c r="AU161" s="17" t="s">
        <v>81</v>
      </c>
    </row>
    <row r="162" s="13" customFormat="1">
      <c r="A162" s="13"/>
      <c r="B162" s="238"/>
      <c r="C162" s="239"/>
      <c r="D162" s="233" t="s">
        <v>139</v>
      </c>
      <c r="E162" s="240" t="s">
        <v>1</v>
      </c>
      <c r="F162" s="241" t="s">
        <v>551</v>
      </c>
      <c r="G162" s="239"/>
      <c r="H162" s="242">
        <v>0.016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139</v>
      </c>
      <c r="AU162" s="248" t="s">
        <v>81</v>
      </c>
      <c r="AV162" s="13" t="s">
        <v>83</v>
      </c>
      <c r="AW162" s="13" t="s">
        <v>30</v>
      </c>
      <c r="AX162" s="13" t="s">
        <v>81</v>
      </c>
      <c r="AY162" s="248" t="s">
        <v>128</v>
      </c>
    </row>
    <row r="163" s="2" customFormat="1" ht="21.75" customHeight="1">
      <c r="A163" s="38"/>
      <c r="B163" s="39"/>
      <c r="C163" s="219" t="s">
        <v>218</v>
      </c>
      <c r="D163" s="219" t="s">
        <v>131</v>
      </c>
      <c r="E163" s="220" t="s">
        <v>282</v>
      </c>
      <c r="F163" s="221" t="s">
        <v>283</v>
      </c>
      <c r="G163" s="222" t="s">
        <v>144</v>
      </c>
      <c r="H163" s="223">
        <v>2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38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262</v>
      </c>
      <c r="AT163" s="231" t="s">
        <v>131</v>
      </c>
      <c r="AU163" s="231" t="s">
        <v>81</v>
      </c>
      <c r="AY163" s="17" t="s">
        <v>128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81</v>
      </c>
      <c r="BK163" s="232">
        <f>ROUND(I163*H163,2)</f>
        <v>0</v>
      </c>
      <c r="BL163" s="17" t="s">
        <v>262</v>
      </c>
      <c r="BM163" s="231" t="s">
        <v>552</v>
      </c>
    </row>
    <row r="164" s="2" customFormat="1">
      <c r="A164" s="38"/>
      <c r="B164" s="39"/>
      <c r="C164" s="40"/>
      <c r="D164" s="233" t="s">
        <v>137</v>
      </c>
      <c r="E164" s="40"/>
      <c r="F164" s="234" t="s">
        <v>285</v>
      </c>
      <c r="G164" s="40"/>
      <c r="H164" s="40"/>
      <c r="I164" s="235"/>
      <c r="J164" s="40"/>
      <c r="K164" s="40"/>
      <c r="L164" s="44"/>
      <c r="M164" s="236"/>
      <c r="N164" s="23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137</v>
      </c>
      <c r="AU164" s="17" t="s">
        <v>81</v>
      </c>
    </row>
    <row r="165" s="13" customFormat="1">
      <c r="A165" s="13"/>
      <c r="B165" s="238"/>
      <c r="C165" s="239"/>
      <c r="D165" s="233" t="s">
        <v>139</v>
      </c>
      <c r="E165" s="240" t="s">
        <v>1</v>
      </c>
      <c r="F165" s="241" t="s">
        <v>553</v>
      </c>
      <c r="G165" s="239"/>
      <c r="H165" s="242">
        <v>2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139</v>
      </c>
      <c r="AU165" s="248" t="s">
        <v>81</v>
      </c>
      <c r="AV165" s="13" t="s">
        <v>83</v>
      </c>
      <c r="AW165" s="13" t="s">
        <v>30</v>
      </c>
      <c r="AX165" s="13" t="s">
        <v>81</v>
      </c>
      <c r="AY165" s="248" t="s">
        <v>128</v>
      </c>
    </row>
    <row r="166" s="2" customFormat="1" ht="16.5" customHeight="1">
      <c r="A166" s="38"/>
      <c r="B166" s="39"/>
      <c r="C166" s="219" t="s">
        <v>224</v>
      </c>
      <c r="D166" s="219" t="s">
        <v>131</v>
      </c>
      <c r="E166" s="220" t="s">
        <v>298</v>
      </c>
      <c r="F166" s="221" t="s">
        <v>299</v>
      </c>
      <c r="G166" s="222" t="s">
        <v>144</v>
      </c>
      <c r="H166" s="223">
        <v>0.016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38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262</v>
      </c>
      <c r="AT166" s="231" t="s">
        <v>131</v>
      </c>
      <c r="AU166" s="231" t="s">
        <v>81</v>
      </c>
      <c r="AY166" s="17" t="s">
        <v>128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81</v>
      </c>
      <c r="BK166" s="232">
        <f>ROUND(I166*H166,2)</f>
        <v>0</v>
      </c>
      <c r="BL166" s="17" t="s">
        <v>262</v>
      </c>
      <c r="BM166" s="231" t="s">
        <v>554</v>
      </c>
    </row>
    <row r="167" s="2" customFormat="1">
      <c r="A167" s="38"/>
      <c r="B167" s="39"/>
      <c r="C167" s="40"/>
      <c r="D167" s="233" t="s">
        <v>137</v>
      </c>
      <c r="E167" s="40"/>
      <c r="F167" s="234" t="s">
        <v>301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137</v>
      </c>
      <c r="AU167" s="17" t="s">
        <v>81</v>
      </c>
    </row>
    <row r="168" s="13" customFormat="1">
      <c r="A168" s="13"/>
      <c r="B168" s="238"/>
      <c r="C168" s="239"/>
      <c r="D168" s="233" t="s">
        <v>139</v>
      </c>
      <c r="E168" s="240" t="s">
        <v>1</v>
      </c>
      <c r="F168" s="241" t="s">
        <v>555</v>
      </c>
      <c r="G168" s="239"/>
      <c r="H168" s="242">
        <v>0.016</v>
      </c>
      <c r="I168" s="243"/>
      <c r="J168" s="239"/>
      <c r="K168" s="239"/>
      <c r="L168" s="244"/>
      <c r="M168" s="275"/>
      <c r="N168" s="276"/>
      <c r="O168" s="276"/>
      <c r="P168" s="276"/>
      <c r="Q168" s="276"/>
      <c r="R168" s="276"/>
      <c r="S168" s="276"/>
      <c r="T168" s="27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139</v>
      </c>
      <c r="AU168" s="248" t="s">
        <v>81</v>
      </c>
      <c r="AV168" s="13" t="s">
        <v>83</v>
      </c>
      <c r="AW168" s="13" t="s">
        <v>30</v>
      </c>
      <c r="AX168" s="13" t="s">
        <v>81</v>
      </c>
      <c r="AY168" s="248" t="s">
        <v>128</v>
      </c>
    </row>
    <row r="169" s="2" customFormat="1" ht="6.96" customHeight="1">
      <c r="A169" s="38"/>
      <c r="B169" s="66"/>
      <c r="C169" s="67"/>
      <c r="D169" s="67"/>
      <c r="E169" s="67"/>
      <c r="F169" s="67"/>
      <c r="G169" s="67"/>
      <c r="H169" s="67"/>
      <c r="I169" s="67"/>
      <c r="J169" s="67"/>
      <c r="K169" s="67"/>
      <c r="L169" s="44"/>
      <c r="M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</row>
  </sheetData>
  <sheetProtection sheet="1" autoFilter="0" formatColumns="0" formatRows="0" objects="1" scenarios="1" spinCount="100000" saltValue="gHs64nQ/j1PqFUnpqsY+IzGwss6KN2E16H1Z8BVlIjRhWTvoAj9mqRV0H3ZF8qOppVlvcNYUmhGxhBW3wdsuvw==" hashValue="zXNLUn7tobX4+ianRDZJmCUHkWd9jqExS1S+BHlkeEuSQuoemNDjF+Cu/Dwngu21uPYOkRHiWUVmuWYROMXTuQ==" algorithmName="SHA-512" password="CC35"/>
  <autoFilter ref="C118:K16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trati Horní Cerekev - Pacov-KR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556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30. 7. 2021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ROUND((SUM(BE117:BE127)),  2)</f>
        <v>0</v>
      </c>
      <c r="G33" s="38"/>
      <c r="H33" s="38"/>
      <c r="I33" s="155">
        <v>0.20999999999999999</v>
      </c>
      <c r="J33" s="154">
        <f>ROUND(((SUM(BE117:BE127))*I33),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ROUND((SUM(BF117:BF127)),  2)</f>
        <v>0</v>
      </c>
      <c r="G34" s="38"/>
      <c r="H34" s="38"/>
      <c r="I34" s="155">
        <v>0.14999999999999999</v>
      </c>
      <c r="J34" s="154">
        <f>ROUND(((SUM(BF117:BF127))*I34),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ROUND((SUM(BG117:BG127)),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ROUND((SUM(BH117:BH127)),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ROUND((SUM(BI117:BI127)),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trati Horní Cerekev - Pacov-KR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2021-6-7 -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30. 7. 2021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557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113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Oprava trati Horní Cerekev - Pacov-KR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2021-6-7 - VRN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30. 7. 2021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29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27</v>
      </c>
      <c r="D114" s="40"/>
      <c r="E114" s="40"/>
      <c r="F114" s="27" t="str">
        <f>IF(E18="","",E18)</f>
        <v>Vyplň údaj</v>
      </c>
      <c r="G114" s="40"/>
      <c r="H114" s="40"/>
      <c r="I114" s="32" t="s">
        <v>31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114</v>
      </c>
      <c r="D116" s="194" t="s">
        <v>58</v>
      </c>
      <c r="E116" s="194" t="s">
        <v>54</v>
      </c>
      <c r="F116" s="194" t="s">
        <v>55</v>
      </c>
      <c r="G116" s="194" t="s">
        <v>115</v>
      </c>
      <c r="H116" s="194" t="s">
        <v>116</v>
      </c>
      <c r="I116" s="194" t="s">
        <v>117</v>
      </c>
      <c r="J116" s="195" t="s">
        <v>107</v>
      </c>
      <c r="K116" s="196" t="s">
        <v>118</v>
      </c>
      <c r="L116" s="197"/>
      <c r="M116" s="100" t="s">
        <v>1</v>
      </c>
      <c r="N116" s="101" t="s">
        <v>37</v>
      </c>
      <c r="O116" s="101" t="s">
        <v>119</v>
      </c>
      <c r="P116" s="101" t="s">
        <v>120</v>
      </c>
      <c r="Q116" s="101" t="s">
        <v>121</v>
      </c>
      <c r="R116" s="101" t="s">
        <v>122</v>
      </c>
      <c r="S116" s="101" t="s">
        <v>123</v>
      </c>
      <c r="T116" s="102" t="s">
        <v>124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125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72</v>
      </c>
      <c r="AU117" s="17" t="s">
        <v>109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72</v>
      </c>
      <c r="E118" s="206" t="s">
        <v>100</v>
      </c>
      <c r="F118" s="206" t="s">
        <v>558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SUM(P119:P127)</f>
        <v>0</v>
      </c>
      <c r="Q118" s="211"/>
      <c r="R118" s="212">
        <f>SUM(R119:R127)</f>
        <v>0</v>
      </c>
      <c r="S118" s="211"/>
      <c r="T118" s="213">
        <f>SUM(T119:T127)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129</v>
      </c>
      <c r="AT118" s="215" t="s">
        <v>72</v>
      </c>
      <c r="AU118" s="215" t="s">
        <v>73</v>
      </c>
      <c r="AY118" s="214" t="s">
        <v>128</v>
      </c>
      <c r="BK118" s="216">
        <f>SUM(BK119:BK127)</f>
        <v>0</v>
      </c>
    </row>
    <row r="119" s="2" customFormat="1" ht="21.75" customHeight="1">
      <c r="A119" s="38"/>
      <c r="B119" s="39"/>
      <c r="C119" s="219" t="s">
        <v>81</v>
      </c>
      <c r="D119" s="219" t="s">
        <v>131</v>
      </c>
      <c r="E119" s="220" t="s">
        <v>559</v>
      </c>
      <c r="F119" s="221" t="s">
        <v>560</v>
      </c>
      <c r="G119" s="222" t="s">
        <v>561</v>
      </c>
      <c r="H119" s="223">
        <v>1</v>
      </c>
      <c r="I119" s="224"/>
      <c r="J119" s="225">
        <f>ROUND(I119*H119,2)</f>
        <v>0</v>
      </c>
      <c r="K119" s="226"/>
      <c r="L119" s="44"/>
      <c r="M119" s="227" t="s">
        <v>1</v>
      </c>
      <c r="N119" s="228" t="s">
        <v>38</v>
      </c>
      <c r="O119" s="91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1" t="s">
        <v>135</v>
      </c>
      <c r="AT119" s="231" t="s">
        <v>131</v>
      </c>
      <c r="AU119" s="231" t="s">
        <v>81</v>
      </c>
      <c r="AY119" s="17" t="s">
        <v>128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81</v>
      </c>
      <c r="BK119" s="232">
        <f>ROUND(I119*H119,2)</f>
        <v>0</v>
      </c>
      <c r="BL119" s="17" t="s">
        <v>135</v>
      </c>
      <c r="BM119" s="231" t="s">
        <v>562</v>
      </c>
    </row>
    <row r="120" s="2" customFormat="1">
      <c r="A120" s="38"/>
      <c r="B120" s="39"/>
      <c r="C120" s="40"/>
      <c r="D120" s="233" t="s">
        <v>137</v>
      </c>
      <c r="E120" s="40"/>
      <c r="F120" s="234" t="s">
        <v>560</v>
      </c>
      <c r="G120" s="40"/>
      <c r="H120" s="40"/>
      <c r="I120" s="235"/>
      <c r="J120" s="40"/>
      <c r="K120" s="40"/>
      <c r="L120" s="44"/>
      <c r="M120" s="236"/>
      <c r="N120" s="23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137</v>
      </c>
      <c r="AU120" s="17" t="s">
        <v>81</v>
      </c>
    </row>
    <row r="121" s="2" customFormat="1" ht="24.15" customHeight="1">
      <c r="A121" s="38"/>
      <c r="B121" s="39"/>
      <c r="C121" s="219" t="s">
        <v>83</v>
      </c>
      <c r="D121" s="219" t="s">
        <v>131</v>
      </c>
      <c r="E121" s="220" t="s">
        <v>563</v>
      </c>
      <c r="F121" s="221" t="s">
        <v>564</v>
      </c>
      <c r="G121" s="222" t="s">
        <v>561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38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135</v>
      </c>
      <c r="AT121" s="231" t="s">
        <v>131</v>
      </c>
      <c r="AU121" s="231" t="s">
        <v>81</v>
      </c>
      <c r="AY121" s="17" t="s">
        <v>128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81</v>
      </c>
      <c r="BK121" s="232">
        <f>ROUND(I121*H121,2)</f>
        <v>0</v>
      </c>
      <c r="BL121" s="17" t="s">
        <v>135</v>
      </c>
      <c r="BM121" s="231" t="s">
        <v>565</v>
      </c>
    </row>
    <row r="122" s="2" customFormat="1">
      <c r="A122" s="38"/>
      <c r="B122" s="39"/>
      <c r="C122" s="40"/>
      <c r="D122" s="233" t="s">
        <v>137</v>
      </c>
      <c r="E122" s="40"/>
      <c r="F122" s="234" t="s">
        <v>566</v>
      </c>
      <c r="G122" s="40"/>
      <c r="H122" s="40"/>
      <c r="I122" s="235"/>
      <c r="J122" s="40"/>
      <c r="K122" s="40"/>
      <c r="L122" s="44"/>
      <c r="M122" s="236"/>
      <c r="N122" s="23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137</v>
      </c>
      <c r="AU122" s="17" t="s">
        <v>81</v>
      </c>
    </row>
    <row r="123" s="2" customFormat="1" ht="66.75" customHeight="1">
      <c r="A123" s="38"/>
      <c r="B123" s="39"/>
      <c r="C123" s="219" t="s">
        <v>135</v>
      </c>
      <c r="D123" s="219" t="s">
        <v>131</v>
      </c>
      <c r="E123" s="220" t="s">
        <v>567</v>
      </c>
      <c r="F123" s="221" t="s">
        <v>568</v>
      </c>
      <c r="G123" s="222" t="s">
        <v>561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38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135</v>
      </c>
      <c r="AT123" s="231" t="s">
        <v>131</v>
      </c>
      <c r="AU123" s="231" t="s">
        <v>81</v>
      </c>
      <c r="AY123" s="17" t="s">
        <v>128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81</v>
      </c>
      <c r="BK123" s="232">
        <f>ROUND(I123*H123,2)</f>
        <v>0</v>
      </c>
      <c r="BL123" s="17" t="s">
        <v>135</v>
      </c>
      <c r="BM123" s="231" t="s">
        <v>569</v>
      </c>
    </row>
    <row r="124" s="2" customFormat="1">
      <c r="A124" s="38"/>
      <c r="B124" s="39"/>
      <c r="C124" s="40"/>
      <c r="D124" s="233" t="s">
        <v>137</v>
      </c>
      <c r="E124" s="40"/>
      <c r="F124" s="234" t="s">
        <v>568</v>
      </c>
      <c r="G124" s="40"/>
      <c r="H124" s="40"/>
      <c r="I124" s="235"/>
      <c r="J124" s="40"/>
      <c r="K124" s="40"/>
      <c r="L124" s="44"/>
      <c r="M124" s="236"/>
      <c r="N124" s="23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137</v>
      </c>
      <c r="AU124" s="17" t="s">
        <v>81</v>
      </c>
    </row>
    <row r="125" s="2" customFormat="1" ht="24.15" customHeight="1">
      <c r="A125" s="38"/>
      <c r="B125" s="39"/>
      <c r="C125" s="219" t="s">
        <v>148</v>
      </c>
      <c r="D125" s="219" t="s">
        <v>131</v>
      </c>
      <c r="E125" s="220" t="s">
        <v>570</v>
      </c>
      <c r="F125" s="221" t="s">
        <v>571</v>
      </c>
      <c r="G125" s="222" t="s">
        <v>151</v>
      </c>
      <c r="H125" s="223">
        <v>488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38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135</v>
      </c>
      <c r="AT125" s="231" t="s">
        <v>131</v>
      </c>
      <c r="AU125" s="231" t="s">
        <v>81</v>
      </c>
      <c r="AY125" s="17" t="s">
        <v>128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81</v>
      </c>
      <c r="BK125" s="232">
        <f>ROUND(I125*H125,2)</f>
        <v>0</v>
      </c>
      <c r="BL125" s="17" t="s">
        <v>135</v>
      </c>
      <c r="BM125" s="231" t="s">
        <v>572</v>
      </c>
    </row>
    <row r="126" s="2" customFormat="1">
      <c r="A126" s="38"/>
      <c r="B126" s="39"/>
      <c r="C126" s="40"/>
      <c r="D126" s="233" t="s">
        <v>137</v>
      </c>
      <c r="E126" s="40"/>
      <c r="F126" s="234" t="s">
        <v>573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137</v>
      </c>
      <c r="AU126" s="17" t="s">
        <v>81</v>
      </c>
    </row>
    <row r="127" s="13" customFormat="1">
      <c r="A127" s="13"/>
      <c r="B127" s="238"/>
      <c r="C127" s="239"/>
      <c r="D127" s="233" t="s">
        <v>139</v>
      </c>
      <c r="E127" s="240" t="s">
        <v>1</v>
      </c>
      <c r="F127" s="241" t="s">
        <v>574</v>
      </c>
      <c r="G127" s="239"/>
      <c r="H127" s="242">
        <v>488</v>
      </c>
      <c r="I127" s="243"/>
      <c r="J127" s="239"/>
      <c r="K127" s="239"/>
      <c r="L127" s="244"/>
      <c r="M127" s="275"/>
      <c r="N127" s="276"/>
      <c r="O127" s="276"/>
      <c r="P127" s="276"/>
      <c r="Q127" s="276"/>
      <c r="R127" s="276"/>
      <c r="S127" s="276"/>
      <c r="T127" s="27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139</v>
      </c>
      <c r="AU127" s="248" t="s">
        <v>81</v>
      </c>
      <c r="AV127" s="13" t="s">
        <v>83</v>
      </c>
      <c r="AW127" s="13" t="s">
        <v>30</v>
      </c>
      <c r="AX127" s="13" t="s">
        <v>81</v>
      </c>
      <c r="AY127" s="248" t="s">
        <v>128</v>
      </c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44"/>
      <c r="M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1ruqlPYzk57C9dQDsjdYoYLiocJgePZ9BWMaoHpAPU1zZNWrgczx1gfHmaUKkyuPY5VUDI9X332TRKX6J4Xyrw==" hashValue="TTo76bkd759m4yfFOa1e5e4p/73UgNz8E9MjJR3LmVjFfEJGVSw3ytAKUVKgb4MUqY/OCwx6p4r8Gor0RO0JVw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Teplá Lucie</dc:creator>
  <cp:lastModifiedBy>Teplá Lucie</cp:lastModifiedBy>
  <dcterms:created xsi:type="dcterms:W3CDTF">2021-08-06T11:28:12Z</dcterms:created>
  <dcterms:modified xsi:type="dcterms:W3CDTF">2021-08-06T11:28:21Z</dcterms:modified>
</cp:coreProperties>
</file>